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drawings/drawing4.xml" ContentType="application/vnd.openxmlformats-officedocument.drawing+xml"/>
  <Override PartName="/xl/charts/chartEx1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Ex2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Ex3.xml" ContentType="application/vnd.ms-office.chartex+xml"/>
  <Override PartName="/xl/charts/style52.xml" ContentType="application/vnd.ms-office.chartstyle+xml"/>
  <Override PartName="/xl/charts/colors52.xml" ContentType="application/vnd.ms-office.chartcolorstyle+xml"/>
  <Override PartName="/xl/charts/chartEx4.xml" ContentType="application/vnd.ms-office.chartex+xml"/>
  <Override PartName="/xl/charts/style53.xml" ContentType="application/vnd.ms-office.chartstyle+xml"/>
  <Override PartName="/xl/charts/colors53.xml" ContentType="application/vnd.ms-office.chartcolorstyle+xml"/>
  <Override PartName="/xl/drawings/drawing5.xml" ContentType="application/vnd.openxmlformats-officedocument.drawing+xml"/>
  <Override PartName="/xl/charts/chartEx5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Ex6.xml" ContentType="application/vnd.ms-office.chartex+xml"/>
  <Override PartName="/xl/charts/style55.xml" ContentType="application/vnd.ms-office.chartstyle+xml"/>
  <Override PartName="/xl/charts/colors55.xml" ContentType="application/vnd.ms-office.chartcolorstyle+xml"/>
  <Override PartName="/xl/charts/chartEx7.xml" ContentType="application/vnd.ms-office.chartex+xml"/>
  <Override PartName="/xl/charts/style56.xml" ContentType="application/vnd.ms-office.chartstyle+xml"/>
  <Override PartName="/xl/charts/colors56.xml" ContentType="application/vnd.ms-office.chartcolorstyle+xml"/>
  <Override PartName="/xl/charts/chartEx8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50.xml" ContentType="application/vnd.openxmlformats-officedocument.themeOverride+xml"/>
  <Override PartName="/xl/charts/chart5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1.xml" ContentType="application/vnd.openxmlformats-officedocument.themeOverride+xml"/>
  <Override PartName="/xl/charts/chart53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52.xml" ContentType="application/vnd.openxmlformats-officedocument.themeOverrid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54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55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theme/themeOverride53.xml" ContentType="application/vnd.openxmlformats-officedocument.themeOverride+xml"/>
  <Override PartName="/xl/charts/chart56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54.xml" ContentType="application/vnd.openxmlformats-officedocument.themeOverride+xml"/>
  <Override PartName="/xl/charts/chart57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55.xml" ContentType="application/vnd.openxmlformats-officedocument.themeOverrid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58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59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theme/themeOverride56.xml" ContentType="application/vnd.openxmlformats-officedocument.themeOverride+xml"/>
  <Override PartName="/xl/charts/chart60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57.xml" ContentType="application/vnd.openxmlformats-officedocument.themeOverride+xml"/>
  <Override PartName="/xl/charts/chart61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58.xml" ContentType="application/vnd.openxmlformats-officedocument.themeOverride+xml"/>
  <Override PartName="/xl/drawings/drawing9.xml" ContentType="application/vnd.openxmlformats-officedocument.drawing+xml"/>
  <Override PartName="/xl/charts/chart62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63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59.xml" ContentType="application/vnd.openxmlformats-officedocument.themeOverride+xml"/>
  <Override PartName="/xl/charts/chart64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60.xml" ContentType="application/vnd.openxmlformats-officedocument.themeOverride+xml"/>
  <Override PartName="/xl/charts/chart65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61.xml" ContentType="application/vnd.openxmlformats-officedocument.themeOverride+xml"/>
  <Override PartName="/xl/drawings/drawing10.xml" ContentType="application/vnd.openxmlformats-officedocument.drawing+xml"/>
  <Override PartName="/xl/charts/chart66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67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theme/themeOverride62.xml" ContentType="application/vnd.openxmlformats-officedocument.themeOverride+xml"/>
  <Override PartName="/xl/charts/chart68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63.xml" ContentType="application/vnd.openxmlformats-officedocument.themeOverride+xml"/>
  <Override PartName="/xl/charts/chart69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64.xml" ContentType="application/vnd.openxmlformats-officedocument.themeOverride+xml"/>
  <Override PartName="/xl/drawings/drawing11.xml" ContentType="application/vnd.openxmlformats-officedocument.drawing+xml"/>
  <Override PartName="/xl/charts/chart70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1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65.xml" ContentType="application/vnd.openxmlformats-officedocument.themeOverride+xml"/>
  <Override PartName="/xl/charts/chart72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66.xml" ContentType="application/vnd.openxmlformats-officedocument.themeOverride+xml"/>
  <Override PartName="/xl/charts/chart73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theme/themeOverride67.xml" ContentType="application/vnd.openxmlformats-officedocument.themeOverride+xml"/>
  <Override PartName="/xl/drawings/drawing12.xml" ContentType="application/vnd.openxmlformats-officedocument.drawing+xml"/>
  <Override PartName="/xl/charts/chart74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75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theme/themeOverride68.xml" ContentType="application/vnd.openxmlformats-officedocument.themeOverride+xml"/>
  <Override PartName="/xl/charts/chart76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theme/themeOverride69.xml" ContentType="application/vnd.openxmlformats-officedocument.themeOverride+xml"/>
  <Override PartName="/xl/charts/chart77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theme/themeOverride70.xml" ContentType="application/vnd.openxmlformats-officedocument.themeOverride+xml"/>
  <Override PartName="/xl/drawings/drawing13.xml" ContentType="application/vnd.openxmlformats-officedocument.drawing+xml"/>
  <Override PartName="/xl/charts/chart78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79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theme/themeOverride71.xml" ContentType="application/vnd.openxmlformats-officedocument.themeOverride+xml"/>
  <Override PartName="/xl/charts/chart80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theme/themeOverride72.xml" ContentType="application/vnd.openxmlformats-officedocument.themeOverride+xml"/>
  <Override PartName="/xl/charts/chart81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theme/themeOverride73.xml" ContentType="application/vnd.openxmlformats-officedocument.themeOverride+xml"/>
  <Override PartName="/xl/drawings/drawing14.xml" ContentType="application/vnd.openxmlformats-officedocument.drawing+xml"/>
  <Override PartName="/xl/charts/chart82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83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theme/themeOverride74.xml" ContentType="application/vnd.openxmlformats-officedocument.themeOverride+xml"/>
  <Override PartName="/xl/charts/chart84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theme/themeOverride75.xml" ContentType="application/vnd.openxmlformats-officedocument.themeOverride+xml"/>
  <Override PartName="/xl/charts/chart85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theme/themeOverride76.xml" ContentType="application/vnd.openxmlformats-officedocument.themeOverride+xml"/>
  <Override PartName="/xl/drawings/drawing15.xml" ContentType="application/vnd.openxmlformats-officedocument.drawing+xml"/>
  <Override PartName="/xl/charts/chart86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87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theme/themeOverride77.xml" ContentType="application/vnd.openxmlformats-officedocument.themeOverride+xml"/>
  <Override PartName="/xl/charts/chart88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theme/themeOverride78.xml" ContentType="application/vnd.openxmlformats-officedocument.themeOverride+xml"/>
  <Override PartName="/xl/charts/chart89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theme/themeOverride79.xml" ContentType="application/vnd.openxmlformats-officedocument.themeOverride+xml"/>
  <Override PartName="/xl/drawings/drawing16.xml" ContentType="application/vnd.openxmlformats-officedocument.drawing+xml"/>
  <Override PartName="/xl/charts/chart90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1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theme/themeOverride80.xml" ContentType="application/vnd.openxmlformats-officedocument.themeOverride+xml"/>
  <Override PartName="/xl/charts/chart92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theme/themeOverride81.xml" ContentType="application/vnd.openxmlformats-officedocument.themeOverride+xml"/>
  <Override PartName="/xl/charts/chart93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theme/themeOverride82.xml" ContentType="application/vnd.openxmlformats-officedocument.themeOverride+xml"/>
  <Override PartName="/xl/drawings/drawing17.xml" ContentType="application/vnd.openxmlformats-officedocument.drawing+xml"/>
  <Override PartName="/xl/charts/chart94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95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theme/themeOverride83.xml" ContentType="application/vnd.openxmlformats-officedocument.themeOverride+xml"/>
  <Override PartName="/xl/charts/chart96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theme/themeOverride84.xml" ContentType="application/vnd.openxmlformats-officedocument.themeOverride+xml"/>
  <Override PartName="/xl/charts/chart97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theme/themeOverride85.xml" ContentType="application/vnd.openxmlformats-officedocument.themeOverride+xml"/>
  <Override PartName="/xl/drawings/drawing18.xml" ContentType="application/vnd.openxmlformats-officedocument.drawing+xml"/>
  <Override PartName="/xl/charts/chart98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99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theme/themeOverride86.xml" ContentType="application/vnd.openxmlformats-officedocument.themeOverride+xml"/>
  <Override PartName="/xl/charts/chart100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theme/themeOverride87.xml" ContentType="application/vnd.openxmlformats-officedocument.themeOverride+xml"/>
  <Override PartName="/xl/charts/chart101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theme/themeOverride88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çalves\Desktop\"/>
    </mc:Choice>
  </mc:AlternateContent>
  <xr:revisionPtr revIDLastSave="0" documentId="8_{40550081-D2F6-43DB-80FE-43DBC09DD68D}" xr6:coauthVersionLast="47" xr6:coauthVersionMax="47" xr10:uidLastSave="{00000000-0000-0000-0000-000000000000}"/>
  <bookViews>
    <workbookView xWindow="-120" yWindow="-120" windowWidth="29040" windowHeight="15720" firstSheet="8" activeTab="8" xr2:uid="{00000000-000D-0000-FFFF-FFFF00000000}"/>
  </bookViews>
  <sheets>
    <sheet name="Menu" sheetId="1" r:id="rId1"/>
    <sheet name="config" sheetId="2" r:id="rId2"/>
    <sheet name="Presence_annuelle_equipe" sheetId="33" r:id="rId3"/>
    <sheet name="Presence_annuelle_individuelle" sheetId="34" r:id="rId4"/>
    <sheet name="Graphique_individuel" sheetId="35" r:id="rId5"/>
    <sheet name="Exemple_mois" sheetId="3" r:id="rId6"/>
    <sheet name="Décembre 2025" sheetId="18" r:id="rId7"/>
    <sheet name="Janvier 2026" sheetId="19" r:id="rId8"/>
    <sheet name="Février 2026" sheetId="20" r:id="rId9"/>
    <sheet name="Mars 2026" sheetId="21" r:id="rId10"/>
    <sheet name="Avril 2026" sheetId="22" r:id="rId11"/>
    <sheet name="Mai 2026" sheetId="23" r:id="rId12"/>
    <sheet name="Juin 2026" sheetId="24" r:id="rId13"/>
    <sheet name="Juillet 2026" sheetId="25" r:id="rId14"/>
    <sheet name="Août 2026" sheetId="26" r:id="rId15"/>
    <sheet name="Septembre 2026" sheetId="27" r:id="rId16"/>
    <sheet name="Octobre 2026" sheetId="28" r:id="rId17"/>
    <sheet name="Novembre 2026" sheetId="29" r:id="rId18"/>
    <sheet name="Décembre 2026" sheetId="30" r:id="rId19"/>
    <sheet name="Janvier 2027" sheetId="31" r:id="rId20"/>
  </sheets>
  <functionGroups builtInGroupCount="19"/>
  <definedNames>
    <definedName name="_xlchart.v1.0" hidden="1">Exemple_mois!$D$82:$P$82</definedName>
    <definedName name="_xlchart.v1.1" hidden="1">Exemple_mois!$D$83:$P$83</definedName>
    <definedName name="_xlchart.v1.10" hidden="1">'Décembre 2025'!$W$82:$AH$82</definedName>
    <definedName name="_xlchart.v1.11" hidden="1">'Décembre 2025'!$W$83:$AH$83</definedName>
    <definedName name="_xlchart.v1.12" hidden="1">'Décembre 2025'!$D$104:$O$104</definedName>
    <definedName name="_xlchart.v1.13" hidden="1">'Décembre 2025'!$D$105:$O$105</definedName>
    <definedName name="_xlchart.v1.14" hidden="1">'Décembre 2025'!$W$104:$AH$104</definedName>
    <definedName name="_xlchart.v1.15" hidden="1">'Décembre 2025'!$W$105:$AH$105</definedName>
    <definedName name="_xlchart.v1.2" hidden="1">Exemple_mois!$W$82:$AH$82</definedName>
    <definedName name="_xlchart.v1.3" hidden="1">Exemple_mois!$W$83:$AH$83</definedName>
    <definedName name="_xlchart.v1.4" hidden="1">Exemple_mois!$D$104:$O$104</definedName>
    <definedName name="_xlchart.v1.5" hidden="1">Exemple_mois!$D$105:$O$105</definedName>
    <definedName name="_xlchart.v1.6" hidden="1">Exemple_mois!$W$104:$AH$104</definedName>
    <definedName name="_xlchart.v1.7" hidden="1">Exemple_mois!$W$105:$AH$105</definedName>
    <definedName name="_xlchart.v1.8" hidden="1">'Décembre 2025'!$D$82:$P$82</definedName>
    <definedName name="_xlchart.v1.9" hidden="1">'Décembre 2025'!$D$83:$P$83</definedName>
    <definedName name="Annee">Menu!$C$19</definedName>
    <definedName name="_xlnm.Print_Area" localSheetId="8">'Février 2026'!$A$9:$AE$47</definedName>
    <definedName name="_xlnm.Print_Area" localSheetId="7">'Janvier 2026'!$A$5:$AH$47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72" i="31" l="1"/>
  <c r="AG72" i="31"/>
  <c r="AF72" i="31"/>
  <c r="AE72" i="31"/>
  <c r="AD72" i="31"/>
  <c r="AC72" i="31"/>
  <c r="AB72" i="31"/>
  <c r="AA72" i="31"/>
  <c r="Z72" i="31"/>
  <c r="Y72" i="31"/>
  <c r="X72" i="31"/>
  <c r="W72" i="31"/>
  <c r="V72" i="31"/>
  <c r="U72" i="31"/>
  <c r="T72" i="31"/>
  <c r="S72" i="31"/>
  <c r="R72" i="31"/>
  <c r="Q72" i="31"/>
  <c r="P72" i="31"/>
  <c r="O72" i="31"/>
  <c r="N72" i="31"/>
  <c r="M72" i="31"/>
  <c r="L72" i="31"/>
  <c r="K72" i="31"/>
  <c r="J72" i="31"/>
  <c r="I72" i="31"/>
  <c r="H72" i="31"/>
  <c r="G72" i="31"/>
  <c r="F72" i="31"/>
  <c r="E72" i="31"/>
  <c r="D72" i="31"/>
  <c r="AC73" i="30"/>
  <c r="W73" i="30"/>
  <c r="I73" i="30"/>
  <c r="AH72" i="30"/>
  <c r="AG72" i="30"/>
  <c r="AF72" i="30"/>
  <c r="AE72" i="30"/>
  <c r="AD72" i="30"/>
  <c r="AC72" i="30"/>
  <c r="AB72" i="30"/>
  <c r="AA72" i="30"/>
  <c r="Z72" i="30"/>
  <c r="Y72" i="30"/>
  <c r="X72" i="30"/>
  <c r="W72" i="30"/>
  <c r="V72" i="30"/>
  <c r="U72" i="30"/>
  <c r="T72" i="30"/>
  <c r="S72" i="30"/>
  <c r="R72" i="30"/>
  <c r="Q72" i="30"/>
  <c r="P72" i="30"/>
  <c r="O72" i="30"/>
  <c r="N72" i="30"/>
  <c r="M72" i="30"/>
  <c r="L72" i="30"/>
  <c r="K72" i="30"/>
  <c r="J72" i="30"/>
  <c r="I72" i="30"/>
  <c r="H72" i="30"/>
  <c r="G72" i="30"/>
  <c r="F72" i="30"/>
  <c r="E72" i="30"/>
  <c r="D72" i="30"/>
  <c r="X73" i="29"/>
  <c r="N73" i="29"/>
  <c r="K73" i="29"/>
  <c r="AH72" i="29"/>
  <c r="AG72" i="29"/>
  <c r="AF72" i="29"/>
  <c r="AE72" i="29"/>
  <c r="AD72" i="29"/>
  <c r="AC72" i="29"/>
  <c r="AB72" i="29"/>
  <c r="AA72" i="29"/>
  <c r="Z72" i="29"/>
  <c r="Y72" i="29"/>
  <c r="X72" i="29"/>
  <c r="W72" i="29"/>
  <c r="V72" i="29"/>
  <c r="U72" i="29"/>
  <c r="T72" i="29"/>
  <c r="S72" i="29"/>
  <c r="R72" i="29"/>
  <c r="Q72" i="29"/>
  <c r="P72" i="29"/>
  <c r="O72" i="29"/>
  <c r="N72" i="29"/>
  <c r="M72" i="29"/>
  <c r="L72" i="29"/>
  <c r="K72" i="29"/>
  <c r="J72" i="29"/>
  <c r="I72" i="29"/>
  <c r="H72" i="29"/>
  <c r="G72" i="29"/>
  <c r="F72" i="29"/>
  <c r="E72" i="29"/>
  <c r="D72" i="29"/>
  <c r="AA73" i="28"/>
  <c r="T73" i="28"/>
  <c r="N73" i="28"/>
  <c r="M73" i="28"/>
  <c r="AH72" i="28"/>
  <c r="AG72" i="28"/>
  <c r="AF72" i="28"/>
  <c r="AE72" i="28"/>
  <c r="AD72" i="28"/>
  <c r="AC72" i="28"/>
  <c r="AB72" i="28"/>
  <c r="AA72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N72" i="28"/>
  <c r="M72" i="28"/>
  <c r="L72" i="28"/>
  <c r="K72" i="28"/>
  <c r="J72" i="28"/>
  <c r="I72" i="28"/>
  <c r="H72" i="28"/>
  <c r="G72" i="28"/>
  <c r="F72" i="28"/>
  <c r="E72" i="28"/>
  <c r="D72" i="28"/>
  <c r="O73" i="27"/>
  <c r="AG72" i="27"/>
  <c r="AF72" i="27"/>
  <c r="AE72" i="27"/>
  <c r="AD72" i="27"/>
  <c r="AC72" i="27"/>
  <c r="AB72" i="27"/>
  <c r="AA72" i="27"/>
  <c r="Z72" i="27"/>
  <c r="Y72" i="27"/>
  <c r="X72" i="27"/>
  <c r="W72" i="27"/>
  <c r="V72" i="27"/>
  <c r="U72" i="27"/>
  <c r="T72" i="27"/>
  <c r="S72" i="27"/>
  <c r="R72" i="27"/>
  <c r="Q72" i="27"/>
  <c r="P72" i="27"/>
  <c r="O72" i="27"/>
  <c r="N72" i="27"/>
  <c r="M72" i="27"/>
  <c r="L72" i="27"/>
  <c r="K72" i="27"/>
  <c r="J72" i="27"/>
  <c r="I72" i="27"/>
  <c r="H72" i="27"/>
  <c r="G72" i="27"/>
  <c r="F72" i="27"/>
  <c r="E72" i="27"/>
  <c r="D72" i="27"/>
  <c r="D73" i="26"/>
  <c r="AH72" i="26"/>
  <c r="AG72" i="26"/>
  <c r="AF72" i="26"/>
  <c r="AE72" i="26"/>
  <c r="AD72" i="26"/>
  <c r="AC72" i="26"/>
  <c r="AB72" i="26"/>
  <c r="AA72" i="26"/>
  <c r="Z72" i="26"/>
  <c r="Y72" i="26"/>
  <c r="X72" i="26"/>
  <c r="W72" i="26"/>
  <c r="V72" i="26"/>
  <c r="U72" i="26"/>
  <c r="T72" i="26"/>
  <c r="S72" i="26"/>
  <c r="R72" i="26"/>
  <c r="Q72" i="26"/>
  <c r="P72" i="26"/>
  <c r="O72" i="26"/>
  <c r="N72" i="26"/>
  <c r="M72" i="26"/>
  <c r="L72" i="26"/>
  <c r="K72" i="26"/>
  <c r="J72" i="26"/>
  <c r="I72" i="26"/>
  <c r="H72" i="26"/>
  <c r="G72" i="26"/>
  <c r="F72" i="26"/>
  <c r="E72" i="26"/>
  <c r="D72" i="26"/>
  <c r="Q73" i="25"/>
  <c r="G73" i="25"/>
  <c r="AH72" i="25"/>
  <c r="AG72" i="25"/>
  <c r="AF72" i="25"/>
  <c r="AE72" i="25"/>
  <c r="AD72" i="25"/>
  <c r="AC72" i="25"/>
  <c r="AB72" i="25"/>
  <c r="AA72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AE73" i="24"/>
  <c r="X73" i="24"/>
  <c r="W73" i="24"/>
  <c r="Q73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G72" i="24"/>
  <c r="F72" i="24"/>
  <c r="E72" i="24"/>
  <c r="D72" i="24"/>
  <c r="T73" i="23"/>
  <c r="S73" i="23"/>
  <c r="E73" i="23"/>
  <c r="D73" i="23"/>
  <c r="AH72" i="23"/>
  <c r="AG72" i="23"/>
  <c r="AF72" i="23"/>
  <c r="AE72" i="23"/>
  <c r="AD72" i="23"/>
  <c r="AC72" i="23"/>
  <c r="AB72" i="23"/>
  <c r="AA72" i="23"/>
  <c r="Z72" i="23"/>
  <c r="Y72" i="23"/>
  <c r="X72" i="23"/>
  <c r="W72" i="23"/>
  <c r="V72" i="23"/>
  <c r="U72" i="23"/>
  <c r="T72" i="23"/>
  <c r="S72" i="23"/>
  <c r="R72" i="23"/>
  <c r="Q72" i="23"/>
  <c r="P72" i="23"/>
  <c r="O72" i="23"/>
  <c r="N72" i="23"/>
  <c r="M72" i="23"/>
  <c r="L72" i="23"/>
  <c r="K72" i="23"/>
  <c r="J72" i="23"/>
  <c r="I72" i="23"/>
  <c r="H72" i="23"/>
  <c r="G72" i="23"/>
  <c r="F72" i="23"/>
  <c r="E72" i="23"/>
  <c r="D72" i="23"/>
  <c r="AC73" i="22"/>
  <c r="AB73" i="22"/>
  <c r="N73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Q73" i="21"/>
  <c r="K73" i="21"/>
  <c r="J73" i="21"/>
  <c r="AH72" i="21"/>
  <c r="AG72" i="21"/>
  <c r="AF72" i="21"/>
  <c r="AE72" i="21"/>
  <c r="AD72" i="21"/>
  <c r="AC72" i="21"/>
  <c r="AB72" i="21"/>
  <c r="AA72" i="21"/>
  <c r="Z72" i="21"/>
  <c r="Y72" i="21"/>
  <c r="X72" i="21"/>
  <c r="W72" i="21"/>
  <c r="V72" i="21"/>
  <c r="U72" i="21"/>
  <c r="T72" i="21"/>
  <c r="S72" i="21"/>
  <c r="R72" i="21"/>
  <c r="Q72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D72" i="21"/>
  <c r="AE72" i="20"/>
  <c r="AD72" i="20"/>
  <c r="AC72" i="20"/>
  <c r="AB72" i="20"/>
  <c r="AA72" i="20"/>
  <c r="Z72" i="20"/>
  <c r="Y72" i="20"/>
  <c r="X72" i="20"/>
  <c r="W72" i="20"/>
  <c r="V72" i="20"/>
  <c r="U72" i="20"/>
  <c r="T72" i="20"/>
  <c r="S72" i="20"/>
  <c r="R72" i="20"/>
  <c r="Q72" i="20"/>
  <c r="P72" i="20"/>
  <c r="O72" i="20"/>
  <c r="N72" i="20"/>
  <c r="M72" i="20"/>
  <c r="L72" i="20"/>
  <c r="K72" i="20"/>
  <c r="J72" i="20"/>
  <c r="I72" i="20"/>
  <c r="H72" i="20"/>
  <c r="G72" i="20"/>
  <c r="F72" i="20"/>
  <c r="E72" i="20"/>
  <c r="D72" i="20"/>
  <c r="F73" i="19"/>
  <c r="G73" i="19"/>
  <c r="T73" i="19"/>
  <c r="AA73" i="19"/>
  <c r="AB73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D72" i="19"/>
  <c r="AH59" i="31"/>
  <c r="AH73" i="31" s="1"/>
  <c r="AG59" i="31"/>
  <c r="AG73" i="31" s="1"/>
  <c r="AF59" i="31"/>
  <c r="AF73" i="31" s="1"/>
  <c r="AE59" i="31"/>
  <c r="AE73" i="31" s="1"/>
  <c r="AD59" i="31"/>
  <c r="AD73" i="31" s="1"/>
  <c r="AC59" i="31"/>
  <c r="AC73" i="31" s="1"/>
  <c r="AB59" i="31"/>
  <c r="AB73" i="31" s="1"/>
  <c r="AA59" i="31"/>
  <c r="AA73" i="31" s="1"/>
  <c r="Z59" i="31"/>
  <c r="Z73" i="31" s="1"/>
  <c r="Y59" i="31"/>
  <c r="Y73" i="31" s="1"/>
  <c r="X59" i="31"/>
  <c r="X73" i="31" s="1"/>
  <c r="W59" i="31"/>
  <c r="W73" i="31" s="1"/>
  <c r="V59" i="31"/>
  <c r="V73" i="31" s="1"/>
  <c r="U59" i="31"/>
  <c r="U73" i="31" s="1"/>
  <c r="T59" i="31"/>
  <c r="T73" i="31" s="1"/>
  <c r="S59" i="31"/>
  <c r="S73" i="31" s="1"/>
  <c r="R59" i="31"/>
  <c r="R73" i="31" s="1"/>
  <c r="Q59" i="31"/>
  <c r="Q73" i="31" s="1"/>
  <c r="P59" i="31"/>
  <c r="P73" i="31" s="1"/>
  <c r="O59" i="31"/>
  <c r="O73" i="31" s="1"/>
  <c r="N59" i="31"/>
  <c r="N73" i="31" s="1"/>
  <c r="M59" i="31"/>
  <c r="M73" i="31" s="1"/>
  <c r="L59" i="31"/>
  <c r="L73" i="31" s="1"/>
  <c r="K59" i="31"/>
  <c r="K73" i="31" s="1"/>
  <c r="J59" i="31"/>
  <c r="J73" i="31" s="1"/>
  <c r="I59" i="31"/>
  <c r="I73" i="31" s="1"/>
  <c r="H59" i="31"/>
  <c r="H73" i="31" s="1"/>
  <c r="G59" i="31"/>
  <c r="G73" i="31" s="1"/>
  <c r="F59" i="31"/>
  <c r="F73" i="31" s="1"/>
  <c r="E59" i="31"/>
  <c r="E73" i="31" s="1"/>
  <c r="D59" i="31"/>
  <c r="D73" i="31" s="1"/>
  <c r="AH59" i="30"/>
  <c r="AH73" i="30" s="1"/>
  <c r="AG59" i="30"/>
  <c r="AG73" i="30" s="1"/>
  <c r="AF59" i="30"/>
  <c r="AF73" i="30" s="1"/>
  <c r="AE59" i="30"/>
  <c r="AE73" i="30" s="1"/>
  <c r="AD59" i="30"/>
  <c r="AD73" i="30" s="1"/>
  <c r="AC59" i="30"/>
  <c r="AB59" i="30"/>
  <c r="AB73" i="30" s="1"/>
  <c r="AA59" i="30"/>
  <c r="AA73" i="30" s="1"/>
  <c r="Z59" i="30"/>
  <c r="Z73" i="30" s="1"/>
  <c r="Y59" i="30"/>
  <c r="Y73" i="30" s="1"/>
  <c r="X59" i="30"/>
  <c r="X73" i="30" s="1"/>
  <c r="W59" i="30"/>
  <c r="V59" i="30"/>
  <c r="V73" i="30" s="1"/>
  <c r="U59" i="30"/>
  <c r="U73" i="30" s="1"/>
  <c r="T59" i="30"/>
  <c r="T73" i="30" s="1"/>
  <c r="S59" i="30"/>
  <c r="S73" i="30" s="1"/>
  <c r="R59" i="30"/>
  <c r="R73" i="30" s="1"/>
  <c r="Q59" i="30"/>
  <c r="Q73" i="30" s="1"/>
  <c r="P59" i="30"/>
  <c r="P73" i="30" s="1"/>
  <c r="O59" i="30"/>
  <c r="O73" i="30" s="1"/>
  <c r="N59" i="30"/>
  <c r="N73" i="30" s="1"/>
  <c r="M59" i="30"/>
  <c r="M73" i="30" s="1"/>
  <c r="L59" i="30"/>
  <c r="L73" i="30" s="1"/>
  <c r="K59" i="30"/>
  <c r="K73" i="30" s="1"/>
  <c r="J59" i="30"/>
  <c r="J73" i="30" s="1"/>
  <c r="I59" i="30"/>
  <c r="H59" i="30"/>
  <c r="H73" i="30" s="1"/>
  <c r="G59" i="30"/>
  <c r="G73" i="30" s="1"/>
  <c r="F59" i="30"/>
  <c r="F73" i="30" s="1"/>
  <c r="E59" i="30"/>
  <c r="E73" i="30" s="1"/>
  <c r="D59" i="30"/>
  <c r="D73" i="30" s="1"/>
  <c r="AH59" i="29"/>
  <c r="AH73" i="29" s="1"/>
  <c r="AG59" i="29"/>
  <c r="AG73" i="29" s="1"/>
  <c r="AF59" i="29"/>
  <c r="AF73" i="29" s="1"/>
  <c r="AE59" i="29"/>
  <c r="AE73" i="29" s="1"/>
  <c r="AD59" i="29"/>
  <c r="AD73" i="29" s="1"/>
  <c r="AC59" i="29"/>
  <c r="AC73" i="29" s="1"/>
  <c r="AB59" i="29"/>
  <c r="AB73" i="29" s="1"/>
  <c r="AA59" i="29"/>
  <c r="AA73" i="29" s="1"/>
  <c r="Z59" i="29"/>
  <c r="Z73" i="29" s="1"/>
  <c r="Y59" i="29"/>
  <c r="Y73" i="29" s="1"/>
  <c r="X59" i="29"/>
  <c r="W59" i="29"/>
  <c r="W73" i="29" s="1"/>
  <c r="V59" i="29"/>
  <c r="V73" i="29" s="1"/>
  <c r="U59" i="29"/>
  <c r="U73" i="29" s="1"/>
  <c r="T59" i="29"/>
  <c r="T73" i="29" s="1"/>
  <c r="S59" i="29"/>
  <c r="S73" i="29" s="1"/>
  <c r="R59" i="29"/>
  <c r="R73" i="29" s="1"/>
  <c r="Q59" i="29"/>
  <c r="Q73" i="29" s="1"/>
  <c r="P59" i="29"/>
  <c r="P73" i="29" s="1"/>
  <c r="O59" i="29"/>
  <c r="O73" i="29" s="1"/>
  <c r="N59" i="29"/>
  <c r="M59" i="29"/>
  <c r="M73" i="29" s="1"/>
  <c r="L59" i="29"/>
  <c r="L73" i="29" s="1"/>
  <c r="K59" i="29"/>
  <c r="J59" i="29"/>
  <c r="J73" i="29" s="1"/>
  <c r="I59" i="29"/>
  <c r="I73" i="29" s="1"/>
  <c r="H59" i="29"/>
  <c r="H73" i="29" s="1"/>
  <c r="G59" i="29"/>
  <c r="G73" i="29" s="1"/>
  <c r="F59" i="29"/>
  <c r="F73" i="29" s="1"/>
  <c r="E59" i="29"/>
  <c r="E73" i="29" s="1"/>
  <c r="D59" i="29"/>
  <c r="D73" i="29" s="1"/>
  <c r="AH59" i="28"/>
  <c r="AH73" i="28" s="1"/>
  <c r="AG59" i="28"/>
  <c r="AG73" i="28" s="1"/>
  <c r="AF59" i="28"/>
  <c r="AF73" i="28" s="1"/>
  <c r="AE59" i="28"/>
  <c r="AE73" i="28" s="1"/>
  <c r="AD59" i="28"/>
  <c r="AD73" i="28" s="1"/>
  <c r="AC59" i="28"/>
  <c r="AC73" i="28" s="1"/>
  <c r="AB59" i="28"/>
  <c r="AB73" i="28" s="1"/>
  <c r="AA59" i="28"/>
  <c r="Z59" i="28"/>
  <c r="Z73" i="28" s="1"/>
  <c r="Y59" i="28"/>
  <c r="Y73" i="28" s="1"/>
  <c r="X59" i="28"/>
  <c r="X73" i="28" s="1"/>
  <c r="W59" i="28"/>
  <c r="W73" i="28" s="1"/>
  <c r="V59" i="28"/>
  <c r="V73" i="28" s="1"/>
  <c r="U59" i="28"/>
  <c r="U73" i="28" s="1"/>
  <c r="T59" i="28"/>
  <c r="S59" i="28"/>
  <c r="S73" i="28" s="1"/>
  <c r="R59" i="28"/>
  <c r="R73" i="28" s="1"/>
  <c r="Q59" i="28"/>
  <c r="Q73" i="28" s="1"/>
  <c r="P59" i="28"/>
  <c r="P73" i="28" s="1"/>
  <c r="O59" i="28"/>
  <c r="O73" i="28" s="1"/>
  <c r="N59" i="28"/>
  <c r="M59" i="28"/>
  <c r="L59" i="28"/>
  <c r="L73" i="28" s="1"/>
  <c r="K59" i="28"/>
  <c r="K73" i="28" s="1"/>
  <c r="J59" i="28"/>
  <c r="J73" i="28" s="1"/>
  <c r="I59" i="28"/>
  <c r="I73" i="28" s="1"/>
  <c r="H59" i="28"/>
  <c r="H73" i="28" s="1"/>
  <c r="G59" i="28"/>
  <c r="G73" i="28" s="1"/>
  <c r="F59" i="28"/>
  <c r="F73" i="28" s="1"/>
  <c r="E59" i="28"/>
  <c r="E73" i="28" s="1"/>
  <c r="D59" i="28"/>
  <c r="D73" i="28" s="1"/>
  <c r="AG59" i="27"/>
  <c r="AG73" i="27" s="1"/>
  <c r="AF59" i="27"/>
  <c r="AF73" i="27" s="1"/>
  <c r="AE59" i="27"/>
  <c r="AE73" i="27" s="1"/>
  <c r="AD59" i="27"/>
  <c r="AD73" i="27" s="1"/>
  <c r="AC59" i="27"/>
  <c r="AC73" i="27" s="1"/>
  <c r="AB59" i="27"/>
  <c r="AB73" i="27" s="1"/>
  <c r="AA59" i="27"/>
  <c r="AA73" i="27" s="1"/>
  <c r="Z59" i="27"/>
  <c r="Z73" i="27" s="1"/>
  <c r="Y59" i="27"/>
  <c r="Y73" i="27" s="1"/>
  <c r="X59" i="27"/>
  <c r="X73" i="27" s="1"/>
  <c r="W59" i="27"/>
  <c r="W73" i="27" s="1"/>
  <c r="V59" i="27"/>
  <c r="V73" i="27" s="1"/>
  <c r="U59" i="27"/>
  <c r="U73" i="27" s="1"/>
  <c r="T59" i="27"/>
  <c r="T73" i="27" s="1"/>
  <c r="S59" i="27"/>
  <c r="S73" i="27" s="1"/>
  <c r="R59" i="27"/>
  <c r="R73" i="27" s="1"/>
  <c r="Q59" i="27"/>
  <c r="Q73" i="27" s="1"/>
  <c r="P59" i="27"/>
  <c r="P73" i="27" s="1"/>
  <c r="O59" i="27"/>
  <c r="N59" i="27"/>
  <c r="N73" i="27" s="1"/>
  <c r="M59" i="27"/>
  <c r="M73" i="27" s="1"/>
  <c r="L59" i="27"/>
  <c r="L73" i="27" s="1"/>
  <c r="K59" i="27"/>
  <c r="K73" i="27" s="1"/>
  <c r="J59" i="27"/>
  <c r="J73" i="27" s="1"/>
  <c r="I59" i="27"/>
  <c r="I73" i="27" s="1"/>
  <c r="H59" i="27"/>
  <c r="H73" i="27" s="1"/>
  <c r="G59" i="27"/>
  <c r="G73" i="27" s="1"/>
  <c r="F59" i="27"/>
  <c r="F73" i="27" s="1"/>
  <c r="E59" i="27"/>
  <c r="E73" i="27" s="1"/>
  <c r="D59" i="27"/>
  <c r="D73" i="27" s="1"/>
  <c r="AH59" i="26"/>
  <c r="AH73" i="26" s="1"/>
  <c r="AG59" i="26"/>
  <c r="AG73" i="26" s="1"/>
  <c r="AF59" i="26"/>
  <c r="AF73" i="26" s="1"/>
  <c r="AE59" i="26"/>
  <c r="AE73" i="26" s="1"/>
  <c r="AD59" i="26"/>
  <c r="AD73" i="26" s="1"/>
  <c r="AC59" i="26"/>
  <c r="AC73" i="26" s="1"/>
  <c r="AB59" i="26"/>
  <c r="AB73" i="26" s="1"/>
  <c r="AA59" i="26"/>
  <c r="AA73" i="26" s="1"/>
  <c r="Z59" i="26"/>
  <c r="Z73" i="26" s="1"/>
  <c r="Y59" i="26"/>
  <c r="Y73" i="26" s="1"/>
  <c r="X59" i="26"/>
  <c r="X73" i="26" s="1"/>
  <c r="W59" i="26"/>
  <c r="W73" i="26" s="1"/>
  <c r="V59" i="26"/>
  <c r="V73" i="26" s="1"/>
  <c r="U59" i="26"/>
  <c r="U73" i="26" s="1"/>
  <c r="T59" i="26"/>
  <c r="T73" i="26" s="1"/>
  <c r="S59" i="26"/>
  <c r="S73" i="26" s="1"/>
  <c r="R59" i="26"/>
  <c r="R73" i="26" s="1"/>
  <c r="Q59" i="26"/>
  <c r="Q73" i="26" s="1"/>
  <c r="P59" i="26"/>
  <c r="P73" i="26" s="1"/>
  <c r="O59" i="26"/>
  <c r="O73" i="26" s="1"/>
  <c r="N59" i="26"/>
  <c r="N73" i="26" s="1"/>
  <c r="M59" i="26"/>
  <c r="M73" i="26" s="1"/>
  <c r="L59" i="26"/>
  <c r="L73" i="26" s="1"/>
  <c r="K59" i="26"/>
  <c r="K73" i="26" s="1"/>
  <c r="J59" i="26"/>
  <c r="J73" i="26" s="1"/>
  <c r="I59" i="26"/>
  <c r="I73" i="26" s="1"/>
  <c r="H59" i="26"/>
  <c r="H73" i="26" s="1"/>
  <c r="G59" i="26"/>
  <c r="G73" i="26" s="1"/>
  <c r="F59" i="26"/>
  <c r="F73" i="26" s="1"/>
  <c r="E59" i="26"/>
  <c r="E73" i="26" s="1"/>
  <c r="D59" i="26"/>
  <c r="AH59" i="25"/>
  <c r="AH73" i="25" s="1"/>
  <c r="AG59" i="25"/>
  <c r="AG73" i="25" s="1"/>
  <c r="AF59" i="25"/>
  <c r="AF73" i="25" s="1"/>
  <c r="AE59" i="25"/>
  <c r="AE73" i="25" s="1"/>
  <c r="AD59" i="25"/>
  <c r="AD73" i="25" s="1"/>
  <c r="AC59" i="25"/>
  <c r="AC73" i="25" s="1"/>
  <c r="AB59" i="25"/>
  <c r="AB73" i="25" s="1"/>
  <c r="AA59" i="25"/>
  <c r="AA73" i="25" s="1"/>
  <c r="Z59" i="25"/>
  <c r="Z73" i="25" s="1"/>
  <c r="Y59" i="25"/>
  <c r="Y73" i="25" s="1"/>
  <c r="X59" i="25"/>
  <c r="X73" i="25" s="1"/>
  <c r="W59" i="25"/>
  <c r="W73" i="25" s="1"/>
  <c r="V59" i="25"/>
  <c r="V73" i="25" s="1"/>
  <c r="U59" i="25"/>
  <c r="U73" i="25" s="1"/>
  <c r="T59" i="25"/>
  <c r="T73" i="25" s="1"/>
  <c r="S59" i="25"/>
  <c r="S73" i="25" s="1"/>
  <c r="R59" i="25"/>
  <c r="R73" i="25" s="1"/>
  <c r="Q59" i="25"/>
  <c r="P59" i="25"/>
  <c r="P73" i="25" s="1"/>
  <c r="O59" i="25"/>
  <c r="O73" i="25" s="1"/>
  <c r="N59" i="25"/>
  <c r="N73" i="25" s="1"/>
  <c r="M59" i="25"/>
  <c r="M73" i="25" s="1"/>
  <c r="L59" i="25"/>
  <c r="L73" i="25" s="1"/>
  <c r="K59" i="25"/>
  <c r="K73" i="25" s="1"/>
  <c r="J59" i="25"/>
  <c r="J73" i="25" s="1"/>
  <c r="I59" i="25"/>
  <c r="I73" i="25" s="1"/>
  <c r="H59" i="25"/>
  <c r="H73" i="25" s="1"/>
  <c r="G59" i="25"/>
  <c r="F59" i="25"/>
  <c r="F73" i="25" s="1"/>
  <c r="E59" i="25"/>
  <c r="E73" i="25" s="1"/>
  <c r="D59" i="25"/>
  <c r="D73" i="25" s="1"/>
  <c r="AG59" i="24"/>
  <c r="AG73" i="24" s="1"/>
  <c r="AF59" i="24"/>
  <c r="AF73" i="24" s="1"/>
  <c r="AE59" i="24"/>
  <c r="AD59" i="24"/>
  <c r="AD73" i="24" s="1"/>
  <c r="AC59" i="24"/>
  <c r="AC73" i="24" s="1"/>
  <c r="AB59" i="24"/>
  <c r="AB73" i="24" s="1"/>
  <c r="AA59" i="24"/>
  <c r="AA73" i="24" s="1"/>
  <c r="Z59" i="24"/>
  <c r="Z73" i="24" s="1"/>
  <c r="Y59" i="24"/>
  <c r="Y73" i="24" s="1"/>
  <c r="X59" i="24"/>
  <c r="W59" i="24"/>
  <c r="V59" i="24"/>
  <c r="V73" i="24" s="1"/>
  <c r="U59" i="24"/>
  <c r="U73" i="24" s="1"/>
  <c r="T59" i="24"/>
  <c r="T73" i="24" s="1"/>
  <c r="S59" i="24"/>
  <c r="S73" i="24" s="1"/>
  <c r="R59" i="24"/>
  <c r="R73" i="24" s="1"/>
  <c r="Q59" i="24"/>
  <c r="P59" i="24"/>
  <c r="P73" i="24" s="1"/>
  <c r="O59" i="24"/>
  <c r="O73" i="24" s="1"/>
  <c r="N59" i="24"/>
  <c r="N73" i="24" s="1"/>
  <c r="M59" i="24"/>
  <c r="M73" i="24" s="1"/>
  <c r="L59" i="24"/>
  <c r="L73" i="24" s="1"/>
  <c r="K59" i="24"/>
  <c r="K73" i="24" s="1"/>
  <c r="J59" i="24"/>
  <c r="J73" i="24" s="1"/>
  <c r="I59" i="24"/>
  <c r="I73" i="24" s="1"/>
  <c r="H59" i="24"/>
  <c r="H73" i="24" s="1"/>
  <c r="G59" i="24"/>
  <c r="G73" i="24" s="1"/>
  <c r="F59" i="24"/>
  <c r="F73" i="24" s="1"/>
  <c r="E59" i="24"/>
  <c r="E73" i="24" s="1"/>
  <c r="D59" i="24"/>
  <c r="D73" i="24" s="1"/>
  <c r="AH59" i="23"/>
  <c r="AH73" i="23" s="1"/>
  <c r="AG59" i="23"/>
  <c r="AG73" i="23" s="1"/>
  <c r="AF59" i="23"/>
  <c r="AF73" i="23" s="1"/>
  <c r="AE59" i="23"/>
  <c r="AE73" i="23" s="1"/>
  <c r="AD59" i="23"/>
  <c r="AD73" i="23" s="1"/>
  <c r="AC59" i="23"/>
  <c r="AC73" i="23" s="1"/>
  <c r="AB59" i="23"/>
  <c r="AB73" i="23" s="1"/>
  <c r="AA59" i="23"/>
  <c r="AA73" i="23" s="1"/>
  <c r="Z59" i="23"/>
  <c r="Z73" i="23" s="1"/>
  <c r="Y59" i="23"/>
  <c r="Y73" i="23" s="1"/>
  <c r="X59" i="23"/>
  <c r="X73" i="23" s="1"/>
  <c r="W59" i="23"/>
  <c r="W73" i="23" s="1"/>
  <c r="V59" i="23"/>
  <c r="V73" i="23" s="1"/>
  <c r="U59" i="23"/>
  <c r="U73" i="23" s="1"/>
  <c r="T59" i="23"/>
  <c r="S59" i="23"/>
  <c r="R59" i="23"/>
  <c r="R73" i="23" s="1"/>
  <c r="Q59" i="23"/>
  <c r="Q73" i="23" s="1"/>
  <c r="P59" i="23"/>
  <c r="P73" i="23" s="1"/>
  <c r="O59" i="23"/>
  <c r="O73" i="23" s="1"/>
  <c r="N59" i="23"/>
  <c r="N73" i="23" s="1"/>
  <c r="M59" i="23"/>
  <c r="M73" i="23" s="1"/>
  <c r="L59" i="23"/>
  <c r="L73" i="23" s="1"/>
  <c r="K59" i="23"/>
  <c r="K73" i="23" s="1"/>
  <c r="J59" i="23"/>
  <c r="J73" i="23" s="1"/>
  <c r="I59" i="23"/>
  <c r="I73" i="23" s="1"/>
  <c r="H59" i="23"/>
  <c r="H73" i="23" s="1"/>
  <c r="G59" i="23"/>
  <c r="G73" i="23" s="1"/>
  <c r="F59" i="23"/>
  <c r="F73" i="23" s="1"/>
  <c r="E59" i="23"/>
  <c r="D59" i="23"/>
  <c r="AG59" i="22"/>
  <c r="AG73" i="22" s="1"/>
  <c r="AF59" i="22"/>
  <c r="AF73" i="22" s="1"/>
  <c r="AE59" i="22"/>
  <c r="AE73" i="22" s="1"/>
  <c r="AD59" i="22"/>
  <c r="AD73" i="22" s="1"/>
  <c r="AC59" i="22"/>
  <c r="AB59" i="22"/>
  <c r="AA59" i="22"/>
  <c r="AA73" i="22" s="1"/>
  <c r="Z59" i="22"/>
  <c r="Z73" i="22" s="1"/>
  <c r="Y59" i="22"/>
  <c r="Y73" i="22" s="1"/>
  <c r="X59" i="22"/>
  <c r="X73" i="22" s="1"/>
  <c r="W59" i="22"/>
  <c r="W73" i="22" s="1"/>
  <c r="V59" i="22"/>
  <c r="V73" i="22" s="1"/>
  <c r="U59" i="22"/>
  <c r="U73" i="22" s="1"/>
  <c r="T59" i="22"/>
  <c r="T73" i="22" s="1"/>
  <c r="S59" i="22"/>
  <c r="S73" i="22" s="1"/>
  <c r="R59" i="22"/>
  <c r="R73" i="22" s="1"/>
  <c r="Q59" i="22"/>
  <c r="Q73" i="22" s="1"/>
  <c r="P59" i="22"/>
  <c r="P73" i="22" s="1"/>
  <c r="O59" i="22"/>
  <c r="O73" i="22" s="1"/>
  <c r="N59" i="22"/>
  <c r="M59" i="22"/>
  <c r="M73" i="22" s="1"/>
  <c r="L59" i="22"/>
  <c r="L73" i="22" s="1"/>
  <c r="K59" i="22"/>
  <c r="K73" i="22" s="1"/>
  <c r="J59" i="22"/>
  <c r="J73" i="22" s="1"/>
  <c r="I59" i="22"/>
  <c r="I73" i="22" s="1"/>
  <c r="H59" i="22"/>
  <c r="H73" i="22" s="1"/>
  <c r="G59" i="22"/>
  <c r="G73" i="22" s="1"/>
  <c r="F59" i="22"/>
  <c r="F73" i="22" s="1"/>
  <c r="E59" i="22"/>
  <c r="E73" i="22" s="1"/>
  <c r="D59" i="22"/>
  <c r="D73" i="22" s="1"/>
  <c r="AH59" i="21"/>
  <c r="AH73" i="21" s="1"/>
  <c r="AG59" i="21"/>
  <c r="AG73" i="21" s="1"/>
  <c r="AF59" i="21"/>
  <c r="AF73" i="21" s="1"/>
  <c r="AE59" i="21"/>
  <c r="AE73" i="21" s="1"/>
  <c r="AD59" i="21"/>
  <c r="AD73" i="21" s="1"/>
  <c r="AC59" i="21"/>
  <c r="AC73" i="21" s="1"/>
  <c r="AB59" i="21"/>
  <c r="AB73" i="21" s="1"/>
  <c r="AA59" i="21"/>
  <c r="AA73" i="21" s="1"/>
  <c r="Z59" i="21"/>
  <c r="Z73" i="21" s="1"/>
  <c r="Y59" i="21"/>
  <c r="Y73" i="21" s="1"/>
  <c r="X59" i="21"/>
  <c r="X73" i="21" s="1"/>
  <c r="W59" i="21"/>
  <c r="W73" i="21" s="1"/>
  <c r="V59" i="21"/>
  <c r="V73" i="21" s="1"/>
  <c r="U59" i="21"/>
  <c r="U73" i="21" s="1"/>
  <c r="T59" i="21"/>
  <c r="T73" i="21" s="1"/>
  <c r="S59" i="21"/>
  <c r="S73" i="21" s="1"/>
  <c r="R59" i="21"/>
  <c r="R73" i="21" s="1"/>
  <c r="Q59" i="21"/>
  <c r="P59" i="21"/>
  <c r="P73" i="21" s="1"/>
  <c r="O59" i="21"/>
  <c r="O73" i="21" s="1"/>
  <c r="N59" i="21"/>
  <c r="N73" i="21" s="1"/>
  <c r="M59" i="21"/>
  <c r="M73" i="21" s="1"/>
  <c r="L59" i="21"/>
  <c r="L73" i="21" s="1"/>
  <c r="K59" i="21"/>
  <c r="J59" i="21"/>
  <c r="I59" i="21"/>
  <c r="I73" i="21" s="1"/>
  <c r="H59" i="21"/>
  <c r="H73" i="21" s="1"/>
  <c r="G59" i="21"/>
  <c r="G73" i="21" s="1"/>
  <c r="F59" i="21"/>
  <c r="F73" i="21" s="1"/>
  <c r="E59" i="21"/>
  <c r="E73" i="21" s="1"/>
  <c r="D59" i="21"/>
  <c r="D73" i="21" s="1"/>
  <c r="E59" i="19"/>
  <c r="E73" i="19" s="1"/>
  <c r="F59" i="19"/>
  <c r="G59" i="19"/>
  <c r="H59" i="19"/>
  <c r="H73" i="19" s="1"/>
  <c r="I59" i="19"/>
  <c r="I73" i="19" s="1"/>
  <c r="J59" i="19"/>
  <c r="J73" i="19" s="1"/>
  <c r="K59" i="19"/>
  <c r="K73" i="19" s="1"/>
  <c r="L59" i="19"/>
  <c r="L73" i="19" s="1"/>
  <c r="M59" i="19"/>
  <c r="M73" i="19" s="1"/>
  <c r="N59" i="19"/>
  <c r="N73" i="19" s="1"/>
  <c r="O59" i="19"/>
  <c r="O73" i="19" s="1"/>
  <c r="P59" i="19"/>
  <c r="P73" i="19" s="1"/>
  <c r="Q59" i="19"/>
  <c r="Q73" i="19" s="1"/>
  <c r="R59" i="19"/>
  <c r="R73" i="19" s="1"/>
  <c r="S59" i="19"/>
  <c r="S73" i="19" s="1"/>
  <c r="T59" i="19"/>
  <c r="U59" i="19"/>
  <c r="U73" i="19" s="1"/>
  <c r="V59" i="19"/>
  <c r="V73" i="19" s="1"/>
  <c r="W59" i="19"/>
  <c r="W73" i="19" s="1"/>
  <c r="X59" i="19"/>
  <c r="X73" i="19" s="1"/>
  <c r="Y59" i="19"/>
  <c r="Y73" i="19" s="1"/>
  <c r="Z59" i="19"/>
  <c r="Z73" i="19" s="1"/>
  <c r="AA59" i="19"/>
  <c r="AB59" i="19"/>
  <c r="AC59" i="19"/>
  <c r="AC73" i="19" s="1"/>
  <c r="AD59" i="19"/>
  <c r="AD73" i="19" s="1"/>
  <c r="AE59" i="19"/>
  <c r="AE73" i="19" s="1"/>
  <c r="AF59" i="19"/>
  <c r="AF73" i="19" s="1"/>
  <c r="AG59" i="19"/>
  <c r="AG73" i="19" s="1"/>
  <c r="AH59" i="19"/>
  <c r="AH73" i="19" s="1"/>
  <c r="D59" i="19"/>
  <c r="D73" i="19" s="1"/>
  <c r="D59" i="20"/>
  <c r="D73" i="20" s="1"/>
  <c r="E59" i="20"/>
  <c r="E73" i="20" s="1"/>
  <c r="J59" i="20"/>
  <c r="J73" i="20" s="1"/>
  <c r="K59" i="20"/>
  <c r="K73" i="20" s="1"/>
  <c r="L59" i="20"/>
  <c r="L73" i="20" s="1"/>
  <c r="M59" i="20"/>
  <c r="M73" i="20" s="1"/>
  <c r="N59" i="20"/>
  <c r="N73" i="20" s="1"/>
  <c r="O59" i="20"/>
  <c r="O73" i="20" s="1"/>
  <c r="P59" i="20"/>
  <c r="P73" i="20" s="1"/>
  <c r="Q59" i="20"/>
  <c r="Q73" i="20" s="1"/>
  <c r="R59" i="20"/>
  <c r="R73" i="20" s="1"/>
  <c r="S59" i="20"/>
  <c r="S73" i="20" s="1"/>
  <c r="T59" i="20"/>
  <c r="T73" i="20" s="1"/>
  <c r="U59" i="20"/>
  <c r="U73" i="20" s="1"/>
  <c r="V59" i="20"/>
  <c r="V73" i="20" s="1"/>
  <c r="W59" i="20"/>
  <c r="W73" i="20" s="1"/>
  <c r="X59" i="20"/>
  <c r="X73" i="20" s="1"/>
  <c r="Y59" i="20"/>
  <c r="Y73" i="20" s="1"/>
  <c r="Z59" i="20"/>
  <c r="Z73" i="20" s="1"/>
  <c r="AA59" i="20"/>
  <c r="AA73" i="20" s="1"/>
  <c r="AB59" i="20"/>
  <c r="AB73" i="20" s="1"/>
  <c r="AC59" i="20"/>
  <c r="AC73" i="20" s="1"/>
  <c r="AD59" i="20"/>
  <c r="AD73" i="20" s="1"/>
  <c r="AE59" i="20"/>
  <c r="AE73" i="20" s="1"/>
  <c r="I59" i="20"/>
  <c r="I73" i="20" s="1"/>
  <c r="F59" i="20"/>
  <c r="F73" i="20" s="1"/>
  <c r="G59" i="20"/>
  <c r="G73" i="20" s="1"/>
  <c r="H59" i="20"/>
  <c r="H73" i="20" s="1"/>
  <c r="A12" i="19"/>
  <c r="B12" i="19"/>
  <c r="AH105" i="31" l="1"/>
  <c r="AG105" i="31"/>
  <c r="AF105" i="31"/>
  <c r="AE105" i="31"/>
  <c r="AD105" i="31"/>
  <c r="AC105" i="31"/>
  <c r="AB105" i="31"/>
  <c r="AA105" i="31"/>
  <c r="Z105" i="31"/>
  <c r="Y105" i="31"/>
  <c r="X105" i="31"/>
  <c r="W105" i="31"/>
  <c r="O105" i="31"/>
  <c r="N105" i="31"/>
  <c r="M105" i="31"/>
  <c r="L105" i="31"/>
  <c r="K105" i="31"/>
  <c r="J105" i="31"/>
  <c r="I105" i="31"/>
  <c r="H105" i="31"/>
  <c r="G105" i="31"/>
  <c r="F105" i="31"/>
  <c r="E105" i="31"/>
  <c r="D105" i="31"/>
  <c r="AH83" i="31"/>
  <c r="AG83" i="31"/>
  <c r="AF83" i="31"/>
  <c r="AE83" i="31"/>
  <c r="AD83" i="31"/>
  <c r="AC83" i="31"/>
  <c r="AB83" i="31"/>
  <c r="AA83" i="31"/>
  <c r="Z83" i="31"/>
  <c r="Y83" i="31"/>
  <c r="X83" i="31"/>
  <c r="W83" i="31"/>
  <c r="P83" i="31"/>
  <c r="O83" i="31"/>
  <c r="N83" i="31"/>
  <c r="M83" i="31"/>
  <c r="L83" i="31"/>
  <c r="K83" i="31"/>
  <c r="J83" i="31"/>
  <c r="I83" i="31"/>
  <c r="H83" i="31"/>
  <c r="G83" i="31"/>
  <c r="F83" i="31"/>
  <c r="E83" i="31"/>
  <c r="D83" i="31"/>
  <c r="AH105" i="30"/>
  <c r="AG105" i="30"/>
  <c r="AF105" i="30"/>
  <c r="AE105" i="30"/>
  <c r="AD105" i="30"/>
  <c r="AC105" i="30"/>
  <c r="AB105" i="30"/>
  <c r="AA105" i="30"/>
  <c r="Z105" i="30"/>
  <c r="Y105" i="30"/>
  <c r="X105" i="30"/>
  <c r="W105" i="30"/>
  <c r="O105" i="30"/>
  <c r="N105" i="30"/>
  <c r="M105" i="30"/>
  <c r="L105" i="30"/>
  <c r="K105" i="30"/>
  <c r="J105" i="30"/>
  <c r="I105" i="30"/>
  <c r="H105" i="30"/>
  <c r="G105" i="30"/>
  <c r="F105" i="30"/>
  <c r="E105" i="30"/>
  <c r="D105" i="30"/>
  <c r="AH83" i="30"/>
  <c r="AG83" i="30"/>
  <c r="AF83" i="30"/>
  <c r="AE83" i="30"/>
  <c r="AD83" i="30"/>
  <c r="AC83" i="30"/>
  <c r="AB83" i="30"/>
  <c r="AA83" i="30"/>
  <c r="Z83" i="30"/>
  <c r="Y83" i="30"/>
  <c r="X83" i="30"/>
  <c r="W83" i="30"/>
  <c r="P83" i="30"/>
  <c r="O83" i="30"/>
  <c r="N83" i="30"/>
  <c r="M83" i="30"/>
  <c r="L83" i="30"/>
  <c r="K83" i="30"/>
  <c r="J83" i="30"/>
  <c r="I83" i="30"/>
  <c r="H83" i="30"/>
  <c r="G83" i="30"/>
  <c r="F83" i="30"/>
  <c r="E83" i="30"/>
  <c r="D83" i="30"/>
  <c r="AH105" i="29"/>
  <c r="AG105" i="29"/>
  <c r="AF105" i="29"/>
  <c r="AE105" i="29"/>
  <c r="AD105" i="29"/>
  <c r="AC105" i="29"/>
  <c r="AB105" i="29"/>
  <c r="AA105" i="29"/>
  <c r="Z105" i="29"/>
  <c r="Y105" i="29"/>
  <c r="X105" i="29"/>
  <c r="W105" i="29"/>
  <c r="O105" i="29"/>
  <c r="N105" i="29"/>
  <c r="M105" i="29"/>
  <c r="L105" i="29"/>
  <c r="K105" i="29"/>
  <c r="J105" i="29"/>
  <c r="I105" i="29"/>
  <c r="H105" i="29"/>
  <c r="G105" i="29"/>
  <c r="F105" i="29"/>
  <c r="E105" i="29"/>
  <c r="D105" i="29"/>
  <c r="AH83" i="29"/>
  <c r="AG83" i="29"/>
  <c r="AF83" i="29"/>
  <c r="AE83" i="29"/>
  <c r="AD83" i="29"/>
  <c r="AC83" i="29"/>
  <c r="AB83" i="29"/>
  <c r="AA83" i="29"/>
  <c r="Z83" i="29"/>
  <c r="Y83" i="29"/>
  <c r="X83" i="29"/>
  <c r="W83" i="29"/>
  <c r="P83" i="29"/>
  <c r="O83" i="29"/>
  <c r="N83" i="29"/>
  <c r="M83" i="29"/>
  <c r="L83" i="29"/>
  <c r="K83" i="29"/>
  <c r="J83" i="29"/>
  <c r="I83" i="29"/>
  <c r="H83" i="29"/>
  <c r="G83" i="29"/>
  <c r="F83" i="29"/>
  <c r="E83" i="29"/>
  <c r="D83" i="29"/>
  <c r="AH105" i="28"/>
  <c r="AG105" i="28"/>
  <c r="AF105" i="28"/>
  <c r="AE105" i="28"/>
  <c r="AD105" i="28"/>
  <c r="AC105" i="28"/>
  <c r="AB105" i="28"/>
  <c r="AA105" i="28"/>
  <c r="Z105" i="28"/>
  <c r="Y105" i="28"/>
  <c r="X105" i="28"/>
  <c r="W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AH83" i="28"/>
  <c r="AG83" i="28"/>
  <c r="AF83" i="28"/>
  <c r="AE83" i="28"/>
  <c r="AD83" i="28"/>
  <c r="AC83" i="28"/>
  <c r="AB83" i="28"/>
  <c r="AA83" i="28"/>
  <c r="Z83" i="28"/>
  <c r="Y83" i="28"/>
  <c r="X83" i="28"/>
  <c r="W83" i="28"/>
  <c r="P83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AH105" i="27"/>
  <c r="AG105" i="27"/>
  <c r="AF105" i="27"/>
  <c r="AE105" i="27"/>
  <c r="AD105" i="27"/>
  <c r="AC105" i="27"/>
  <c r="AB105" i="27"/>
  <c r="AA105" i="27"/>
  <c r="Z105" i="27"/>
  <c r="Y105" i="27"/>
  <c r="X105" i="27"/>
  <c r="W105" i="27"/>
  <c r="O105" i="27"/>
  <c r="N105" i="27"/>
  <c r="M105" i="27"/>
  <c r="L105" i="27"/>
  <c r="K105" i="27"/>
  <c r="J105" i="27"/>
  <c r="I105" i="27"/>
  <c r="H105" i="27"/>
  <c r="G105" i="27"/>
  <c r="F105" i="27"/>
  <c r="E105" i="27"/>
  <c r="D105" i="27"/>
  <c r="AH83" i="27"/>
  <c r="AG83" i="27"/>
  <c r="AF83" i="27"/>
  <c r="AE83" i="27"/>
  <c r="AD83" i="27"/>
  <c r="AC83" i="27"/>
  <c r="AB83" i="27"/>
  <c r="AA83" i="27"/>
  <c r="Z83" i="27"/>
  <c r="Y83" i="27"/>
  <c r="X83" i="27"/>
  <c r="W83" i="27"/>
  <c r="P83" i="27"/>
  <c r="O83" i="27"/>
  <c r="N83" i="27"/>
  <c r="M83" i="27"/>
  <c r="L83" i="27"/>
  <c r="K83" i="27"/>
  <c r="J83" i="27"/>
  <c r="I83" i="27"/>
  <c r="H83" i="27"/>
  <c r="G83" i="27"/>
  <c r="F83" i="27"/>
  <c r="E83" i="27"/>
  <c r="D83" i="27"/>
  <c r="AH105" i="26"/>
  <c r="AG105" i="26"/>
  <c r="AF105" i="26"/>
  <c r="AE105" i="26"/>
  <c r="AD105" i="26"/>
  <c r="AC105" i="26"/>
  <c r="AB105" i="26"/>
  <c r="AA105" i="26"/>
  <c r="Z105" i="26"/>
  <c r="Y105" i="26"/>
  <c r="X105" i="26"/>
  <c r="W105" i="26"/>
  <c r="O105" i="26"/>
  <c r="N105" i="26"/>
  <c r="M105" i="26"/>
  <c r="L105" i="26"/>
  <c r="K105" i="26"/>
  <c r="J105" i="26"/>
  <c r="I105" i="26"/>
  <c r="H105" i="26"/>
  <c r="G105" i="26"/>
  <c r="F105" i="26"/>
  <c r="E105" i="26"/>
  <c r="D105" i="26"/>
  <c r="AH83" i="26"/>
  <c r="AG83" i="26"/>
  <c r="AF83" i="26"/>
  <c r="AE83" i="26"/>
  <c r="AD83" i="26"/>
  <c r="AC83" i="26"/>
  <c r="AB83" i="26"/>
  <c r="AA83" i="26"/>
  <c r="Z83" i="26"/>
  <c r="Y83" i="26"/>
  <c r="X83" i="26"/>
  <c r="W83" i="26"/>
  <c r="P83" i="26"/>
  <c r="O83" i="26"/>
  <c r="N83" i="26"/>
  <c r="M83" i="26"/>
  <c r="L83" i="26"/>
  <c r="K83" i="26"/>
  <c r="J83" i="26"/>
  <c r="I83" i="26"/>
  <c r="H83" i="26"/>
  <c r="G83" i="26"/>
  <c r="F83" i="26"/>
  <c r="E83" i="26"/>
  <c r="D83" i="26"/>
  <c r="AH105" i="25"/>
  <c r="AG105" i="25"/>
  <c r="AF105" i="25"/>
  <c r="AE105" i="25"/>
  <c r="AD105" i="25"/>
  <c r="AC105" i="25"/>
  <c r="AB105" i="25"/>
  <c r="AA105" i="25"/>
  <c r="Z105" i="25"/>
  <c r="Y105" i="25"/>
  <c r="X105" i="25"/>
  <c r="W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AH83" i="25"/>
  <c r="AG83" i="25"/>
  <c r="AF83" i="25"/>
  <c r="AE83" i="25"/>
  <c r="AD83" i="25"/>
  <c r="AC83" i="25"/>
  <c r="AB83" i="25"/>
  <c r="AA83" i="25"/>
  <c r="Z83" i="25"/>
  <c r="Y83" i="25"/>
  <c r="X83" i="25"/>
  <c r="W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AH105" i="19"/>
  <c r="AG105" i="19"/>
  <c r="AF105" i="19"/>
  <c r="AE105" i="19"/>
  <c r="AD105" i="19"/>
  <c r="AC105" i="19"/>
  <c r="AB105" i="19"/>
  <c r="AA105" i="19"/>
  <c r="Z105" i="19"/>
  <c r="Y105" i="19"/>
  <c r="X105" i="19"/>
  <c r="W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AH83" i="19"/>
  <c r="AG83" i="19"/>
  <c r="AF83" i="19"/>
  <c r="AE83" i="19"/>
  <c r="AD83" i="19"/>
  <c r="AC83" i="19"/>
  <c r="AB83" i="19"/>
  <c r="AA83" i="19"/>
  <c r="Z83" i="19"/>
  <c r="Y83" i="19"/>
  <c r="X83" i="19"/>
  <c r="W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AH105" i="23"/>
  <c r="AG105" i="23"/>
  <c r="AF105" i="23"/>
  <c r="AE105" i="23"/>
  <c r="AD105" i="23"/>
  <c r="AC105" i="23"/>
  <c r="AB105" i="23"/>
  <c r="AA105" i="23"/>
  <c r="Z105" i="23"/>
  <c r="Y105" i="23"/>
  <c r="X105" i="23"/>
  <c r="W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AH105" i="21"/>
  <c r="AG105" i="21"/>
  <c r="AF105" i="21"/>
  <c r="AE105" i="21"/>
  <c r="AD105" i="21"/>
  <c r="AC105" i="21"/>
  <c r="AB105" i="21"/>
  <c r="AA105" i="21"/>
  <c r="Z105" i="21"/>
  <c r="Y105" i="21"/>
  <c r="X105" i="21"/>
  <c r="W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AH83" i="21"/>
  <c r="AG83" i="21"/>
  <c r="AF83" i="21"/>
  <c r="AE83" i="21"/>
  <c r="AD83" i="21"/>
  <c r="AC83" i="21"/>
  <c r="AB83" i="21"/>
  <c r="AA83" i="21"/>
  <c r="Z83" i="21"/>
  <c r="Y83" i="21"/>
  <c r="X83" i="21"/>
  <c r="W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AH105" i="20"/>
  <c r="AG105" i="20"/>
  <c r="AF105" i="20"/>
  <c r="AH83" i="20"/>
  <c r="AG83" i="20"/>
  <c r="AF83" i="20"/>
  <c r="F43" i="35"/>
  <c r="E43" i="35"/>
  <c r="D43" i="35"/>
  <c r="C43" i="35"/>
  <c r="B43" i="35"/>
  <c r="A43" i="35"/>
  <c r="C42" i="35"/>
  <c r="B42" i="35"/>
  <c r="A42" i="35"/>
  <c r="F40" i="35"/>
  <c r="E40" i="35"/>
  <c r="D40" i="35"/>
  <c r="C40" i="35"/>
  <c r="B40" i="35"/>
  <c r="A40" i="35"/>
  <c r="C39" i="35"/>
  <c r="B39" i="35"/>
  <c r="A39" i="35"/>
  <c r="I37" i="35"/>
  <c r="H37" i="35"/>
  <c r="G37" i="35"/>
  <c r="F37" i="35"/>
  <c r="E37" i="35"/>
  <c r="D37" i="35"/>
  <c r="C37" i="35"/>
  <c r="B37" i="35"/>
  <c r="A37" i="35"/>
  <c r="L35" i="35"/>
  <c r="K35" i="35"/>
  <c r="J35" i="35"/>
  <c r="I35" i="35"/>
  <c r="H35" i="35"/>
  <c r="G35" i="35"/>
  <c r="F35" i="35"/>
  <c r="E35" i="35"/>
  <c r="D35" i="35"/>
  <c r="C35" i="35"/>
  <c r="B35" i="35"/>
  <c r="A35" i="35"/>
  <c r="L33" i="35"/>
  <c r="K33" i="35"/>
  <c r="J33" i="35"/>
  <c r="I33" i="35"/>
  <c r="H33" i="35"/>
  <c r="G33" i="35"/>
  <c r="F33" i="35"/>
  <c r="E33" i="35"/>
  <c r="D33" i="35"/>
  <c r="C33" i="35"/>
  <c r="B33" i="35"/>
  <c r="A33" i="35"/>
  <c r="C32" i="35"/>
  <c r="B32" i="35"/>
  <c r="A32" i="35"/>
  <c r="F30" i="35"/>
  <c r="E30" i="35"/>
  <c r="D30" i="35"/>
  <c r="C30" i="35"/>
  <c r="B30" i="35"/>
  <c r="A30" i="35"/>
  <c r="L28" i="35"/>
  <c r="K28" i="35"/>
  <c r="J28" i="35"/>
  <c r="I28" i="35"/>
  <c r="H28" i="35"/>
  <c r="G28" i="35"/>
  <c r="F28" i="35"/>
  <c r="E28" i="35"/>
  <c r="D28" i="35"/>
  <c r="C28" i="35"/>
  <c r="B28" i="35"/>
  <c r="A28" i="35"/>
  <c r="L26" i="35"/>
  <c r="K26" i="35"/>
  <c r="J26" i="35"/>
  <c r="I26" i="35"/>
  <c r="H26" i="35"/>
  <c r="G26" i="35"/>
  <c r="F26" i="35"/>
  <c r="E26" i="35"/>
  <c r="D26" i="35"/>
  <c r="C26" i="35"/>
  <c r="B26" i="35"/>
  <c r="A26" i="35"/>
  <c r="C25" i="35"/>
  <c r="B25" i="35"/>
  <c r="A25" i="35"/>
  <c r="L23" i="35"/>
  <c r="K23" i="35"/>
  <c r="J23" i="35"/>
  <c r="I23" i="35"/>
  <c r="H23" i="35"/>
  <c r="G23" i="35"/>
  <c r="F23" i="35"/>
  <c r="E23" i="35"/>
  <c r="D23" i="35"/>
  <c r="C23" i="35"/>
  <c r="B23" i="35"/>
  <c r="A23" i="35"/>
  <c r="L22" i="35"/>
  <c r="I22" i="35"/>
  <c r="H22" i="35"/>
  <c r="G22" i="35"/>
  <c r="C22" i="35"/>
  <c r="B22" i="35"/>
  <c r="A22" i="35"/>
  <c r="F20" i="35"/>
  <c r="E20" i="35"/>
  <c r="D20" i="35"/>
  <c r="C20" i="35"/>
  <c r="B20" i="35"/>
  <c r="A20" i="35"/>
  <c r="F19" i="35"/>
  <c r="E19" i="35"/>
  <c r="D19" i="35"/>
  <c r="C19" i="35"/>
  <c r="B19" i="35"/>
  <c r="A19" i="35"/>
  <c r="C18" i="35"/>
  <c r="B18" i="35"/>
  <c r="A18" i="35"/>
  <c r="I16" i="35"/>
  <c r="H16" i="35"/>
  <c r="G16" i="35"/>
  <c r="F16" i="35"/>
  <c r="E16" i="35"/>
  <c r="D16" i="35"/>
  <c r="C16" i="35"/>
  <c r="B16" i="35"/>
  <c r="A16" i="35"/>
  <c r="I15" i="35"/>
  <c r="H15" i="35"/>
  <c r="G15" i="35"/>
  <c r="C15" i="35"/>
  <c r="B15" i="35"/>
  <c r="A15" i="35"/>
  <c r="L13" i="35"/>
  <c r="K13" i="35"/>
  <c r="J13" i="35"/>
  <c r="I13" i="35"/>
  <c r="H13" i="35"/>
  <c r="G13" i="35"/>
  <c r="F13" i="35"/>
  <c r="E13" i="35"/>
  <c r="D13" i="35"/>
  <c r="C13" i="35"/>
  <c r="B13" i="35"/>
  <c r="A13" i="35"/>
  <c r="C12" i="35"/>
  <c r="B12" i="35"/>
  <c r="A12" i="35"/>
  <c r="F10" i="35"/>
  <c r="E10" i="35"/>
  <c r="D10" i="35"/>
  <c r="C10" i="35"/>
  <c r="B10" i="35"/>
  <c r="A10" i="35"/>
  <c r="C9" i="35"/>
  <c r="B9" i="35"/>
  <c r="A9" i="35"/>
  <c r="L7" i="35"/>
  <c r="K7" i="35"/>
  <c r="J7" i="35"/>
  <c r="I7" i="35"/>
  <c r="H7" i="35"/>
  <c r="G7" i="35"/>
  <c r="F7" i="35"/>
  <c r="E7" i="35"/>
  <c r="D7" i="35"/>
  <c r="C7" i="35"/>
  <c r="B7" i="35"/>
  <c r="A7" i="35"/>
  <c r="L6" i="35"/>
  <c r="K6" i="35"/>
  <c r="J6" i="35"/>
  <c r="I6" i="35"/>
  <c r="H6" i="35"/>
  <c r="G6" i="35"/>
  <c r="F6" i="35"/>
  <c r="E6" i="35"/>
  <c r="D6" i="35"/>
  <c r="C6" i="35"/>
  <c r="B6" i="35"/>
  <c r="A6" i="35"/>
  <c r="C5" i="35"/>
  <c r="B5" i="35"/>
  <c r="A5" i="35"/>
  <c r="F3" i="35"/>
  <c r="E3" i="35"/>
  <c r="D3" i="35"/>
  <c r="C3" i="35"/>
  <c r="B3" i="35"/>
  <c r="A3" i="35"/>
  <c r="F2" i="35"/>
  <c r="E2" i="35"/>
  <c r="D2" i="35"/>
  <c r="C2" i="35"/>
  <c r="B2" i="35"/>
  <c r="A2" i="35"/>
  <c r="C70" i="34"/>
  <c r="B70" i="34"/>
  <c r="A70" i="34"/>
  <c r="C69" i="34"/>
  <c r="B69" i="34"/>
  <c r="A69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C68" i="34"/>
  <c r="B68" i="34"/>
  <c r="A68" i="34"/>
  <c r="C67" i="34"/>
  <c r="B67" i="34"/>
  <c r="A67" i="34"/>
  <c r="C66" i="34"/>
  <c r="B66" i="34"/>
  <c r="A66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C65" i="34"/>
  <c r="B65" i="34"/>
  <c r="A65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C64" i="34"/>
  <c r="B64" i="34"/>
  <c r="A64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C63" i="34"/>
  <c r="B63" i="34"/>
  <c r="A63" i="34"/>
  <c r="C62" i="34"/>
  <c r="B62" i="34"/>
  <c r="A62" i="34"/>
  <c r="C61" i="34"/>
  <c r="B61" i="34"/>
  <c r="A61" i="34"/>
  <c r="C60" i="34"/>
  <c r="B60" i="34"/>
  <c r="A60" i="34"/>
  <c r="C59" i="34"/>
  <c r="B59" i="34"/>
  <c r="A59" i="34"/>
  <c r="C58" i="34"/>
  <c r="B58" i="34"/>
  <c r="A58" i="34"/>
  <c r="C57" i="34"/>
  <c r="B57" i="34"/>
  <c r="A57" i="34"/>
  <c r="C56" i="34"/>
  <c r="B56" i="34"/>
  <c r="A56" i="34"/>
  <c r="C55" i="34"/>
  <c r="B55" i="34"/>
  <c r="A55" i="34"/>
  <c r="C54" i="34"/>
  <c r="B54" i="34"/>
  <c r="A54" i="34"/>
  <c r="C53" i="34"/>
  <c r="B53" i="34"/>
  <c r="A53" i="34"/>
  <c r="C52" i="34"/>
  <c r="B52" i="34"/>
  <c r="A52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51" i="34"/>
  <c r="P50" i="34"/>
  <c r="O50" i="34"/>
  <c r="N50" i="34"/>
  <c r="M50" i="34"/>
  <c r="L50" i="34"/>
  <c r="K50" i="34"/>
  <c r="J50" i="34"/>
  <c r="I50" i="34"/>
  <c r="H50" i="34"/>
  <c r="G50" i="34"/>
  <c r="F50" i="34"/>
  <c r="E50" i="34"/>
  <c r="D50" i="34"/>
  <c r="C50" i="34"/>
  <c r="B50" i="34"/>
  <c r="A50" i="34"/>
  <c r="C49" i="34"/>
  <c r="B49" i="34"/>
  <c r="A49" i="34"/>
  <c r="C48" i="34"/>
  <c r="B48" i="34"/>
  <c r="A48" i="34"/>
  <c r="C47" i="34"/>
  <c r="B47" i="34"/>
  <c r="A47" i="34"/>
  <c r="C46" i="34"/>
  <c r="B46" i="34"/>
  <c r="A46" i="34"/>
  <c r="C45" i="34"/>
  <c r="B45" i="34"/>
  <c r="A45" i="34"/>
  <c r="C44" i="34"/>
  <c r="B44" i="34"/>
  <c r="A44" i="34"/>
  <c r="C43" i="34"/>
  <c r="B43" i="34"/>
  <c r="A43" i="34"/>
  <c r="C42" i="34"/>
  <c r="B42" i="34"/>
  <c r="A42" i="34"/>
  <c r="C41" i="34"/>
  <c r="B41" i="34"/>
  <c r="A41" i="34"/>
  <c r="C40" i="34"/>
  <c r="B40" i="34"/>
  <c r="A40" i="34"/>
  <c r="P39" i="34"/>
  <c r="O39" i="34"/>
  <c r="N39" i="34"/>
  <c r="M39" i="34"/>
  <c r="L39" i="34"/>
  <c r="K39" i="34"/>
  <c r="J39" i="34"/>
  <c r="I39" i="34"/>
  <c r="H39" i="34"/>
  <c r="G39" i="34"/>
  <c r="F39" i="34"/>
  <c r="E39" i="34"/>
  <c r="D39" i="34"/>
  <c r="C39" i="34"/>
  <c r="B39" i="34"/>
  <c r="A39" i="34"/>
  <c r="C38" i="34"/>
  <c r="B38" i="34"/>
  <c r="A38" i="34"/>
  <c r="C37" i="34"/>
  <c r="B37" i="34"/>
  <c r="A37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A36" i="34"/>
  <c r="C35" i="34"/>
  <c r="B35" i="34"/>
  <c r="A35" i="34"/>
  <c r="C34" i="34"/>
  <c r="B34" i="34"/>
  <c r="A34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A33" i="34"/>
  <c r="C32" i="34"/>
  <c r="B32" i="34"/>
  <c r="A32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A31" i="34"/>
  <c r="C30" i="34"/>
  <c r="B30" i="34"/>
  <c r="A30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A29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A28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27" i="34"/>
  <c r="C26" i="34"/>
  <c r="B26" i="34"/>
  <c r="A26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25" i="34"/>
  <c r="C24" i="34"/>
  <c r="B24" i="34"/>
  <c r="A24" i="34"/>
  <c r="C23" i="34"/>
  <c r="B23" i="34"/>
  <c r="A23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A22" i="34"/>
  <c r="C21" i="34"/>
  <c r="B21" i="34"/>
  <c r="A21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A20" i="34"/>
  <c r="C19" i="34"/>
  <c r="B19" i="34"/>
  <c r="A19" i="34"/>
  <c r="C18" i="34"/>
  <c r="B18" i="34"/>
  <c r="A18" i="34"/>
  <c r="C17" i="34"/>
  <c r="B17" i="34"/>
  <c r="A17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C16" i="34"/>
  <c r="B16" i="34"/>
  <c r="A16" i="34"/>
  <c r="C15" i="34"/>
  <c r="B15" i="34"/>
  <c r="A15" i="34"/>
  <c r="C14" i="34"/>
  <c r="B14" i="34"/>
  <c r="A14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C13" i="34"/>
  <c r="B13" i="34"/>
  <c r="A13" i="34"/>
  <c r="C12" i="34"/>
  <c r="B12" i="34"/>
  <c r="A12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C11" i="34"/>
  <c r="B11" i="34"/>
  <c r="A11" i="34"/>
  <c r="C10" i="34"/>
  <c r="B10" i="34"/>
  <c r="A10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C9" i="34"/>
  <c r="B9" i="34"/>
  <c r="A9" i="34"/>
  <c r="C8" i="34"/>
  <c r="B8" i="34"/>
  <c r="A8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C7" i="34"/>
  <c r="B7" i="34"/>
  <c r="A7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C6" i="34"/>
  <c r="B6" i="34"/>
  <c r="A6" i="34"/>
  <c r="C5" i="34"/>
  <c r="B5" i="34"/>
  <c r="A5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B4" i="34"/>
  <c r="A4" i="34"/>
  <c r="C3" i="34"/>
  <c r="B3" i="34"/>
  <c r="A3" i="34"/>
  <c r="P2" i="34"/>
  <c r="O2" i="34"/>
  <c r="N2" i="34"/>
  <c r="M2" i="34"/>
  <c r="L2" i="34"/>
  <c r="K2" i="34"/>
  <c r="J2" i="34"/>
  <c r="I2" i="34"/>
  <c r="H2" i="34"/>
  <c r="G2" i="34"/>
  <c r="F2" i="34"/>
  <c r="E2" i="34"/>
  <c r="D2" i="34"/>
  <c r="C2" i="34"/>
  <c r="B2" i="34"/>
  <c r="A2" i="34"/>
  <c r="F79" i="2"/>
  <c r="F78" i="2"/>
  <c r="F75" i="2"/>
  <c r="F71" i="2"/>
  <c r="F70" i="2"/>
  <c r="F67" i="2"/>
  <c r="F66" i="2"/>
  <c r="F65" i="2"/>
  <c r="F64" i="2"/>
  <c r="F63" i="2"/>
  <c r="F62" i="2"/>
  <c r="F61" i="2"/>
  <c r="F57" i="2"/>
  <c r="F56" i="2"/>
  <c r="F54" i="2"/>
  <c r="F53" i="2"/>
  <c r="F52" i="2"/>
  <c r="F51" i="2"/>
  <c r="F50" i="2"/>
  <c r="F35" i="2"/>
  <c r="F33" i="2"/>
  <c r="F32" i="2"/>
  <c r="F30" i="2"/>
  <c r="AU79" i="31"/>
  <c r="AT79" i="31"/>
  <c r="AS79" i="31"/>
  <c r="AR79" i="31"/>
  <c r="AQ79" i="31"/>
  <c r="AP79" i="31"/>
  <c r="AO79" i="31"/>
  <c r="AN79" i="31"/>
  <c r="AM79" i="31"/>
  <c r="AL79" i="31"/>
  <c r="AK79" i="31"/>
  <c r="AJ79" i="31"/>
  <c r="AI79" i="31"/>
  <c r="C79" i="31"/>
  <c r="B79" i="31"/>
  <c r="A79" i="31"/>
  <c r="AU78" i="31"/>
  <c r="AT78" i="31"/>
  <c r="AS78" i="31"/>
  <c r="AR78" i="31"/>
  <c r="AQ78" i="31"/>
  <c r="AP78" i="31"/>
  <c r="AO78" i="31"/>
  <c r="AN78" i="31"/>
  <c r="AM78" i="31"/>
  <c r="AL78" i="31"/>
  <c r="AK78" i="31"/>
  <c r="AJ78" i="31"/>
  <c r="AI78" i="31"/>
  <c r="C78" i="31"/>
  <c r="B78" i="31"/>
  <c r="A78" i="31"/>
  <c r="C77" i="31"/>
  <c r="B77" i="31"/>
  <c r="A77" i="31"/>
  <c r="AU76" i="31"/>
  <c r="AT76" i="31"/>
  <c r="AS76" i="31"/>
  <c r="AR76" i="31"/>
  <c r="AQ76" i="31"/>
  <c r="AP76" i="31"/>
  <c r="AO76" i="31"/>
  <c r="AN76" i="31"/>
  <c r="AM76" i="31"/>
  <c r="AL76" i="31"/>
  <c r="AK76" i="31"/>
  <c r="AJ76" i="31"/>
  <c r="AI76" i="31"/>
  <c r="C76" i="31"/>
  <c r="B76" i="31"/>
  <c r="A76" i="31"/>
  <c r="AU75" i="31"/>
  <c r="AT75" i="31"/>
  <c r="AS75" i="31"/>
  <c r="AR75" i="31"/>
  <c r="AQ75" i="31"/>
  <c r="AP75" i="31"/>
  <c r="AO75" i="31"/>
  <c r="AN75" i="31"/>
  <c r="AM75" i="31"/>
  <c r="AL75" i="31"/>
  <c r="AK75" i="31"/>
  <c r="AJ75" i="31"/>
  <c r="AI75" i="31"/>
  <c r="C75" i="31"/>
  <c r="B75" i="31"/>
  <c r="A75" i="31"/>
  <c r="C74" i="31"/>
  <c r="B74" i="31"/>
  <c r="A74" i="31"/>
  <c r="C73" i="31"/>
  <c r="B73" i="31"/>
  <c r="A73" i="31"/>
  <c r="C72" i="31"/>
  <c r="B72" i="31"/>
  <c r="A72" i="31"/>
  <c r="AU71" i="31"/>
  <c r="AT71" i="31"/>
  <c r="AS71" i="31"/>
  <c r="AR71" i="31"/>
  <c r="AQ71" i="31"/>
  <c r="AP71" i="31"/>
  <c r="AO71" i="31"/>
  <c r="AN71" i="31"/>
  <c r="AM71" i="31"/>
  <c r="AL71" i="31"/>
  <c r="AK71" i="31"/>
  <c r="AJ71" i="31"/>
  <c r="AI71" i="31"/>
  <c r="C71" i="31"/>
  <c r="B71" i="31"/>
  <c r="A71" i="31"/>
  <c r="AU70" i="31"/>
  <c r="AT70" i="31"/>
  <c r="AS70" i="31"/>
  <c r="AR70" i="31"/>
  <c r="AQ70" i="31"/>
  <c r="AP70" i="31"/>
  <c r="AO70" i="31"/>
  <c r="AN70" i="31"/>
  <c r="AM70" i="31"/>
  <c r="AL70" i="31"/>
  <c r="AK70" i="31"/>
  <c r="AJ70" i="31"/>
  <c r="AI70" i="31"/>
  <c r="C70" i="31"/>
  <c r="B70" i="31"/>
  <c r="A70" i="31"/>
  <c r="AU69" i="31"/>
  <c r="AT69" i="31"/>
  <c r="AS69" i="31"/>
  <c r="AR69" i="31"/>
  <c r="AQ69" i="31"/>
  <c r="AP69" i="31"/>
  <c r="AO69" i="31"/>
  <c r="AN69" i="31"/>
  <c r="AM69" i="31"/>
  <c r="AL69" i="31"/>
  <c r="AK69" i="31"/>
  <c r="AJ69" i="31"/>
  <c r="AI69" i="31"/>
  <c r="C69" i="31"/>
  <c r="B69" i="31"/>
  <c r="A69" i="31"/>
  <c r="AU68" i="31"/>
  <c r="AT68" i="31"/>
  <c r="AS68" i="31"/>
  <c r="AR68" i="31"/>
  <c r="AQ68" i="31"/>
  <c r="AP68" i="31"/>
  <c r="AO68" i="31"/>
  <c r="AN68" i="31"/>
  <c r="AM68" i="31"/>
  <c r="AL68" i="31"/>
  <c r="AK68" i="31"/>
  <c r="AJ68" i="31"/>
  <c r="AI68" i="31"/>
  <c r="C68" i="31"/>
  <c r="B68" i="31"/>
  <c r="A68" i="31"/>
  <c r="AU67" i="31"/>
  <c r="AT67" i="31"/>
  <c r="AS67" i="31"/>
  <c r="AR67" i="31"/>
  <c r="AQ67" i="31"/>
  <c r="AP67" i="31"/>
  <c r="AO67" i="31"/>
  <c r="AN67" i="31"/>
  <c r="AM67" i="31"/>
  <c r="AL67" i="31"/>
  <c r="AK67" i="31"/>
  <c r="AJ67" i="31"/>
  <c r="AI67" i="31"/>
  <c r="C67" i="31"/>
  <c r="B67" i="31"/>
  <c r="A67" i="31"/>
  <c r="AU66" i="31"/>
  <c r="AT66" i="31"/>
  <c r="AS66" i="31"/>
  <c r="AR66" i="31"/>
  <c r="AQ66" i="31"/>
  <c r="AP66" i="31"/>
  <c r="AO66" i="31"/>
  <c r="AN66" i="31"/>
  <c r="AM66" i="31"/>
  <c r="AL66" i="31"/>
  <c r="AK66" i="31"/>
  <c r="AJ66" i="31"/>
  <c r="AI66" i="31"/>
  <c r="C66" i="31"/>
  <c r="B66" i="31"/>
  <c r="A66" i="31"/>
  <c r="AU65" i="31"/>
  <c r="AT65" i="31"/>
  <c r="AS65" i="31"/>
  <c r="AR65" i="31"/>
  <c r="AQ65" i="31"/>
  <c r="AP65" i="31"/>
  <c r="AO65" i="31"/>
  <c r="AN65" i="31"/>
  <c r="AM65" i="31"/>
  <c r="AL65" i="31"/>
  <c r="AK65" i="31"/>
  <c r="AJ65" i="31"/>
  <c r="AI65" i="31"/>
  <c r="C65" i="31"/>
  <c r="B65" i="31"/>
  <c r="A65" i="31"/>
  <c r="AU64" i="31"/>
  <c r="AT64" i="31"/>
  <c r="AS64" i="31"/>
  <c r="AR64" i="31"/>
  <c r="AQ64" i="31"/>
  <c r="AP64" i="31"/>
  <c r="AO64" i="31"/>
  <c r="AN64" i="31"/>
  <c r="AM64" i="31"/>
  <c r="AL64" i="31"/>
  <c r="AK64" i="31"/>
  <c r="AJ64" i="31"/>
  <c r="AI64" i="31"/>
  <c r="C64" i="31"/>
  <c r="B64" i="31"/>
  <c r="A64" i="31"/>
  <c r="AU63" i="31"/>
  <c r="AT63" i="31"/>
  <c r="AS63" i="31"/>
  <c r="AR63" i="31"/>
  <c r="AQ63" i="31"/>
  <c r="AP63" i="31"/>
  <c r="AO63" i="31"/>
  <c r="AN63" i="31"/>
  <c r="AM63" i="31"/>
  <c r="AL63" i="31"/>
  <c r="AK63" i="31"/>
  <c r="AJ63" i="31"/>
  <c r="AI63" i="31"/>
  <c r="C63" i="31"/>
  <c r="B63" i="31"/>
  <c r="A63" i="31"/>
  <c r="AU62" i="31"/>
  <c r="AT62" i="31"/>
  <c r="AS62" i="31"/>
  <c r="AR62" i="31"/>
  <c r="AQ62" i="31"/>
  <c r="AP62" i="31"/>
  <c r="AO62" i="31"/>
  <c r="AN62" i="31"/>
  <c r="AM62" i="31"/>
  <c r="AL62" i="31"/>
  <c r="AK62" i="31"/>
  <c r="AJ62" i="31"/>
  <c r="AI62" i="31"/>
  <c r="C62" i="31"/>
  <c r="B62" i="31"/>
  <c r="A62" i="31"/>
  <c r="AU61" i="31"/>
  <c r="AT61" i="31"/>
  <c r="AS61" i="31"/>
  <c r="AR61" i="31"/>
  <c r="AQ61" i="31"/>
  <c r="AP61" i="31"/>
  <c r="AO61" i="31"/>
  <c r="AN61" i="31"/>
  <c r="AM61" i="31"/>
  <c r="AL61" i="31"/>
  <c r="AK61" i="31"/>
  <c r="AJ61" i="31"/>
  <c r="AI61" i="31"/>
  <c r="C61" i="31"/>
  <c r="B61" i="31"/>
  <c r="A61" i="31"/>
  <c r="C60" i="31"/>
  <c r="B60" i="31"/>
  <c r="A60" i="31"/>
  <c r="C59" i="31"/>
  <c r="B59" i="31"/>
  <c r="A59" i="31"/>
  <c r="AU58" i="31"/>
  <c r="AT58" i="31"/>
  <c r="AS58" i="31"/>
  <c r="AR58" i="31"/>
  <c r="AQ58" i="31"/>
  <c r="AP58" i="31"/>
  <c r="AO58" i="31"/>
  <c r="AN58" i="31"/>
  <c r="AM58" i="31"/>
  <c r="AL58" i="31"/>
  <c r="AK58" i="31"/>
  <c r="AJ58" i="31"/>
  <c r="AI58" i="31"/>
  <c r="C58" i="31"/>
  <c r="B58" i="31"/>
  <c r="A58" i="31"/>
  <c r="AU57" i="31"/>
  <c r="AT57" i="31"/>
  <c r="AS57" i="31"/>
  <c r="AR57" i="31"/>
  <c r="AQ57" i="31"/>
  <c r="AP57" i="31"/>
  <c r="AO57" i="31"/>
  <c r="AN57" i="31"/>
  <c r="AM57" i="31"/>
  <c r="AL57" i="31"/>
  <c r="AK57" i="31"/>
  <c r="AJ57" i="31"/>
  <c r="AI57" i="31"/>
  <c r="C57" i="31"/>
  <c r="B57" i="31"/>
  <c r="A57" i="31"/>
  <c r="AU56" i="31"/>
  <c r="AT56" i="31"/>
  <c r="AS56" i="31"/>
  <c r="AR56" i="31"/>
  <c r="AQ56" i="31"/>
  <c r="AP56" i="31"/>
  <c r="AO56" i="31"/>
  <c r="AN56" i="31"/>
  <c r="AM56" i="31"/>
  <c r="AL56" i="31"/>
  <c r="AK56" i="31"/>
  <c r="AJ56" i="31"/>
  <c r="AI56" i="31"/>
  <c r="C56" i="31"/>
  <c r="B56" i="31"/>
  <c r="A56" i="31"/>
  <c r="AU55" i="31"/>
  <c r="AT55" i="31"/>
  <c r="AS55" i="31"/>
  <c r="AR55" i="31"/>
  <c r="AQ55" i="31"/>
  <c r="AP55" i="31"/>
  <c r="AO55" i="31"/>
  <c r="AN55" i="31"/>
  <c r="AM55" i="31"/>
  <c r="AL55" i="31"/>
  <c r="AK55" i="31"/>
  <c r="AJ55" i="31"/>
  <c r="AI55" i="31"/>
  <c r="C55" i="31"/>
  <c r="B55" i="31"/>
  <c r="A55" i="31"/>
  <c r="AU54" i="31"/>
  <c r="AT54" i="31"/>
  <c r="AS54" i="31"/>
  <c r="AR54" i="31"/>
  <c r="AQ54" i="31"/>
  <c r="AP54" i="31"/>
  <c r="AO54" i="31"/>
  <c r="AN54" i="31"/>
  <c r="AM54" i="31"/>
  <c r="AL54" i="31"/>
  <c r="AK54" i="31"/>
  <c r="AJ54" i="31"/>
  <c r="AI54" i="31"/>
  <c r="C54" i="31"/>
  <c r="B54" i="31"/>
  <c r="A54" i="31"/>
  <c r="AU53" i="31"/>
  <c r="AT53" i="31"/>
  <c r="AS53" i="31"/>
  <c r="AR53" i="31"/>
  <c r="AQ53" i="31"/>
  <c r="AP53" i="31"/>
  <c r="AO53" i="31"/>
  <c r="AN53" i="31"/>
  <c r="AM53" i="31"/>
  <c r="AL53" i="31"/>
  <c r="AK53" i="31"/>
  <c r="AJ53" i="31"/>
  <c r="AI53" i="31"/>
  <c r="C53" i="31"/>
  <c r="B53" i="31"/>
  <c r="A53" i="31"/>
  <c r="AU52" i="31"/>
  <c r="AT52" i="31"/>
  <c r="AS52" i="31"/>
  <c r="AR52" i="31"/>
  <c r="AQ52" i="31"/>
  <c r="AP52" i="31"/>
  <c r="AO52" i="31"/>
  <c r="AN52" i="31"/>
  <c r="AM52" i="31"/>
  <c r="AL52" i="31"/>
  <c r="AK52" i="31"/>
  <c r="AJ52" i="31"/>
  <c r="AI52" i="31"/>
  <c r="C52" i="31"/>
  <c r="B52" i="31"/>
  <c r="A52" i="31"/>
  <c r="AU51" i="31"/>
  <c r="AT51" i="31"/>
  <c r="AS51" i="31"/>
  <c r="AR51" i="31"/>
  <c r="AQ51" i="31"/>
  <c r="AP51" i="31"/>
  <c r="AO51" i="31"/>
  <c r="AN51" i="31"/>
  <c r="AM51" i="31"/>
  <c r="AL51" i="31"/>
  <c r="AK51" i="31"/>
  <c r="AJ51" i="31"/>
  <c r="AI51" i="31"/>
  <c r="C51" i="31"/>
  <c r="B51" i="31"/>
  <c r="A51" i="31"/>
  <c r="AU50" i="31"/>
  <c r="AT50" i="31"/>
  <c r="AS50" i="31"/>
  <c r="AR50" i="31"/>
  <c r="AQ50" i="31"/>
  <c r="AP50" i="31"/>
  <c r="AO50" i="31"/>
  <c r="AN50" i="31"/>
  <c r="AM50" i="31"/>
  <c r="AL50" i="31"/>
  <c r="AK50" i="31"/>
  <c r="AJ50" i="31"/>
  <c r="AI50" i="31"/>
  <c r="C50" i="31"/>
  <c r="B50" i="31"/>
  <c r="A50" i="31"/>
  <c r="AU49" i="31"/>
  <c r="AT49" i="31"/>
  <c r="AS49" i="31"/>
  <c r="AR49" i="31"/>
  <c r="AQ49" i="31"/>
  <c r="AP49" i="31"/>
  <c r="AO49" i="31"/>
  <c r="AN49" i="31"/>
  <c r="AM49" i="31"/>
  <c r="AL49" i="31"/>
  <c r="AK49" i="31"/>
  <c r="AJ49" i="31"/>
  <c r="AI49" i="31"/>
  <c r="C49" i="31"/>
  <c r="B49" i="31"/>
  <c r="A49" i="31"/>
  <c r="C48" i="31"/>
  <c r="B48" i="31"/>
  <c r="A48" i="31"/>
  <c r="AU47" i="31"/>
  <c r="AT47" i="31"/>
  <c r="AS47" i="31"/>
  <c r="AR47" i="31"/>
  <c r="AQ47" i="31"/>
  <c r="AP47" i="31"/>
  <c r="AO47" i="31"/>
  <c r="AN47" i="31"/>
  <c r="AM47" i="31"/>
  <c r="AL47" i="31"/>
  <c r="AK47" i="31"/>
  <c r="AJ47" i="31"/>
  <c r="AI47" i="31"/>
  <c r="C47" i="31"/>
  <c r="B47" i="31"/>
  <c r="A47" i="31"/>
  <c r="AU46" i="31"/>
  <c r="AT46" i="31"/>
  <c r="AS46" i="31"/>
  <c r="AR46" i="31"/>
  <c r="AQ46" i="31"/>
  <c r="AP46" i="31"/>
  <c r="AO46" i="31"/>
  <c r="AN46" i="31"/>
  <c r="AM46" i="31"/>
  <c r="AL46" i="31"/>
  <c r="AK46" i="31"/>
  <c r="AJ46" i="31"/>
  <c r="AI46" i="31"/>
  <c r="C46" i="31"/>
  <c r="B46" i="31"/>
  <c r="A46" i="31"/>
  <c r="C45" i="31"/>
  <c r="B45" i="31"/>
  <c r="A45" i="31"/>
  <c r="AU44" i="31"/>
  <c r="AT44" i="31"/>
  <c r="AS44" i="31"/>
  <c r="AR44" i="31"/>
  <c r="AQ44" i="31"/>
  <c r="AP44" i="31"/>
  <c r="AO44" i="31"/>
  <c r="AN44" i="31"/>
  <c r="AM44" i="31"/>
  <c r="AL44" i="31"/>
  <c r="AK44" i="31"/>
  <c r="AJ44" i="31"/>
  <c r="AI44" i="31"/>
  <c r="C44" i="31"/>
  <c r="B44" i="31"/>
  <c r="A44" i="31"/>
  <c r="AU43" i="31"/>
  <c r="AT43" i="31"/>
  <c r="AS43" i="31"/>
  <c r="AR43" i="31"/>
  <c r="AQ43" i="31"/>
  <c r="AP43" i="31"/>
  <c r="AO43" i="31"/>
  <c r="AN43" i="31"/>
  <c r="AM43" i="31"/>
  <c r="AL43" i="31"/>
  <c r="AK43" i="31"/>
  <c r="AJ43" i="31"/>
  <c r="AI43" i="31"/>
  <c r="C43" i="31"/>
  <c r="B43" i="31"/>
  <c r="A43" i="31"/>
  <c r="C42" i="31"/>
  <c r="B42" i="31"/>
  <c r="A42" i="31"/>
  <c r="AU41" i="31"/>
  <c r="AT41" i="31"/>
  <c r="AS41" i="31"/>
  <c r="AR41" i="31"/>
  <c r="AQ41" i="31"/>
  <c r="AP41" i="31"/>
  <c r="AO41" i="31"/>
  <c r="AN41" i="31"/>
  <c r="AM41" i="31"/>
  <c r="AL41" i="31"/>
  <c r="AK41" i="31"/>
  <c r="AJ41" i="31"/>
  <c r="AI41" i="31"/>
  <c r="C41" i="31"/>
  <c r="B41" i="31"/>
  <c r="A41" i="31"/>
  <c r="C40" i="31"/>
  <c r="B40" i="31"/>
  <c r="A40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C39" i="31"/>
  <c r="B39" i="31"/>
  <c r="A39" i="31"/>
  <c r="C38" i="31"/>
  <c r="B38" i="31"/>
  <c r="A38" i="31"/>
  <c r="C37" i="31"/>
  <c r="B37" i="31"/>
  <c r="A37" i="31"/>
  <c r="AH36" i="31"/>
  <c r="AG36" i="31"/>
  <c r="AF36" i="31"/>
  <c r="AE36" i="31"/>
  <c r="AD36" i="31"/>
  <c r="AC36" i="31"/>
  <c r="AB36" i="31"/>
  <c r="AA36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A36" i="31"/>
  <c r="AU35" i="31"/>
  <c r="AT35" i="31"/>
  <c r="AS35" i="31"/>
  <c r="AR35" i="31"/>
  <c r="AQ35" i="31"/>
  <c r="AP35" i="31"/>
  <c r="AO35" i="31"/>
  <c r="AN35" i="31"/>
  <c r="AM35" i="31"/>
  <c r="AL35" i="31"/>
  <c r="AK35" i="31"/>
  <c r="AJ35" i="31"/>
  <c r="AI35" i="31"/>
  <c r="C35" i="31"/>
  <c r="B35" i="31"/>
  <c r="A35" i="31"/>
  <c r="C34" i="31"/>
  <c r="B34" i="31"/>
  <c r="A34" i="31"/>
  <c r="AU33" i="31"/>
  <c r="AT33" i="31"/>
  <c r="AS33" i="31"/>
  <c r="AR33" i="31"/>
  <c r="AQ33" i="31"/>
  <c r="AP33" i="31"/>
  <c r="AO33" i="31"/>
  <c r="AN33" i="31"/>
  <c r="AM33" i="31"/>
  <c r="AL33" i="31"/>
  <c r="AK33" i="31"/>
  <c r="AJ33" i="31"/>
  <c r="AI33" i="31"/>
  <c r="C33" i="31"/>
  <c r="B33" i="31"/>
  <c r="A33" i="31"/>
  <c r="AU32" i="31"/>
  <c r="AT32" i="31"/>
  <c r="AS32" i="31"/>
  <c r="AR32" i="31"/>
  <c r="AQ32" i="31"/>
  <c r="AP32" i="31"/>
  <c r="AO32" i="31"/>
  <c r="AN32" i="31"/>
  <c r="AM32" i="31"/>
  <c r="AL32" i="31"/>
  <c r="AK32" i="31"/>
  <c r="AJ32" i="31"/>
  <c r="AI32" i="31"/>
  <c r="C32" i="31"/>
  <c r="B32" i="31"/>
  <c r="A32" i="31"/>
  <c r="C31" i="31"/>
  <c r="B31" i="31"/>
  <c r="A31" i="31"/>
  <c r="AU30" i="31"/>
  <c r="AT30" i="31"/>
  <c r="AS30" i="31"/>
  <c r="AR30" i="31"/>
  <c r="AQ30" i="31"/>
  <c r="AP30" i="31"/>
  <c r="AO30" i="31"/>
  <c r="AN30" i="31"/>
  <c r="AM30" i="31"/>
  <c r="AL30" i="31"/>
  <c r="AK30" i="31"/>
  <c r="AJ30" i="31"/>
  <c r="AI30" i="31"/>
  <c r="C30" i="31"/>
  <c r="B30" i="31"/>
  <c r="A30" i="31"/>
  <c r="C29" i="31"/>
  <c r="B29" i="31"/>
  <c r="A29" i="31"/>
  <c r="AU28" i="31"/>
  <c r="AT28" i="31"/>
  <c r="AS28" i="31"/>
  <c r="AR28" i="31"/>
  <c r="AQ28" i="31"/>
  <c r="AP28" i="31"/>
  <c r="AO28" i="31"/>
  <c r="AN28" i="31"/>
  <c r="AM28" i="31"/>
  <c r="AL28" i="31"/>
  <c r="AK28" i="31"/>
  <c r="AJ28" i="31"/>
  <c r="AI28" i="31"/>
  <c r="C28" i="31"/>
  <c r="B28" i="31"/>
  <c r="A28" i="31"/>
  <c r="AU27" i="31"/>
  <c r="AT27" i="31"/>
  <c r="AS27" i="31"/>
  <c r="AR27" i="31"/>
  <c r="AQ27" i="31"/>
  <c r="AP27" i="31"/>
  <c r="AO27" i="31"/>
  <c r="AN27" i="31"/>
  <c r="AM27" i="31"/>
  <c r="AL27" i="31"/>
  <c r="AK27" i="31"/>
  <c r="AJ27" i="31"/>
  <c r="AI27" i="31"/>
  <c r="C27" i="31"/>
  <c r="B27" i="31"/>
  <c r="A27" i="31"/>
  <c r="AU26" i="31"/>
  <c r="AT26" i="31"/>
  <c r="AS26" i="31"/>
  <c r="AR26" i="31"/>
  <c r="AQ26" i="31"/>
  <c r="AP26" i="31"/>
  <c r="AO26" i="31"/>
  <c r="AN26" i="31"/>
  <c r="AM26" i="31"/>
  <c r="AL26" i="31"/>
  <c r="AK26" i="31"/>
  <c r="AJ26" i="31"/>
  <c r="AI26" i="31"/>
  <c r="C26" i="31"/>
  <c r="B26" i="31"/>
  <c r="A26" i="31"/>
  <c r="C25" i="31"/>
  <c r="B25" i="31"/>
  <c r="A25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C24" i="31"/>
  <c r="B24" i="31"/>
  <c r="A24" i="31"/>
  <c r="AU23" i="31"/>
  <c r="AT23" i="31"/>
  <c r="AS23" i="31"/>
  <c r="AR23" i="31"/>
  <c r="AQ23" i="31"/>
  <c r="AP23" i="31"/>
  <c r="AO23" i="31"/>
  <c r="AN23" i="31"/>
  <c r="AM23" i="31"/>
  <c r="AL23" i="31"/>
  <c r="AK23" i="31"/>
  <c r="AJ23" i="31"/>
  <c r="AI23" i="31"/>
  <c r="C23" i="31"/>
  <c r="B23" i="31"/>
  <c r="A23" i="31"/>
  <c r="C22" i="31"/>
  <c r="B22" i="31"/>
  <c r="A22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C21" i="31"/>
  <c r="B21" i="31"/>
  <c r="A21" i="31"/>
  <c r="C20" i="31"/>
  <c r="B20" i="31"/>
  <c r="A20" i="31"/>
  <c r="AU19" i="31"/>
  <c r="AT19" i="31"/>
  <c r="AS19" i="31"/>
  <c r="AR19" i="31"/>
  <c r="AQ19" i="31"/>
  <c r="AP19" i="31"/>
  <c r="AO19" i="31"/>
  <c r="AN19" i="31"/>
  <c r="AM19" i="31"/>
  <c r="AL19" i="31"/>
  <c r="AK19" i="31"/>
  <c r="AJ19" i="31"/>
  <c r="AI19" i="31"/>
  <c r="C19" i="31"/>
  <c r="B19" i="31"/>
  <c r="A19" i="31"/>
  <c r="C18" i="31"/>
  <c r="B18" i="31"/>
  <c r="A18" i="31"/>
  <c r="AU17" i="31"/>
  <c r="AT17" i="31"/>
  <c r="AS17" i="31"/>
  <c r="AR17" i="31"/>
  <c r="AQ17" i="31"/>
  <c r="AP17" i="31"/>
  <c r="AO17" i="31"/>
  <c r="AN17" i="31"/>
  <c r="AM17" i="31"/>
  <c r="AL17" i="31"/>
  <c r="AK17" i="31"/>
  <c r="AJ17" i="31"/>
  <c r="AI17" i="31"/>
  <c r="C17" i="31"/>
  <c r="B17" i="31"/>
  <c r="A17" i="31"/>
  <c r="C16" i="31"/>
  <c r="B16" i="31"/>
  <c r="A16" i="31"/>
  <c r="C15" i="31"/>
  <c r="B15" i="31"/>
  <c r="A15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C14" i="31"/>
  <c r="B14" i="31"/>
  <c r="A14" i="31"/>
  <c r="C13" i="31"/>
  <c r="B13" i="31"/>
  <c r="A13" i="31"/>
  <c r="AU12" i="31"/>
  <c r="AT12" i="31"/>
  <c r="AS12" i="31"/>
  <c r="AR12" i="31"/>
  <c r="AQ12" i="31"/>
  <c r="AP12" i="31"/>
  <c r="AO12" i="31"/>
  <c r="AN12" i="31"/>
  <c r="AM12" i="31"/>
  <c r="AL12" i="31"/>
  <c r="AK12" i="31"/>
  <c r="AJ12" i="31"/>
  <c r="AI12" i="31"/>
  <c r="C12" i="31"/>
  <c r="B12" i="31"/>
  <c r="A12" i="31"/>
  <c r="C11" i="31"/>
  <c r="B11" i="31"/>
  <c r="A11" i="31"/>
  <c r="AU79" i="30"/>
  <c r="AT79" i="30"/>
  <c r="AS79" i="30"/>
  <c r="AR79" i="30"/>
  <c r="AQ79" i="30"/>
  <c r="AP79" i="30"/>
  <c r="AO79" i="30"/>
  <c r="AN79" i="30"/>
  <c r="AM79" i="30"/>
  <c r="AL79" i="30"/>
  <c r="AK79" i="30"/>
  <c r="AJ79" i="30"/>
  <c r="AI79" i="30"/>
  <c r="C79" i="30"/>
  <c r="B79" i="30"/>
  <c r="A79" i="30"/>
  <c r="AU78" i="30"/>
  <c r="AT78" i="30"/>
  <c r="AS78" i="30"/>
  <c r="AR78" i="30"/>
  <c r="AQ78" i="30"/>
  <c r="AP78" i="30"/>
  <c r="AO78" i="30"/>
  <c r="AN78" i="30"/>
  <c r="AM78" i="30"/>
  <c r="AL78" i="30"/>
  <c r="AK78" i="30"/>
  <c r="AJ78" i="30"/>
  <c r="AI78" i="30"/>
  <c r="C78" i="30"/>
  <c r="B78" i="30"/>
  <c r="A78" i="30"/>
  <c r="C77" i="30"/>
  <c r="B77" i="30"/>
  <c r="A77" i="30"/>
  <c r="AU76" i="30"/>
  <c r="AT76" i="30"/>
  <c r="AS76" i="30"/>
  <c r="AR76" i="30"/>
  <c r="AQ76" i="30"/>
  <c r="AP76" i="30"/>
  <c r="AO76" i="30"/>
  <c r="AN76" i="30"/>
  <c r="AM76" i="30"/>
  <c r="AL76" i="30"/>
  <c r="AK76" i="30"/>
  <c r="AJ76" i="30"/>
  <c r="AI76" i="30"/>
  <c r="C76" i="30"/>
  <c r="B76" i="30"/>
  <c r="A76" i="30"/>
  <c r="AU75" i="30"/>
  <c r="AT75" i="30"/>
  <c r="AS75" i="30"/>
  <c r="AR75" i="30"/>
  <c r="AQ75" i="30"/>
  <c r="AP75" i="30"/>
  <c r="AO75" i="30"/>
  <c r="AN75" i="30"/>
  <c r="AM75" i="30"/>
  <c r="AL75" i="30"/>
  <c r="AK75" i="30"/>
  <c r="AJ75" i="30"/>
  <c r="AI75" i="30"/>
  <c r="C75" i="30"/>
  <c r="B75" i="30"/>
  <c r="A75" i="30"/>
  <c r="C74" i="30"/>
  <c r="B74" i="30"/>
  <c r="A74" i="30"/>
  <c r="C73" i="30"/>
  <c r="B73" i="30"/>
  <c r="A73" i="30"/>
  <c r="C72" i="30"/>
  <c r="B72" i="30"/>
  <c r="A72" i="30"/>
  <c r="AU71" i="30"/>
  <c r="AT71" i="30"/>
  <c r="AS71" i="30"/>
  <c r="AR71" i="30"/>
  <c r="AQ71" i="30"/>
  <c r="AP71" i="30"/>
  <c r="AO71" i="30"/>
  <c r="AN71" i="30"/>
  <c r="AM71" i="30"/>
  <c r="AL71" i="30"/>
  <c r="AK71" i="30"/>
  <c r="AJ71" i="30"/>
  <c r="AI71" i="30"/>
  <c r="C71" i="30"/>
  <c r="B71" i="30"/>
  <c r="A71" i="30"/>
  <c r="AU70" i="30"/>
  <c r="AT70" i="30"/>
  <c r="AS70" i="30"/>
  <c r="AR70" i="30"/>
  <c r="AQ70" i="30"/>
  <c r="AP70" i="30"/>
  <c r="AO70" i="30"/>
  <c r="AN70" i="30"/>
  <c r="AM70" i="30"/>
  <c r="AL70" i="30"/>
  <c r="AK70" i="30"/>
  <c r="AJ70" i="30"/>
  <c r="AI70" i="30"/>
  <c r="C70" i="30"/>
  <c r="B70" i="30"/>
  <c r="A70" i="30"/>
  <c r="AU69" i="30"/>
  <c r="AT69" i="30"/>
  <c r="AS69" i="30"/>
  <c r="AR69" i="30"/>
  <c r="AQ69" i="30"/>
  <c r="AP69" i="30"/>
  <c r="AO69" i="30"/>
  <c r="AN69" i="30"/>
  <c r="AM69" i="30"/>
  <c r="AL69" i="30"/>
  <c r="AK69" i="30"/>
  <c r="AJ69" i="30"/>
  <c r="AI69" i="30"/>
  <c r="C69" i="30"/>
  <c r="B69" i="30"/>
  <c r="A69" i="30"/>
  <c r="AU68" i="30"/>
  <c r="AT68" i="30"/>
  <c r="AS68" i="30"/>
  <c r="AR68" i="30"/>
  <c r="AQ68" i="30"/>
  <c r="AP68" i="30"/>
  <c r="AO68" i="30"/>
  <c r="AN68" i="30"/>
  <c r="AM68" i="30"/>
  <c r="AL68" i="30"/>
  <c r="AK68" i="30"/>
  <c r="AJ68" i="30"/>
  <c r="AI68" i="30"/>
  <c r="C68" i="30"/>
  <c r="B68" i="30"/>
  <c r="A68" i="30"/>
  <c r="AU67" i="30"/>
  <c r="AT67" i="30"/>
  <c r="AS67" i="30"/>
  <c r="AR67" i="30"/>
  <c r="AQ67" i="30"/>
  <c r="AP67" i="30"/>
  <c r="AO67" i="30"/>
  <c r="AN67" i="30"/>
  <c r="AM67" i="30"/>
  <c r="AL67" i="30"/>
  <c r="AK67" i="30"/>
  <c r="AJ67" i="30"/>
  <c r="AI67" i="30"/>
  <c r="C67" i="30"/>
  <c r="B67" i="30"/>
  <c r="A67" i="30"/>
  <c r="AU66" i="30"/>
  <c r="AT66" i="30"/>
  <c r="AS66" i="30"/>
  <c r="AR66" i="30"/>
  <c r="AQ66" i="30"/>
  <c r="AP66" i="30"/>
  <c r="AO66" i="30"/>
  <c r="AN66" i="30"/>
  <c r="AM66" i="30"/>
  <c r="AL66" i="30"/>
  <c r="AK66" i="30"/>
  <c r="AJ66" i="30"/>
  <c r="AI66" i="30"/>
  <c r="C66" i="30"/>
  <c r="B66" i="30"/>
  <c r="A66" i="30"/>
  <c r="AU65" i="30"/>
  <c r="AT65" i="30"/>
  <c r="AS65" i="30"/>
  <c r="AR65" i="30"/>
  <c r="AQ65" i="30"/>
  <c r="AP65" i="30"/>
  <c r="AO65" i="30"/>
  <c r="AN65" i="30"/>
  <c r="AM65" i="30"/>
  <c r="AL65" i="30"/>
  <c r="AK65" i="30"/>
  <c r="AJ65" i="30"/>
  <c r="AI65" i="30"/>
  <c r="C65" i="30"/>
  <c r="B65" i="30"/>
  <c r="A65" i="30"/>
  <c r="AU64" i="30"/>
  <c r="AT64" i="30"/>
  <c r="AS64" i="30"/>
  <c r="AR64" i="30"/>
  <c r="AQ64" i="30"/>
  <c r="AP64" i="30"/>
  <c r="AO64" i="30"/>
  <c r="AN64" i="30"/>
  <c r="AM64" i="30"/>
  <c r="AL64" i="30"/>
  <c r="AK64" i="30"/>
  <c r="AJ64" i="30"/>
  <c r="AI64" i="30"/>
  <c r="C64" i="30"/>
  <c r="B64" i="30"/>
  <c r="A64" i="30"/>
  <c r="AU63" i="30"/>
  <c r="AT63" i="30"/>
  <c r="AS63" i="30"/>
  <c r="AR63" i="30"/>
  <c r="AQ63" i="30"/>
  <c r="AP63" i="30"/>
  <c r="AO63" i="30"/>
  <c r="AN63" i="30"/>
  <c r="AM63" i="30"/>
  <c r="AL63" i="30"/>
  <c r="AK63" i="30"/>
  <c r="AJ63" i="30"/>
  <c r="AI63" i="30"/>
  <c r="C63" i="30"/>
  <c r="B63" i="30"/>
  <c r="A63" i="30"/>
  <c r="AU62" i="30"/>
  <c r="AT62" i="30"/>
  <c r="AS62" i="30"/>
  <c r="AR62" i="30"/>
  <c r="AQ62" i="30"/>
  <c r="AP62" i="30"/>
  <c r="AO62" i="30"/>
  <c r="AN62" i="30"/>
  <c r="AM62" i="30"/>
  <c r="AL62" i="30"/>
  <c r="AK62" i="30"/>
  <c r="AJ62" i="30"/>
  <c r="AI62" i="30"/>
  <c r="C62" i="30"/>
  <c r="B62" i="30"/>
  <c r="A62" i="30"/>
  <c r="AU61" i="30"/>
  <c r="AT61" i="30"/>
  <c r="AS61" i="30"/>
  <c r="AR61" i="30"/>
  <c r="AQ61" i="30"/>
  <c r="AP61" i="30"/>
  <c r="AO61" i="30"/>
  <c r="AN61" i="30"/>
  <c r="AM61" i="30"/>
  <c r="AL61" i="30"/>
  <c r="AK61" i="30"/>
  <c r="AJ61" i="30"/>
  <c r="AI61" i="30"/>
  <c r="C61" i="30"/>
  <c r="B61" i="30"/>
  <c r="A61" i="30"/>
  <c r="C60" i="30"/>
  <c r="B60" i="30"/>
  <c r="A60" i="30"/>
  <c r="C59" i="30"/>
  <c r="B59" i="30"/>
  <c r="A59" i="30"/>
  <c r="AU58" i="30"/>
  <c r="AT58" i="30"/>
  <c r="AS58" i="30"/>
  <c r="AR58" i="30"/>
  <c r="AQ58" i="30"/>
  <c r="AP58" i="30"/>
  <c r="AO58" i="30"/>
  <c r="AN58" i="30"/>
  <c r="AM58" i="30"/>
  <c r="AL58" i="30"/>
  <c r="AK58" i="30"/>
  <c r="AJ58" i="30"/>
  <c r="AI58" i="30"/>
  <c r="C58" i="30"/>
  <c r="B58" i="30"/>
  <c r="A58" i="30"/>
  <c r="AU57" i="30"/>
  <c r="AT57" i="30"/>
  <c r="AS57" i="30"/>
  <c r="AR57" i="30"/>
  <c r="AQ57" i="30"/>
  <c r="AP57" i="30"/>
  <c r="AO57" i="30"/>
  <c r="AN57" i="30"/>
  <c r="AM57" i="30"/>
  <c r="AL57" i="30"/>
  <c r="AK57" i="30"/>
  <c r="AJ57" i="30"/>
  <c r="AI57" i="30"/>
  <c r="C57" i="30"/>
  <c r="B57" i="30"/>
  <c r="A57" i="30"/>
  <c r="AU56" i="30"/>
  <c r="AT56" i="30"/>
  <c r="AS56" i="30"/>
  <c r="AR56" i="30"/>
  <c r="AQ56" i="30"/>
  <c r="AP56" i="30"/>
  <c r="AO56" i="30"/>
  <c r="AN56" i="30"/>
  <c r="AM56" i="30"/>
  <c r="AL56" i="30"/>
  <c r="AK56" i="30"/>
  <c r="AJ56" i="30"/>
  <c r="AI56" i="30"/>
  <c r="C56" i="30"/>
  <c r="B56" i="30"/>
  <c r="A56" i="30"/>
  <c r="AU55" i="30"/>
  <c r="AT55" i="30"/>
  <c r="AS55" i="30"/>
  <c r="AR55" i="30"/>
  <c r="AQ55" i="30"/>
  <c r="AP55" i="30"/>
  <c r="AO55" i="30"/>
  <c r="AN55" i="30"/>
  <c r="AM55" i="30"/>
  <c r="AL55" i="30"/>
  <c r="AK55" i="30"/>
  <c r="AJ55" i="30"/>
  <c r="AI55" i="30"/>
  <c r="C55" i="30"/>
  <c r="B55" i="30"/>
  <c r="A55" i="30"/>
  <c r="AU54" i="30"/>
  <c r="AT54" i="30"/>
  <c r="AS54" i="30"/>
  <c r="AR54" i="30"/>
  <c r="AQ54" i="30"/>
  <c r="AP54" i="30"/>
  <c r="AO54" i="30"/>
  <c r="AN54" i="30"/>
  <c r="AM54" i="30"/>
  <c r="AL54" i="30"/>
  <c r="AK54" i="30"/>
  <c r="AJ54" i="30"/>
  <c r="AI54" i="30"/>
  <c r="C54" i="30"/>
  <c r="B54" i="30"/>
  <c r="A54" i="30"/>
  <c r="AU53" i="30"/>
  <c r="AT53" i="30"/>
  <c r="AS53" i="30"/>
  <c r="AR53" i="30"/>
  <c r="AQ53" i="30"/>
  <c r="AP53" i="30"/>
  <c r="AO53" i="30"/>
  <c r="AN53" i="30"/>
  <c r="AM53" i="30"/>
  <c r="AL53" i="30"/>
  <c r="AK53" i="30"/>
  <c r="AJ53" i="30"/>
  <c r="AI53" i="30"/>
  <c r="C53" i="30"/>
  <c r="B53" i="30"/>
  <c r="A53" i="30"/>
  <c r="AU52" i="30"/>
  <c r="AT52" i="30"/>
  <c r="AS52" i="30"/>
  <c r="AR52" i="30"/>
  <c r="AQ52" i="30"/>
  <c r="AP52" i="30"/>
  <c r="AO52" i="30"/>
  <c r="AN52" i="30"/>
  <c r="AM52" i="30"/>
  <c r="AL52" i="30"/>
  <c r="AK52" i="30"/>
  <c r="AJ52" i="30"/>
  <c r="AI52" i="30"/>
  <c r="C52" i="30"/>
  <c r="B52" i="30"/>
  <c r="A52" i="30"/>
  <c r="AU51" i="30"/>
  <c r="AT51" i="30"/>
  <c r="AS51" i="30"/>
  <c r="AR51" i="30"/>
  <c r="AQ51" i="30"/>
  <c r="AP51" i="30"/>
  <c r="AO51" i="30"/>
  <c r="AN51" i="30"/>
  <c r="AM51" i="30"/>
  <c r="AL51" i="30"/>
  <c r="AK51" i="30"/>
  <c r="AJ51" i="30"/>
  <c r="AI51" i="30"/>
  <c r="C51" i="30"/>
  <c r="B51" i="30"/>
  <c r="A51" i="30"/>
  <c r="AU50" i="30"/>
  <c r="AT50" i="30"/>
  <c r="AS50" i="30"/>
  <c r="AR50" i="30"/>
  <c r="AQ50" i="30"/>
  <c r="AP50" i="30"/>
  <c r="AO50" i="30"/>
  <c r="AN50" i="30"/>
  <c r="AM50" i="30"/>
  <c r="AL50" i="30"/>
  <c r="AK50" i="30"/>
  <c r="AJ50" i="30"/>
  <c r="AI50" i="30"/>
  <c r="C50" i="30"/>
  <c r="B50" i="30"/>
  <c r="A50" i="30"/>
  <c r="AU49" i="30"/>
  <c r="AT49" i="30"/>
  <c r="AS49" i="30"/>
  <c r="AR49" i="30"/>
  <c r="AQ49" i="30"/>
  <c r="AP49" i="30"/>
  <c r="AO49" i="30"/>
  <c r="AN49" i="30"/>
  <c r="AM49" i="30"/>
  <c r="AL49" i="30"/>
  <c r="AK49" i="30"/>
  <c r="AJ49" i="30"/>
  <c r="AI49" i="30"/>
  <c r="C49" i="30"/>
  <c r="B49" i="30"/>
  <c r="A49" i="30"/>
  <c r="C48" i="30"/>
  <c r="B48" i="30"/>
  <c r="A48" i="30"/>
  <c r="AU47" i="30"/>
  <c r="AT47" i="30"/>
  <c r="AS47" i="30"/>
  <c r="AR47" i="30"/>
  <c r="AQ47" i="30"/>
  <c r="AP47" i="30"/>
  <c r="AO47" i="30"/>
  <c r="AN47" i="30"/>
  <c r="AM47" i="30"/>
  <c r="AL47" i="30"/>
  <c r="AK47" i="30"/>
  <c r="AJ47" i="30"/>
  <c r="AI47" i="30"/>
  <c r="C47" i="30"/>
  <c r="B47" i="30"/>
  <c r="A47" i="30"/>
  <c r="AU46" i="30"/>
  <c r="AT46" i="30"/>
  <c r="AS46" i="30"/>
  <c r="AR46" i="30"/>
  <c r="AQ46" i="30"/>
  <c r="AP46" i="30"/>
  <c r="AO46" i="30"/>
  <c r="AN46" i="30"/>
  <c r="AM46" i="30"/>
  <c r="AL46" i="30"/>
  <c r="AK46" i="30"/>
  <c r="AJ46" i="30"/>
  <c r="AI46" i="30"/>
  <c r="C46" i="30"/>
  <c r="B46" i="30"/>
  <c r="A46" i="30"/>
  <c r="C45" i="30"/>
  <c r="B45" i="30"/>
  <c r="A45" i="30"/>
  <c r="AU44" i="30"/>
  <c r="AT44" i="30"/>
  <c r="AS44" i="30"/>
  <c r="AR44" i="30"/>
  <c r="AQ44" i="30"/>
  <c r="AP44" i="30"/>
  <c r="AO44" i="30"/>
  <c r="AN44" i="30"/>
  <c r="AM44" i="30"/>
  <c r="AL44" i="30"/>
  <c r="AK44" i="30"/>
  <c r="AJ44" i="30"/>
  <c r="AI44" i="30"/>
  <c r="C44" i="30"/>
  <c r="B44" i="30"/>
  <c r="A44" i="30"/>
  <c r="AU43" i="30"/>
  <c r="AT43" i="30"/>
  <c r="AS43" i="30"/>
  <c r="AR43" i="30"/>
  <c r="AQ43" i="30"/>
  <c r="AP43" i="30"/>
  <c r="AO43" i="30"/>
  <c r="AN43" i="30"/>
  <c r="AM43" i="30"/>
  <c r="AL43" i="30"/>
  <c r="AK43" i="30"/>
  <c r="AJ43" i="30"/>
  <c r="AI43" i="30"/>
  <c r="C43" i="30"/>
  <c r="B43" i="30"/>
  <c r="A43" i="30"/>
  <c r="C42" i="30"/>
  <c r="B42" i="30"/>
  <c r="A42" i="30"/>
  <c r="AU41" i="30"/>
  <c r="AT41" i="30"/>
  <c r="AS41" i="30"/>
  <c r="AR41" i="30"/>
  <c r="AQ41" i="30"/>
  <c r="AP41" i="30"/>
  <c r="AO41" i="30"/>
  <c r="AN41" i="30"/>
  <c r="AM41" i="30"/>
  <c r="AL41" i="30"/>
  <c r="AK41" i="30"/>
  <c r="AJ41" i="30"/>
  <c r="AI41" i="30"/>
  <c r="C41" i="30"/>
  <c r="B41" i="30"/>
  <c r="A41" i="30"/>
  <c r="C40" i="30"/>
  <c r="B40" i="30"/>
  <c r="A40" i="30"/>
  <c r="AU39" i="30"/>
  <c r="AT39" i="30"/>
  <c r="AS39" i="30"/>
  <c r="AR39" i="30"/>
  <c r="AQ39" i="30"/>
  <c r="AP39" i="30"/>
  <c r="AO39" i="30"/>
  <c r="AN39" i="30"/>
  <c r="AM39" i="30"/>
  <c r="AL39" i="30"/>
  <c r="AK39" i="30"/>
  <c r="AJ39" i="30"/>
  <c r="AI39" i="30"/>
  <c r="C39" i="30"/>
  <c r="B39" i="30"/>
  <c r="A39" i="30"/>
  <c r="C38" i="30"/>
  <c r="B38" i="30"/>
  <c r="A38" i="30"/>
  <c r="C37" i="30"/>
  <c r="B37" i="30"/>
  <c r="A37" i="30"/>
  <c r="AH36" i="30"/>
  <c r="AG36" i="30"/>
  <c r="AF36" i="30"/>
  <c r="AE36" i="30"/>
  <c r="AD36" i="30"/>
  <c r="AC36" i="30"/>
  <c r="AB36" i="30"/>
  <c r="AA36" i="30"/>
  <c r="Z36" i="30"/>
  <c r="Y36" i="30"/>
  <c r="X36" i="30"/>
  <c r="W36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A36" i="30"/>
  <c r="AU35" i="30"/>
  <c r="AT35" i="30"/>
  <c r="AS35" i="30"/>
  <c r="AR35" i="30"/>
  <c r="AQ35" i="30"/>
  <c r="AP35" i="30"/>
  <c r="AO35" i="30"/>
  <c r="AN35" i="30"/>
  <c r="AM35" i="30"/>
  <c r="AL35" i="30"/>
  <c r="AK35" i="30"/>
  <c r="AJ35" i="30"/>
  <c r="AI35" i="30"/>
  <c r="C35" i="30"/>
  <c r="B35" i="30"/>
  <c r="A35" i="30"/>
  <c r="C34" i="30"/>
  <c r="B34" i="30"/>
  <c r="A34" i="30"/>
  <c r="AU33" i="30"/>
  <c r="AT33" i="30"/>
  <c r="AS33" i="30"/>
  <c r="AR33" i="30"/>
  <c r="AQ33" i="30"/>
  <c r="AP33" i="30"/>
  <c r="AO33" i="30"/>
  <c r="AN33" i="30"/>
  <c r="AM33" i="30"/>
  <c r="AL33" i="30"/>
  <c r="AK33" i="30"/>
  <c r="AJ33" i="30"/>
  <c r="AI33" i="30"/>
  <c r="C33" i="30"/>
  <c r="B33" i="30"/>
  <c r="A33" i="30"/>
  <c r="AU32" i="30"/>
  <c r="AT32" i="30"/>
  <c r="AS32" i="30"/>
  <c r="AR32" i="30"/>
  <c r="AQ32" i="30"/>
  <c r="AP32" i="30"/>
  <c r="AO32" i="30"/>
  <c r="AN32" i="30"/>
  <c r="AM32" i="30"/>
  <c r="AL32" i="30"/>
  <c r="AK32" i="30"/>
  <c r="AJ32" i="30"/>
  <c r="AI32" i="30"/>
  <c r="C32" i="30"/>
  <c r="B32" i="30"/>
  <c r="A32" i="30"/>
  <c r="C31" i="30"/>
  <c r="B31" i="30"/>
  <c r="A31" i="30"/>
  <c r="AU30" i="30"/>
  <c r="AT30" i="30"/>
  <c r="AS30" i="30"/>
  <c r="AR30" i="30"/>
  <c r="AQ30" i="30"/>
  <c r="AP30" i="30"/>
  <c r="AO30" i="30"/>
  <c r="AN30" i="30"/>
  <c r="AM30" i="30"/>
  <c r="AL30" i="30"/>
  <c r="AK30" i="30"/>
  <c r="AJ30" i="30"/>
  <c r="AI30" i="30"/>
  <c r="C30" i="30"/>
  <c r="B30" i="30"/>
  <c r="A30" i="30"/>
  <c r="C29" i="30"/>
  <c r="B29" i="30"/>
  <c r="A29" i="30"/>
  <c r="AU28" i="30"/>
  <c r="AT28" i="30"/>
  <c r="AS28" i="30"/>
  <c r="AR28" i="30"/>
  <c r="AQ28" i="30"/>
  <c r="AP28" i="30"/>
  <c r="AO28" i="30"/>
  <c r="AN28" i="30"/>
  <c r="AM28" i="30"/>
  <c r="AL28" i="30"/>
  <c r="AK28" i="30"/>
  <c r="AJ28" i="30"/>
  <c r="AI28" i="30"/>
  <c r="C28" i="30"/>
  <c r="B28" i="30"/>
  <c r="A28" i="30"/>
  <c r="AU27" i="30"/>
  <c r="AT27" i="30"/>
  <c r="AS27" i="30"/>
  <c r="AR27" i="30"/>
  <c r="AQ27" i="30"/>
  <c r="AP27" i="30"/>
  <c r="AO27" i="30"/>
  <c r="AN27" i="30"/>
  <c r="AM27" i="30"/>
  <c r="AL27" i="30"/>
  <c r="AK27" i="30"/>
  <c r="AJ27" i="30"/>
  <c r="AI27" i="30"/>
  <c r="C27" i="30"/>
  <c r="B27" i="30"/>
  <c r="A27" i="30"/>
  <c r="AU26" i="30"/>
  <c r="AT26" i="30"/>
  <c r="AS26" i="30"/>
  <c r="AR26" i="30"/>
  <c r="AQ26" i="30"/>
  <c r="AP26" i="30"/>
  <c r="AO26" i="30"/>
  <c r="AN26" i="30"/>
  <c r="AM26" i="30"/>
  <c r="AL26" i="30"/>
  <c r="AK26" i="30"/>
  <c r="AJ26" i="30"/>
  <c r="AI26" i="30"/>
  <c r="C26" i="30"/>
  <c r="B26" i="30"/>
  <c r="A26" i="30"/>
  <c r="C25" i="30"/>
  <c r="B25" i="30"/>
  <c r="A25" i="30"/>
  <c r="AU24" i="30"/>
  <c r="AT24" i="30"/>
  <c r="AS24" i="30"/>
  <c r="AR24" i="30"/>
  <c r="AQ24" i="30"/>
  <c r="AP24" i="30"/>
  <c r="AO24" i="30"/>
  <c r="AN24" i="30"/>
  <c r="AM24" i="30"/>
  <c r="AL24" i="30"/>
  <c r="AK24" i="30"/>
  <c r="AJ24" i="30"/>
  <c r="AI24" i="30"/>
  <c r="C24" i="30"/>
  <c r="B24" i="30"/>
  <c r="A24" i="30"/>
  <c r="AU23" i="30"/>
  <c r="AT23" i="30"/>
  <c r="AS23" i="30"/>
  <c r="AR23" i="30"/>
  <c r="AQ23" i="30"/>
  <c r="AP23" i="30"/>
  <c r="AO23" i="30"/>
  <c r="AN23" i="30"/>
  <c r="AM23" i="30"/>
  <c r="AL23" i="30"/>
  <c r="AK23" i="30"/>
  <c r="AJ23" i="30"/>
  <c r="AI23" i="30"/>
  <c r="C23" i="30"/>
  <c r="B23" i="30"/>
  <c r="A23" i="30"/>
  <c r="C22" i="30"/>
  <c r="B22" i="30"/>
  <c r="A22" i="30"/>
  <c r="AU21" i="30"/>
  <c r="AT21" i="30"/>
  <c r="AS21" i="30"/>
  <c r="AR21" i="30"/>
  <c r="AQ21" i="30"/>
  <c r="AP21" i="30"/>
  <c r="AO21" i="30"/>
  <c r="AN21" i="30"/>
  <c r="AM21" i="30"/>
  <c r="AL21" i="30"/>
  <c r="AK21" i="30"/>
  <c r="AJ21" i="30"/>
  <c r="AI21" i="30"/>
  <c r="C21" i="30"/>
  <c r="B21" i="30"/>
  <c r="A21" i="30"/>
  <c r="C20" i="30"/>
  <c r="B20" i="30"/>
  <c r="A20" i="30"/>
  <c r="AU19" i="30"/>
  <c r="AT19" i="30"/>
  <c r="AS19" i="30"/>
  <c r="AR19" i="30"/>
  <c r="AQ19" i="30"/>
  <c r="AP19" i="30"/>
  <c r="AO19" i="30"/>
  <c r="AN19" i="30"/>
  <c r="AM19" i="30"/>
  <c r="AL19" i="30"/>
  <c r="AK19" i="30"/>
  <c r="AJ19" i="30"/>
  <c r="AI19" i="30"/>
  <c r="C19" i="30"/>
  <c r="B19" i="30"/>
  <c r="A19" i="30"/>
  <c r="C18" i="30"/>
  <c r="B18" i="30"/>
  <c r="A18" i="30"/>
  <c r="AU17" i="30"/>
  <c r="AT17" i="30"/>
  <c r="AS17" i="30"/>
  <c r="AR17" i="30"/>
  <c r="AQ17" i="30"/>
  <c r="AP17" i="30"/>
  <c r="AO17" i="30"/>
  <c r="AN17" i="30"/>
  <c r="AM17" i="30"/>
  <c r="AL17" i="30"/>
  <c r="AK17" i="30"/>
  <c r="AJ17" i="30"/>
  <c r="AI17" i="30"/>
  <c r="C17" i="30"/>
  <c r="B17" i="30"/>
  <c r="A17" i="30"/>
  <c r="C16" i="30"/>
  <c r="B16" i="30"/>
  <c r="A16" i="30"/>
  <c r="C15" i="30"/>
  <c r="B15" i="30"/>
  <c r="A15" i="30"/>
  <c r="AU14" i="30"/>
  <c r="AT14" i="30"/>
  <c r="AS14" i="30"/>
  <c r="AR14" i="30"/>
  <c r="AQ14" i="30"/>
  <c r="AP14" i="30"/>
  <c r="AO14" i="30"/>
  <c r="AN14" i="30"/>
  <c r="AM14" i="30"/>
  <c r="AL14" i="30"/>
  <c r="AK14" i="30"/>
  <c r="AJ14" i="30"/>
  <c r="AI14" i="30"/>
  <c r="C14" i="30"/>
  <c r="B14" i="30"/>
  <c r="A14" i="30"/>
  <c r="C13" i="30"/>
  <c r="B13" i="30"/>
  <c r="A13" i="30"/>
  <c r="AU12" i="30"/>
  <c r="AT12" i="30"/>
  <c r="AS12" i="30"/>
  <c r="AR12" i="30"/>
  <c r="AQ12" i="30"/>
  <c r="AP12" i="30"/>
  <c r="AO12" i="30"/>
  <c r="AN12" i="30"/>
  <c r="AM12" i="30"/>
  <c r="AL12" i="30"/>
  <c r="AK12" i="30"/>
  <c r="AJ12" i="30"/>
  <c r="AI12" i="30"/>
  <c r="C12" i="30"/>
  <c r="B12" i="30"/>
  <c r="A12" i="30"/>
  <c r="C11" i="30"/>
  <c r="B11" i="30"/>
  <c r="A11" i="30"/>
  <c r="AU79" i="29"/>
  <c r="AT79" i="29"/>
  <c r="AS79" i="29"/>
  <c r="AR79" i="29"/>
  <c r="AQ79" i="29"/>
  <c r="AP79" i="29"/>
  <c r="AO79" i="29"/>
  <c r="AN79" i="29"/>
  <c r="AM79" i="29"/>
  <c r="AL79" i="29"/>
  <c r="AK79" i="29"/>
  <c r="AJ79" i="29"/>
  <c r="AI79" i="29"/>
  <c r="C79" i="29"/>
  <c r="B79" i="29"/>
  <c r="A79" i="29"/>
  <c r="AU78" i="29"/>
  <c r="AT78" i="29"/>
  <c r="AS78" i="29"/>
  <c r="AR78" i="29"/>
  <c r="AQ78" i="29"/>
  <c r="AP78" i="29"/>
  <c r="AO78" i="29"/>
  <c r="AN78" i="29"/>
  <c r="AM78" i="29"/>
  <c r="AL78" i="29"/>
  <c r="AK78" i="29"/>
  <c r="AJ78" i="29"/>
  <c r="AI78" i="29"/>
  <c r="C78" i="29"/>
  <c r="B78" i="29"/>
  <c r="A78" i="29"/>
  <c r="C77" i="29"/>
  <c r="B77" i="29"/>
  <c r="A77" i="29"/>
  <c r="AU76" i="29"/>
  <c r="AT76" i="29"/>
  <c r="AS76" i="29"/>
  <c r="AR76" i="29"/>
  <c r="AQ76" i="29"/>
  <c r="AP76" i="29"/>
  <c r="AO76" i="29"/>
  <c r="AN76" i="29"/>
  <c r="AM76" i="29"/>
  <c r="AL76" i="29"/>
  <c r="AK76" i="29"/>
  <c r="AJ76" i="29"/>
  <c r="AI76" i="29"/>
  <c r="C76" i="29"/>
  <c r="B76" i="29"/>
  <c r="A76" i="29"/>
  <c r="AU75" i="29"/>
  <c r="AT75" i="29"/>
  <c r="AS75" i="29"/>
  <c r="AR75" i="29"/>
  <c r="AQ75" i="29"/>
  <c r="AP75" i="29"/>
  <c r="AO75" i="29"/>
  <c r="AN75" i="29"/>
  <c r="AM75" i="29"/>
  <c r="AL75" i="29"/>
  <c r="AK75" i="29"/>
  <c r="AJ75" i="29"/>
  <c r="AI75" i="29"/>
  <c r="C75" i="29"/>
  <c r="B75" i="29"/>
  <c r="A75" i="29"/>
  <c r="C74" i="29"/>
  <c r="B74" i="29"/>
  <c r="A74" i="29"/>
  <c r="C73" i="29"/>
  <c r="B73" i="29"/>
  <c r="A73" i="29"/>
  <c r="C72" i="29"/>
  <c r="B72" i="29"/>
  <c r="A72" i="29"/>
  <c r="AU71" i="29"/>
  <c r="AT71" i="29"/>
  <c r="AS71" i="29"/>
  <c r="AR71" i="29"/>
  <c r="AQ71" i="29"/>
  <c r="AP71" i="29"/>
  <c r="AO71" i="29"/>
  <c r="AN71" i="29"/>
  <c r="AM71" i="29"/>
  <c r="AL71" i="29"/>
  <c r="AK71" i="29"/>
  <c r="AJ71" i="29"/>
  <c r="AI71" i="29"/>
  <c r="C71" i="29"/>
  <c r="B71" i="29"/>
  <c r="A71" i="29"/>
  <c r="AU70" i="29"/>
  <c r="AT70" i="29"/>
  <c r="AS70" i="29"/>
  <c r="AR70" i="29"/>
  <c r="AQ70" i="29"/>
  <c r="AP70" i="29"/>
  <c r="AO70" i="29"/>
  <c r="AN70" i="29"/>
  <c r="AM70" i="29"/>
  <c r="AL70" i="29"/>
  <c r="AK70" i="29"/>
  <c r="AJ70" i="29"/>
  <c r="AI70" i="29"/>
  <c r="C70" i="29"/>
  <c r="B70" i="29"/>
  <c r="A70" i="29"/>
  <c r="AU69" i="29"/>
  <c r="AT69" i="29"/>
  <c r="AS69" i="29"/>
  <c r="AR69" i="29"/>
  <c r="AQ69" i="29"/>
  <c r="AP69" i="29"/>
  <c r="AO69" i="29"/>
  <c r="AN69" i="29"/>
  <c r="AM69" i="29"/>
  <c r="AL69" i="29"/>
  <c r="AK69" i="29"/>
  <c r="AJ69" i="29"/>
  <c r="AI69" i="29"/>
  <c r="C69" i="29"/>
  <c r="B69" i="29"/>
  <c r="A69" i="29"/>
  <c r="AU68" i="29"/>
  <c r="AT68" i="29"/>
  <c r="AS68" i="29"/>
  <c r="AR68" i="29"/>
  <c r="AQ68" i="29"/>
  <c r="AP68" i="29"/>
  <c r="AO68" i="29"/>
  <c r="AN68" i="29"/>
  <c r="AM68" i="29"/>
  <c r="AL68" i="29"/>
  <c r="AK68" i="29"/>
  <c r="AJ68" i="29"/>
  <c r="AI68" i="29"/>
  <c r="C68" i="29"/>
  <c r="B68" i="29"/>
  <c r="A68" i="29"/>
  <c r="AU67" i="29"/>
  <c r="AT67" i="29"/>
  <c r="AS67" i="29"/>
  <c r="AR67" i="29"/>
  <c r="AQ67" i="29"/>
  <c r="AP67" i="29"/>
  <c r="AO67" i="29"/>
  <c r="AN67" i="29"/>
  <c r="AM67" i="29"/>
  <c r="AL67" i="29"/>
  <c r="AK67" i="29"/>
  <c r="AJ67" i="29"/>
  <c r="AI67" i="29"/>
  <c r="C67" i="29"/>
  <c r="B67" i="29"/>
  <c r="A67" i="29"/>
  <c r="AU66" i="29"/>
  <c r="AT66" i="29"/>
  <c r="AS66" i="29"/>
  <c r="AR66" i="29"/>
  <c r="AQ66" i="29"/>
  <c r="AP66" i="29"/>
  <c r="AO66" i="29"/>
  <c r="AN66" i="29"/>
  <c r="AM66" i="29"/>
  <c r="AL66" i="29"/>
  <c r="AK66" i="29"/>
  <c r="AJ66" i="29"/>
  <c r="AI66" i="29"/>
  <c r="C66" i="29"/>
  <c r="B66" i="29"/>
  <c r="A66" i="29"/>
  <c r="AU65" i="29"/>
  <c r="AT65" i="29"/>
  <c r="AS65" i="29"/>
  <c r="AR65" i="29"/>
  <c r="AQ65" i="29"/>
  <c r="AP65" i="29"/>
  <c r="AO65" i="29"/>
  <c r="AN65" i="29"/>
  <c r="AM65" i="29"/>
  <c r="AL65" i="29"/>
  <c r="AK65" i="29"/>
  <c r="AJ65" i="29"/>
  <c r="AI65" i="29"/>
  <c r="C65" i="29"/>
  <c r="B65" i="29"/>
  <c r="A65" i="29"/>
  <c r="AU64" i="29"/>
  <c r="AT64" i="29"/>
  <c r="AS64" i="29"/>
  <c r="AR64" i="29"/>
  <c r="AQ64" i="29"/>
  <c r="AP64" i="29"/>
  <c r="AO64" i="29"/>
  <c r="AN64" i="29"/>
  <c r="AM64" i="29"/>
  <c r="AL64" i="29"/>
  <c r="AK64" i="29"/>
  <c r="AJ64" i="29"/>
  <c r="AI64" i="29"/>
  <c r="C64" i="29"/>
  <c r="B64" i="29"/>
  <c r="A64" i="29"/>
  <c r="AU63" i="29"/>
  <c r="AT63" i="29"/>
  <c r="AS63" i="29"/>
  <c r="AR63" i="29"/>
  <c r="AQ63" i="29"/>
  <c r="AP63" i="29"/>
  <c r="AO63" i="29"/>
  <c r="AN63" i="29"/>
  <c r="AM63" i="29"/>
  <c r="AL63" i="29"/>
  <c r="AK63" i="29"/>
  <c r="AJ63" i="29"/>
  <c r="AI63" i="29"/>
  <c r="C63" i="29"/>
  <c r="B63" i="29"/>
  <c r="A63" i="29"/>
  <c r="AU62" i="29"/>
  <c r="AT62" i="29"/>
  <c r="AS62" i="29"/>
  <c r="AR62" i="29"/>
  <c r="AQ62" i="29"/>
  <c r="AP62" i="29"/>
  <c r="AO62" i="29"/>
  <c r="AN62" i="29"/>
  <c r="AM62" i="29"/>
  <c r="AL62" i="29"/>
  <c r="AK62" i="29"/>
  <c r="AJ62" i="29"/>
  <c r="AI62" i="29"/>
  <c r="C62" i="29"/>
  <c r="B62" i="29"/>
  <c r="A62" i="29"/>
  <c r="AU61" i="29"/>
  <c r="AT61" i="29"/>
  <c r="AS61" i="29"/>
  <c r="AR61" i="29"/>
  <c r="AQ61" i="29"/>
  <c r="AP61" i="29"/>
  <c r="AO61" i="29"/>
  <c r="AN61" i="29"/>
  <c r="AM61" i="29"/>
  <c r="AL61" i="29"/>
  <c r="AK61" i="29"/>
  <c r="AJ61" i="29"/>
  <c r="AI61" i="29"/>
  <c r="C61" i="29"/>
  <c r="B61" i="29"/>
  <c r="A61" i="29"/>
  <c r="C60" i="29"/>
  <c r="B60" i="29"/>
  <c r="A60" i="29"/>
  <c r="C59" i="29"/>
  <c r="B59" i="29"/>
  <c r="A59" i="29"/>
  <c r="AU58" i="29"/>
  <c r="AT58" i="29"/>
  <c r="AS58" i="29"/>
  <c r="AR58" i="29"/>
  <c r="AQ58" i="29"/>
  <c r="AP58" i="29"/>
  <c r="AO58" i="29"/>
  <c r="AN58" i="29"/>
  <c r="AM58" i="29"/>
  <c r="AL58" i="29"/>
  <c r="AK58" i="29"/>
  <c r="AJ58" i="29"/>
  <c r="AI58" i="29"/>
  <c r="C58" i="29"/>
  <c r="B58" i="29"/>
  <c r="A58" i="29"/>
  <c r="AU57" i="29"/>
  <c r="AT57" i="29"/>
  <c r="AS57" i="29"/>
  <c r="AR57" i="29"/>
  <c r="AQ57" i="29"/>
  <c r="AP57" i="29"/>
  <c r="AO57" i="29"/>
  <c r="AN57" i="29"/>
  <c r="AM57" i="29"/>
  <c r="AL57" i="29"/>
  <c r="AK57" i="29"/>
  <c r="AJ57" i="29"/>
  <c r="AI57" i="29"/>
  <c r="C57" i="29"/>
  <c r="B57" i="29"/>
  <c r="A57" i="29"/>
  <c r="AU56" i="29"/>
  <c r="AT56" i="29"/>
  <c r="AS56" i="29"/>
  <c r="AR56" i="29"/>
  <c r="AQ56" i="29"/>
  <c r="AP56" i="29"/>
  <c r="AO56" i="29"/>
  <c r="AN56" i="29"/>
  <c r="AM56" i="29"/>
  <c r="AL56" i="29"/>
  <c r="AK56" i="29"/>
  <c r="AJ56" i="29"/>
  <c r="AI56" i="29"/>
  <c r="C56" i="29"/>
  <c r="B56" i="29"/>
  <c r="A56" i="29"/>
  <c r="AU55" i="29"/>
  <c r="AT55" i="29"/>
  <c r="AS55" i="29"/>
  <c r="AR55" i="29"/>
  <c r="AQ55" i="29"/>
  <c r="AP55" i="29"/>
  <c r="AO55" i="29"/>
  <c r="AN55" i="29"/>
  <c r="AM55" i="29"/>
  <c r="AL55" i="29"/>
  <c r="AK55" i="29"/>
  <c r="AJ55" i="29"/>
  <c r="AI55" i="29"/>
  <c r="C55" i="29"/>
  <c r="B55" i="29"/>
  <c r="A55" i="29"/>
  <c r="AU54" i="29"/>
  <c r="AT54" i="29"/>
  <c r="AS54" i="29"/>
  <c r="AR54" i="29"/>
  <c r="AQ54" i="29"/>
  <c r="AP54" i="29"/>
  <c r="AO54" i="29"/>
  <c r="AN54" i="29"/>
  <c r="AM54" i="29"/>
  <c r="AL54" i="29"/>
  <c r="AK54" i="29"/>
  <c r="AJ54" i="29"/>
  <c r="AI54" i="29"/>
  <c r="C54" i="29"/>
  <c r="B54" i="29"/>
  <c r="A54" i="29"/>
  <c r="AU53" i="29"/>
  <c r="AT53" i="29"/>
  <c r="AS53" i="29"/>
  <c r="AR53" i="29"/>
  <c r="AQ53" i="29"/>
  <c r="AP53" i="29"/>
  <c r="AO53" i="29"/>
  <c r="AN53" i="29"/>
  <c r="AM53" i="29"/>
  <c r="AL53" i="29"/>
  <c r="AK53" i="29"/>
  <c r="AJ53" i="29"/>
  <c r="AI53" i="29"/>
  <c r="C53" i="29"/>
  <c r="B53" i="29"/>
  <c r="A53" i="29"/>
  <c r="AU52" i="29"/>
  <c r="AT52" i="29"/>
  <c r="AS52" i="29"/>
  <c r="AR52" i="29"/>
  <c r="AQ52" i="29"/>
  <c r="AP52" i="29"/>
  <c r="AO52" i="29"/>
  <c r="AN52" i="29"/>
  <c r="AM52" i="29"/>
  <c r="AL52" i="29"/>
  <c r="AK52" i="29"/>
  <c r="AJ52" i="29"/>
  <c r="AI52" i="29"/>
  <c r="C52" i="29"/>
  <c r="B52" i="29"/>
  <c r="A52" i="29"/>
  <c r="AU51" i="29"/>
  <c r="AT51" i="29"/>
  <c r="AS51" i="29"/>
  <c r="AR51" i="29"/>
  <c r="AQ51" i="29"/>
  <c r="AP51" i="29"/>
  <c r="AO51" i="29"/>
  <c r="AN51" i="29"/>
  <c r="AM51" i="29"/>
  <c r="AL51" i="29"/>
  <c r="AK51" i="29"/>
  <c r="AJ51" i="29"/>
  <c r="AI51" i="29"/>
  <c r="C51" i="29"/>
  <c r="B51" i="29"/>
  <c r="A51" i="29"/>
  <c r="AU50" i="29"/>
  <c r="AT50" i="29"/>
  <c r="AS50" i="29"/>
  <c r="AR50" i="29"/>
  <c r="AQ50" i="29"/>
  <c r="AP50" i="29"/>
  <c r="AO50" i="29"/>
  <c r="AN50" i="29"/>
  <c r="AM50" i="29"/>
  <c r="AL50" i="29"/>
  <c r="AK50" i="29"/>
  <c r="AJ50" i="29"/>
  <c r="AI50" i="29"/>
  <c r="C50" i="29"/>
  <c r="B50" i="29"/>
  <c r="A50" i="29"/>
  <c r="AU49" i="29"/>
  <c r="AT49" i="29"/>
  <c r="AS49" i="29"/>
  <c r="AR49" i="29"/>
  <c r="AQ49" i="29"/>
  <c r="AP49" i="29"/>
  <c r="AO49" i="29"/>
  <c r="AN49" i="29"/>
  <c r="AM49" i="29"/>
  <c r="AL49" i="29"/>
  <c r="AK49" i="29"/>
  <c r="AJ49" i="29"/>
  <c r="AI49" i="29"/>
  <c r="C49" i="29"/>
  <c r="B49" i="29"/>
  <c r="A49" i="29"/>
  <c r="C48" i="29"/>
  <c r="B48" i="29"/>
  <c r="A48" i="29"/>
  <c r="AU47" i="29"/>
  <c r="AT47" i="29"/>
  <c r="AS47" i="29"/>
  <c r="AR47" i="29"/>
  <c r="AQ47" i="29"/>
  <c r="AP47" i="29"/>
  <c r="AO47" i="29"/>
  <c r="AN47" i="29"/>
  <c r="AM47" i="29"/>
  <c r="AL47" i="29"/>
  <c r="AK47" i="29"/>
  <c r="AJ47" i="29"/>
  <c r="AI47" i="29"/>
  <c r="C47" i="29"/>
  <c r="B47" i="29"/>
  <c r="A47" i="29"/>
  <c r="AU46" i="29"/>
  <c r="AT46" i="29"/>
  <c r="AS46" i="29"/>
  <c r="AR46" i="29"/>
  <c r="AQ46" i="29"/>
  <c r="AP46" i="29"/>
  <c r="AO46" i="29"/>
  <c r="AN46" i="29"/>
  <c r="AM46" i="29"/>
  <c r="AL46" i="29"/>
  <c r="AK46" i="29"/>
  <c r="AJ46" i="29"/>
  <c r="AI46" i="29"/>
  <c r="C46" i="29"/>
  <c r="B46" i="29"/>
  <c r="A46" i="29"/>
  <c r="C45" i="29"/>
  <c r="B45" i="29"/>
  <c r="A45" i="29"/>
  <c r="AU44" i="29"/>
  <c r="AT44" i="29"/>
  <c r="AS44" i="29"/>
  <c r="AR44" i="29"/>
  <c r="AQ44" i="29"/>
  <c r="AP44" i="29"/>
  <c r="AO44" i="29"/>
  <c r="AN44" i="29"/>
  <c r="AM44" i="29"/>
  <c r="AL44" i="29"/>
  <c r="AK44" i="29"/>
  <c r="AJ44" i="29"/>
  <c r="AI44" i="29"/>
  <c r="C44" i="29"/>
  <c r="B44" i="29"/>
  <c r="A44" i="29"/>
  <c r="AU43" i="29"/>
  <c r="AT43" i="29"/>
  <c r="AS43" i="29"/>
  <c r="AR43" i="29"/>
  <c r="AQ43" i="29"/>
  <c r="AP43" i="29"/>
  <c r="AO43" i="29"/>
  <c r="AN43" i="29"/>
  <c r="AM43" i="29"/>
  <c r="AL43" i="29"/>
  <c r="AK43" i="29"/>
  <c r="AJ43" i="29"/>
  <c r="AI43" i="29"/>
  <c r="C43" i="29"/>
  <c r="B43" i="29"/>
  <c r="A43" i="29"/>
  <c r="C42" i="29"/>
  <c r="B42" i="29"/>
  <c r="A42" i="29"/>
  <c r="AU41" i="29"/>
  <c r="AT41" i="29"/>
  <c r="AS41" i="29"/>
  <c r="AR41" i="29"/>
  <c r="AQ41" i="29"/>
  <c r="AP41" i="29"/>
  <c r="AO41" i="29"/>
  <c r="AN41" i="29"/>
  <c r="AM41" i="29"/>
  <c r="AL41" i="29"/>
  <c r="AK41" i="29"/>
  <c r="AJ41" i="29"/>
  <c r="AI41" i="29"/>
  <c r="C41" i="29"/>
  <c r="B41" i="29"/>
  <c r="A41" i="29"/>
  <c r="C40" i="29"/>
  <c r="B40" i="29"/>
  <c r="A40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C39" i="29"/>
  <c r="B39" i="29"/>
  <c r="A39" i="29"/>
  <c r="C38" i="29"/>
  <c r="B38" i="29"/>
  <c r="A38" i="29"/>
  <c r="C37" i="29"/>
  <c r="B37" i="29"/>
  <c r="A37" i="29"/>
  <c r="AH36" i="29"/>
  <c r="AG36" i="29"/>
  <c r="AF36" i="29"/>
  <c r="AE36" i="29"/>
  <c r="AD36" i="29"/>
  <c r="AC36" i="29"/>
  <c r="AB36" i="29"/>
  <c r="AA36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A36" i="29"/>
  <c r="AU35" i="29"/>
  <c r="AT35" i="29"/>
  <c r="AS35" i="29"/>
  <c r="AR35" i="29"/>
  <c r="AQ35" i="29"/>
  <c r="AP35" i="29"/>
  <c r="AO35" i="29"/>
  <c r="AN35" i="29"/>
  <c r="AM35" i="29"/>
  <c r="AL35" i="29"/>
  <c r="AK35" i="29"/>
  <c r="AJ35" i="29"/>
  <c r="AI35" i="29"/>
  <c r="C35" i="29"/>
  <c r="B35" i="29"/>
  <c r="A35" i="29"/>
  <c r="C34" i="29"/>
  <c r="B34" i="29"/>
  <c r="A34" i="29"/>
  <c r="AU33" i="29"/>
  <c r="AT33" i="29"/>
  <c r="AS33" i="29"/>
  <c r="AR33" i="29"/>
  <c r="AQ33" i="29"/>
  <c r="AP33" i="29"/>
  <c r="AO33" i="29"/>
  <c r="AN33" i="29"/>
  <c r="AM33" i="29"/>
  <c r="AL33" i="29"/>
  <c r="AK33" i="29"/>
  <c r="AJ33" i="29"/>
  <c r="AI33" i="29"/>
  <c r="C33" i="29"/>
  <c r="B33" i="29"/>
  <c r="A33" i="29"/>
  <c r="AU32" i="29"/>
  <c r="AT32" i="29"/>
  <c r="AS32" i="29"/>
  <c r="AR32" i="29"/>
  <c r="AQ32" i="29"/>
  <c r="AP32" i="29"/>
  <c r="AO32" i="29"/>
  <c r="AN32" i="29"/>
  <c r="AM32" i="29"/>
  <c r="AL32" i="29"/>
  <c r="AK32" i="29"/>
  <c r="AJ32" i="29"/>
  <c r="AI32" i="29"/>
  <c r="C32" i="29"/>
  <c r="B32" i="29"/>
  <c r="A32" i="29"/>
  <c r="C31" i="29"/>
  <c r="B31" i="29"/>
  <c r="A31" i="29"/>
  <c r="AU30" i="29"/>
  <c r="AT30" i="29"/>
  <c r="AS30" i="29"/>
  <c r="AR30" i="29"/>
  <c r="AQ30" i="29"/>
  <c r="AP30" i="29"/>
  <c r="AO30" i="29"/>
  <c r="AN30" i="29"/>
  <c r="AM30" i="29"/>
  <c r="AL30" i="29"/>
  <c r="AK30" i="29"/>
  <c r="AJ30" i="29"/>
  <c r="AI30" i="29"/>
  <c r="C30" i="29"/>
  <c r="B30" i="29"/>
  <c r="A30" i="29"/>
  <c r="C29" i="29"/>
  <c r="B29" i="29"/>
  <c r="A29" i="29"/>
  <c r="AU28" i="29"/>
  <c r="AT28" i="29"/>
  <c r="AS28" i="29"/>
  <c r="AR28" i="29"/>
  <c r="AQ28" i="29"/>
  <c r="AP28" i="29"/>
  <c r="AO28" i="29"/>
  <c r="AN28" i="29"/>
  <c r="AM28" i="29"/>
  <c r="AL28" i="29"/>
  <c r="AK28" i="29"/>
  <c r="AJ28" i="29"/>
  <c r="AI28" i="29"/>
  <c r="C28" i="29"/>
  <c r="B28" i="29"/>
  <c r="A28" i="29"/>
  <c r="AU27" i="29"/>
  <c r="AT27" i="29"/>
  <c r="AS27" i="29"/>
  <c r="AR27" i="29"/>
  <c r="AQ27" i="29"/>
  <c r="AP27" i="29"/>
  <c r="AO27" i="29"/>
  <c r="AN27" i="29"/>
  <c r="AM27" i="29"/>
  <c r="AL27" i="29"/>
  <c r="AK27" i="29"/>
  <c r="AJ27" i="29"/>
  <c r="AI27" i="29"/>
  <c r="C27" i="29"/>
  <c r="B27" i="29"/>
  <c r="A27" i="29"/>
  <c r="AU26" i="29"/>
  <c r="AT26" i="29"/>
  <c r="AS26" i="29"/>
  <c r="AR26" i="29"/>
  <c r="AQ26" i="29"/>
  <c r="AP26" i="29"/>
  <c r="AO26" i="29"/>
  <c r="AN26" i="29"/>
  <c r="AM26" i="29"/>
  <c r="AL26" i="29"/>
  <c r="AK26" i="29"/>
  <c r="AJ26" i="29"/>
  <c r="AI26" i="29"/>
  <c r="C26" i="29"/>
  <c r="B26" i="29"/>
  <c r="A26" i="29"/>
  <c r="C25" i="29"/>
  <c r="B25" i="29"/>
  <c r="A25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C24" i="29"/>
  <c r="B24" i="29"/>
  <c r="A24" i="29"/>
  <c r="AU23" i="29"/>
  <c r="AT23" i="29"/>
  <c r="AS23" i="29"/>
  <c r="AR23" i="29"/>
  <c r="AQ23" i="29"/>
  <c r="AP23" i="29"/>
  <c r="AO23" i="29"/>
  <c r="AN23" i="29"/>
  <c r="AM23" i="29"/>
  <c r="AL23" i="29"/>
  <c r="AK23" i="29"/>
  <c r="AJ23" i="29"/>
  <c r="AI23" i="29"/>
  <c r="C23" i="29"/>
  <c r="B23" i="29"/>
  <c r="A23" i="29"/>
  <c r="C22" i="29"/>
  <c r="B22" i="29"/>
  <c r="A22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C21" i="29"/>
  <c r="B21" i="29"/>
  <c r="A21" i="29"/>
  <c r="C20" i="29"/>
  <c r="B20" i="29"/>
  <c r="A20" i="29"/>
  <c r="AU19" i="29"/>
  <c r="AT19" i="29"/>
  <c r="AS19" i="29"/>
  <c r="AR19" i="29"/>
  <c r="AQ19" i="29"/>
  <c r="AP19" i="29"/>
  <c r="AO19" i="29"/>
  <c r="AN19" i="29"/>
  <c r="AM19" i="29"/>
  <c r="AL19" i="29"/>
  <c r="AK19" i="29"/>
  <c r="AJ19" i="29"/>
  <c r="AI19" i="29"/>
  <c r="C19" i="29"/>
  <c r="B19" i="29"/>
  <c r="A19" i="29"/>
  <c r="C18" i="29"/>
  <c r="B18" i="29"/>
  <c r="A18" i="29"/>
  <c r="AU17" i="29"/>
  <c r="AT17" i="29"/>
  <c r="AS17" i="29"/>
  <c r="AR17" i="29"/>
  <c r="AQ17" i="29"/>
  <c r="AP17" i="29"/>
  <c r="AO17" i="29"/>
  <c r="AN17" i="29"/>
  <c r="AM17" i="29"/>
  <c r="AL17" i="29"/>
  <c r="AK17" i="29"/>
  <c r="AJ17" i="29"/>
  <c r="AI17" i="29"/>
  <c r="C17" i="29"/>
  <c r="B17" i="29"/>
  <c r="A17" i="29"/>
  <c r="C16" i="29"/>
  <c r="B16" i="29"/>
  <c r="A16" i="29"/>
  <c r="C15" i="29"/>
  <c r="B15" i="29"/>
  <c r="A15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C14" i="29"/>
  <c r="B14" i="29"/>
  <c r="A14" i="29"/>
  <c r="C13" i="29"/>
  <c r="B13" i="29"/>
  <c r="A13" i="29"/>
  <c r="AU12" i="29"/>
  <c r="AT12" i="29"/>
  <c r="AS12" i="29"/>
  <c r="AR12" i="29"/>
  <c r="AQ12" i="29"/>
  <c r="AP12" i="29"/>
  <c r="AO12" i="29"/>
  <c r="AN12" i="29"/>
  <c r="AM12" i="29"/>
  <c r="AL12" i="29"/>
  <c r="AK12" i="29"/>
  <c r="AJ12" i="29"/>
  <c r="AI12" i="29"/>
  <c r="C12" i="29"/>
  <c r="B12" i="29"/>
  <c r="A12" i="29"/>
  <c r="C11" i="29"/>
  <c r="B11" i="29"/>
  <c r="A11" i="29"/>
  <c r="AU79" i="28"/>
  <c r="AT79" i="28"/>
  <c r="AS79" i="28"/>
  <c r="AR79" i="28"/>
  <c r="AQ79" i="28"/>
  <c r="AP79" i="28"/>
  <c r="AO79" i="28"/>
  <c r="AN79" i="28"/>
  <c r="AM79" i="28"/>
  <c r="AL79" i="28"/>
  <c r="AK79" i="28"/>
  <c r="AJ79" i="28"/>
  <c r="AI79" i="28"/>
  <c r="C79" i="28"/>
  <c r="B79" i="28"/>
  <c r="A79" i="28"/>
  <c r="AU78" i="28"/>
  <c r="AT78" i="28"/>
  <c r="AS78" i="28"/>
  <c r="AR78" i="28"/>
  <c r="AQ78" i="28"/>
  <c r="AP78" i="28"/>
  <c r="AO78" i="28"/>
  <c r="AN78" i="28"/>
  <c r="AM78" i="28"/>
  <c r="AL78" i="28"/>
  <c r="AK78" i="28"/>
  <c r="AJ78" i="28"/>
  <c r="AI78" i="28"/>
  <c r="C78" i="28"/>
  <c r="B78" i="28"/>
  <c r="A78" i="28"/>
  <c r="C77" i="28"/>
  <c r="B77" i="28"/>
  <c r="A77" i="28"/>
  <c r="AU76" i="28"/>
  <c r="AT76" i="28"/>
  <c r="AS76" i="28"/>
  <c r="AR76" i="28"/>
  <c r="AQ76" i="28"/>
  <c r="AP76" i="28"/>
  <c r="AO76" i="28"/>
  <c r="AN76" i="28"/>
  <c r="AM76" i="28"/>
  <c r="AL76" i="28"/>
  <c r="AK76" i="28"/>
  <c r="AJ76" i="28"/>
  <c r="AI76" i="28"/>
  <c r="C76" i="28"/>
  <c r="B76" i="28"/>
  <c r="A76" i="28"/>
  <c r="AU75" i="28"/>
  <c r="AT75" i="28"/>
  <c r="AS75" i="28"/>
  <c r="AR75" i="28"/>
  <c r="AQ75" i="28"/>
  <c r="AP75" i="28"/>
  <c r="AO75" i="28"/>
  <c r="AN75" i="28"/>
  <c r="AM75" i="28"/>
  <c r="AL75" i="28"/>
  <c r="AK75" i="28"/>
  <c r="AJ75" i="28"/>
  <c r="AI75" i="28"/>
  <c r="C75" i="28"/>
  <c r="B75" i="28"/>
  <c r="A75" i="28"/>
  <c r="C74" i="28"/>
  <c r="B74" i="28"/>
  <c r="A74" i="28"/>
  <c r="C73" i="28"/>
  <c r="B73" i="28"/>
  <c r="A73" i="28"/>
  <c r="C72" i="28"/>
  <c r="B72" i="28"/>
  <c r="A72" i="28"/>
  <c r="AU71" i="28"/>
  <c r="AT71" i="28"/>
  <c r="AS71" i="28"/>
  <c r="AR71" i="28"/>
  <c r="AQ71" i="28"/>
  <c r="AP71" i="28"/>
  <c r="AO71" i="28"/>
  <c r="AN71" i="28"/>
  <c r="AM71" i="28"/>
  <c r="AL71" i="28"/>
  <c r="AK71" i="28"/>
  <c r="AJ71" i="28"/>
  <c r="AI71" i="28"/>
  <c r="C71" i="28"/>
  <c r="B71" i="28"/>
  <c r="A71" i="28"/>
  <c r="AU70" i="28"/>
  <c r="AT70" i="28"/>
  <c r="AS70" i="28"/>
  <c r="AR70" i="28"/>
  <c r="AQ70" i="28"/>
  <c r="AP70" i="28"/>
  <c r="AO70" i="28"/>
  <c r="AN70" i="28"/>
  <c r="AM70" i="28"/>
  <c r="AL70" i="28"/>
  <c r="AK70" i="28"/>
  <c r="AJ70" i="28"/>
  <c r="AI70" i="28"/>
  <c r="C70" i="28"/>
  <c r="B70" i="28"/>
  <c r="A70" i="28"/>
  <c r="AU69" i="28"/>
  <c r="AT69" i="28"/>
  <c r="AS69" i="28"/>
  <c r="AR69" i="28"/>
  <c r="AQ69" i="28"/>
  <c r="AP69" i="28"/>
  <c r="AO69" i="28"/>
  <c r="AN69" i="28"/>
  <c r="AM69" i="28"/>
  <c r="AL69" i="28"/>
  <c r="AK69" i="28"/>
  <c r="AJ69" i="28"/>
  <c r="AI69" i="28"/>
  <c r="C69" i="28"/>
  <c r="B69" i="28"/>
  <c r="A69" i="28"/>
  <c r="AU68" i="28"/>
  <c r="AT68" i="28"/>
  <c r="AS68" i="28"/>
  <c r="AR68" i="28"/>
  <c r="AQ68" i="28"/>
  <c r="AP68" i="28"/>
  <c r="AO68" i="28"/>
  <c r="AN68" i="28"/>
  <c r="AM68" i="28"/>
  <c r="AL68" i="28"/>
  <c r="AK68" i="28"/>
  <c r="AJ68" i="28"/>
  <c r="AI68" i="28"/>
  <c r="C68" i="28"/>
  <c r="B68" i="28"/>
  <c r="A68" i="28"/>
  <c r="AU67" i="28"/>
  <c r="AT67" i="28"/>
  <c r="AS67" i="28"/>
  <c r="AR67" i="28"/>
  <c r="AQ67" i="28"/>
  <c r="AP67" i="28"/>
  <c r="AO67" i="28"/>
  <c r="AN67" i="28"/>
  <c r="AM67" i="28"/>
  <c r="AL67" i="28"/>
  <c r="AK67" i="28"/>
  <c r="AJ67" i="28"/>
  <c r="AI67" i="28"/>
  <c r="C67" i="28"/>
  <c r="B67" i="28"/>
  <c r="A67" i="28"/>
  <c r="AU66" i="28"/>
  <c r="AT66" i="28"/>
  <c r="AS66" i="28"/>
  <c r="AR66" i="28"/>
  <c r="AQ66" i="28"/>
  <c r="AP66" i="28"/>
  <c r="AO66" i="28"/>
  <c r="AN66" i="28"/>
  <c r="AM66" i="28"/>
  <c r="AL66" i="28"/>
  <c r="AK66" i="28"/>
  <c r="AJ66" i="28"/>
  <c r="AI66" i="28"/>
  <c r="C66" i="28"/>
  <c r="B66" i="28"/>
  <c r="A66" i="28"/>
  <c r="AU65" i="28"/>
  <c r="AT65" i="28"/>
  <c r="AS65" i="28"/>
  <c r="AR65" i="28"/>
  <c r="AQ65" i="28"/>
  <c r="AP65" i="28"/>
  <c r="AO65" i="28"/>
  <c r="AN65" i="28"/>
  <c r="AM65" i="28"/>
  <c r="AL65" i="28"/>
  <c r="AK65" i="28"/>
  <c r="AJ65" i="28"/>
  <c r="AI65" i="28"/>
  <c r="C65" i="28"/>
  <c r="B65" i="28"/>
  <c r="A65" i="28"/>
  <c r="AU64" i="28"/>
  <c r="AT64" i="28"/>
  <c r="AS64" i="28"/>
  <c r="AR64" i="28"/>
  <c r="AQ64" i="28"/>
  <c r="AP64" i="28"/>
  <c r="AO64" i="28"/>
  <c r="AN64" i="28"/>
  <c r="AM64" i="28"/>
  <c r="AL64" i="28"/>
  <c r="AK64" i="28"/>
  <c r="AJ64" i="28"/>
  <c r="AI64" i="28"/>
  <c r="C64" i="28"/>
  <c r="B64" i="28"/>
  <c r="A64" i="28"/>
  <c r="AU63" i="28"/>
  <c r="AT63" i="28"/>
  <c r="AS63" i="28"/>
  <c r="AR63" i="28"/>
  <c r="AQ63" i="28"/>
  <c r="AP63" i="28"/>
  <c r="AO63" i="28"/>
  <c r="AN63" i="28"/>
  <c r="AM63" i="28"/>
  <c r="AL63" i="28"/>
  <c r="AK63" i="28"/>
  <c r="AJ63" i="28"/>
  <c r="AI63" i="28"/>
  <c r="C63" i="28"/>
  <c r="B63" i="28"/>
  <c r="A63" i="28"/>
  <c r="AU62" i="28"/>
  <c r="AT62" i="28"/>
  <c r="AS62" i="28"/>
  <c r="AR62" i="28"/>
  <c r="AQ62" i="28"/>
  <c r="AP62" i="28"/>
  <c r="AO62" i="28"/>
  <c r="AN62" i="28"/>
  <c r="AM62" i="28"/>
  <c r="AL62" i="28"/>
  <c r="AK62" i="28"/>
  <c r="AJ62" i="28"/>
  <c r="AI62" i="28"/>
  <c r="C62" i="28"/>
  <c r="B62" i="28"/>
  <c r="A62" i="28"/>
  <c r="AU61" i="28"/>
  <c r="AT61" i="28"/>
  <c r="AS61" i="28"/>
  <c r="AR61" i="28"/>
  <c r="AQ61" i="28"/>
  <c r="AP61" i="28"/>
  <c r="AO61" i="28"/>
  <c r="AN61" i="28"/>
  <c r="AM61" i="28"/>
  <c r="AL61" i="28"/>
  <c r="AK61" i="28"/>
  <c r="AJ61" i="28"/>
  <c r="AI61" i="28"/>
  <c r="C61" i="28"/>
  <c r="B61" i="28"/>
  <c r="A61" i="28"/>
  <c r="C60" i="28"/>
  <c r="B60" i="28"/>
  <c r="A60" i="28"/>
  <c r="C59" i="28"/>
  <c r="B59" i="28"/>
  <c r="A59" i="28"/>
  <c r="AU58" i="28"/>
  <c r="AT58" i="28"/>
  <c r="AS58" i="28"/>
  <c r="AR58" i="28"/>
  <c r="AQ58" i="28"/>
  <c r="AP58" i="28"/>
  <c r="AO58" i="28"/>
  <c r="AN58" i="28"/>
  <c r="AM58" i="28"/>
  <c r="AL58" i="28"/>
  <c r="AK58" i="28"/>
  <c r="AJ58" i="28"/>
  <c r="AI58" i="28"/>
  <c r="C58" i="28"/>
  <c r="B58" i="28"/>
  <c r="A58" i="28"/>
  <c r="AU57" i="28"/>
  <c r="AT57" i="28"/>
  <c r="AS57" i="28"/>
  <c r="AR57" i="28"/>
  <c r="AQ57" i="28"/>
  <c r="AP57" i="28"/>
  <c r="AO57" i="28"/>
  <c r="AN57" i="28"/>
  <c r="AM57" i="28"/>
  <c r="AL57" i="28"/>
  <c r="AK57" i="28"/>
  <c r="AJ57" i="28"/>
  <c r="AI57" i="28"/>
  <c r="C57" i="28"/>
  <c r="B57" i="28"/>
  <c r="A57" i="28"/>
  <c r="AU56" i="28"/>
  <c r="AT56" i="28"/>
  <c r="AS56" i="28"/>
  <c r="AR56" i="28"/>
  <c r="AQ56" i="28"/>
  <c r="AP56" i="28"/>
  <c r="AO56" i="28"/>
  <c r="AN56" i="28"/>
  <c r="AM56" i="28"/>
  <c r="AL56" i="28"/>
  <c r="AK56" i="28"/>
  <c r="AJ56" i="28"/>
  <c r="AI56" i="28"/>
  <c r="C56" i="28"/>
  <c r="B56" i="28"/>
  <c r="A56" i="28"/>
  <c r="AU55" i="28"/>
  <c r="AT55" i="28"/>
  <c r="AS55" i="28"/>
  <c r="AR55" i="28"/>
  <c r="AQ55" i="28"/>
  <c r="AP55" i="28"/>
  <c r="AO55" i="28"/>
  <c r="AN55" i="28"/>
  <c r="AM55" i="28"/>
  <c r="AL55" i="28"/>
  <c r="AK55" i="28"/>
  <c r="AJ55" i="28"/>
  <c r="AI55" i="28"/>
  <c r="C55" i="28"/>
  <c r="B55" i="28"/>
  <c r="A55" i="28"/>
  <c r="AU54" i="28"/>
  <c r="AT54" i="28"/>
  <c r="AS54" i="28"/>
  <c r="AR54" i="28"/>
  <c r="AQ54" i="28"/>
  <c r="AP54" i="28"/>
  <c r="AO54" i="28"/>
  <c r="AN54" i="28"/>
  <c r="AM54" i="28"/>
  <c r="AL54" i="28"/>
  <c r="AK54" i="28"/>
  <c r="AJ54" i="28"/>
  <c r="AI54" i="28"/>
  <c r="C54" i="28"/>
  <c r="B54" i="28"/>
  <c r="A54" i="28"/>
  <c r="AU53" i="28"/>
  <c r="AT53" i="28"/>
  <c r="AS53" i="28"/>
  <c r="AR53" i="28"/>
  <c r="AQ53" i="28"/>
  <c r="AP53" i="28"/>
  <c r="AO53" i="28"/>
  <c r="AN53" i="28"/>
  <c r="AM53" i="28"/>
  <c r="AL53" i="28"/>
  <c r="AK53" i="28"/>
  <c r="AJ53" i="28"/>
  <c r="AI53" i="28"/>
  <c r="C53" i="28"/>
  <c r="B53" i="28"/>
  <c r="A53" i="28"/>
  <c r="AU52" i="28"/>
  <c r="AT52" i="28"/>
  <c r="AS52" i="28"/>
  <c r="AR52" i="28"/>
  <c r="AQ52" i="28"/>
  <c r="AP52" i="28"/>
  <c r="AO52" i="28"/>
  <c r="AN52" i="28"/>
  <c r="AM52" i="28"/>
  <c r="AL52" i="28"/>
  <c r="AK52" i="28"/>
  <c r="AJ52" i="28"/>
  <c r="AI52" i="28"/>
  <c r="C52" i="28"/>
  <c r="B52" i="28"/>
  <c r="A52" i="28"/>
  <c r="AU51" i="28"/>
  <c r="AT51" i="28"/>
  <c r="AS51" i="28"/>
  <c r="AR51" i="28"/>
  <c r="AQ51" i="28"/>
  <c r="AP51" i="28"/>
  <c r="AO51" i="28"/>
  <c r="AN51" i="28"/>
  <c r="AM51" i="28"/>
  <c r="AL51" i="28"/>
  <c r="AK51" i="28"/>
  <c r="AJ51" i="28"/>
  <c r="AI51" i="28"/>
  <c r="C51" i="28"/>
  <c r="B51" i="28"/>
  <c r="A51" i="28"/>
  <c r="AU50" i="28"/>
  <c r="AT50" i="28"/>
  <c r="AS50" i="28"/>
  <c r="AR50" i="28"/>
  <c r="AQ50" i="28"/>
  <c r="AP50" i="28"/>
  <c r="AO50" i="28"/>
  <c r="AN50" i="28"/>
  <c r="AM50" i="28"/>
  <c r="AL50" i="28"/>
  <c r="AK50" i="28"/>
  <c r="AJ50" i="28"/>
  <c r="AI50" i="28"/>
  <c r="C50" i="28"/>
  <c r="B50" i="28"/>
  <c r="A50" i="28"/>
  <c r="AU49" i="28"/>
  <c r="AT49" i="28"/>
  <c r="AS49" i="28"/>
  <c r="AR49" i="28"/>
  <c r="AQ49" i="28"/>
  <c r="AP49" i="28"/>
  <c r="AO49" i="28"/>
  <c r="AN49" i="28"/>
  <c r="AM49" i="28"/>
  <c r="AL49" i="28"/>
  <c r="AK49" i="28"/>
  <c r="AJ49" i="28"/>
  <c r="AI49" i="28"/>
  <c r="C49" i="28"/>
  <c r="B49" i="28"/>
  <c r="A49" i="28"/>
  <c r="C48" i="28"/>
  <c r="B48" i="28"/>
  <c r="A48" i="28"/>
  <c r="AU47" i="28"/>
  <c r="AT47" i="28"/>
  <c r="AS47" i="28"/>
  <c r="AR47" i="28"/>
  <c r="AQ47" i="28"/>
  <c r="AP47" i="28"/>
  <c r="AO47" i="28"/>
  <c r="AN47" i="28"/>
  <c r="AM47" i="28"/>
  <c r="AL47" i="28"/>
  <c r="AK47" i="28"/>
  <c r="AJ47" i="28"/>
  <c r="AI47" i="28"/>
  <c r="C47" i="28"/>
  <c r="B47" i="28"/>
  <c r="A47" i="28"/>
  <c r="AU46" i="28"/>
  <c r="AT46" i="28"/>
  <c r="AS46" i="28"/>
  <c r="AR46" i="28"/>
  <c r="AQ46" i="28"/>
  <c r="AP46" i="28"/>
  <c r="AO46" i="28"/>
  <c r="AN46" i="28"/>
  <c r="AM46" i="28"/>
  <c r="AL46" i="28"/>
  <c r="AK46" i="28"/>
  <c r="AJ46" i="28"/>
  <c r="AI46" i="28"/>
  <c r="C46" i="28"/>
  <c r="B46" i="28"/>
  <c r="A46" i="28"/>
  <c r="C45" i="28"/>
  <c r="B45" i="28"/>
  <c r="A45" i="28"/>
  <c r="AU44" i="28"/>
  <c r="AT44" i="28"/>
  <c r="AS44" i="28"/>
  <c r="AR44" i="28"/>
  <c r="AQ44" i="28"/>
  <c r="AP44" i="28"/>
  <c r="AO44" i="28"/>
  <c r="AN44" i="28"/>
  <c r="AM44" i="28"/>
  <c r="AL44" i="28"/>
  <c r="AK44" i="28"/>
  <c r="AJ44" i="28"/>
  <c r="AI44" i="28"/>
  <c r="C44" i="28"/>
  <c r="B44" i="28"/>
  <c r="A44" i="28"/>
  <c r="AU43" i="28"/>
  <c r="AT43" i="28"/>
  <c r="AS43" i="28"/>
  <c r="AR43" i="28"/>
  <c r="AQ43" i="28"/>
  <c r="AP43" i="28"/>
  <c r="AO43" i="28"/>
  <c r="AN43" i="28"/>
  <c r="AM43" i="28"/>
  <c r="AL43" i="28"/>
  <c r="AK43" i="28"/>
  <c r="AJ43" i="28"/>
  <c r="AI43" i="28"/>
  <c r="C43" i="28"/>
  <c r="B43" i="28"/>
  <c r="A43" i="28"/>
  <c r="C42" i="28"/>
  <c r="B42" i="28"/>
  <c r="A42" i="28"/>
  <c r="AU41" i="28"/>
  <c r="AT41" i="28"/>
  <c r="AS41" i="28"/>
  <c r="AR41" i="28"/>
  <c r="AQ41" i="28"/>
  <c r="AP41" i="28"/>
  <c r="AO41" i="28"/>
  <c r="AN41" i="28"/>
  <c r="AM41" i="28"/>
  <c r="AL41" i="28"/>
  <c r="AK41" i="28"/>
  <c r="AJ41" i="28"/>
  <c r="AI41" i="28"/>
  <c r="C41" i="28"/>
  <c r="B41" i="28"/>
  <c r="A41" i="28"/>
  <c r="C40" i="28"/>
  <c r="B40" i="28"/>
  <c r="A40" i="28"/>
  <c r="AU39" i="28"/>
  <c r="AT39" i="28"/>
  <c r="AS39" i="28"/>
  <c r="AR39" i="28"/>
  <c r="AQ39" i="28"/>
  <c r="AP39" i="28"/>
  <c r="AO39" i="28"/>
  <c r="AN39" i="28"/>
  <c r="AM39" i="28"/>
  <c r="AL39" i="28"/>
  <c r="AK39" i="28"/>
  <c r="AJ39" i="28"/>
  <c r="AI39" i="28"/>
  <c r="C39" i="28"/>
  <c r="B39" i="28"/>
  <c r="A39" i="28"/>
  <c r="C38" i="28"/>
  <c r="B38" i="28"/>
  <c r="A38" i="28"/>
  <c r="C37" i="28"/>
  <c r="B37" i="28"/>
  <c r="A37" i="28"/>
  <c r="AH36" i="28"/>
  <c r="AG36" i="28"/>
  <c r="AF36" i="28"/>
  <c r="AE36" i="28"/>
  <c r="AD36" i="28"/>
  <c r="AC36" i="28"/>
  <c r="AB36" i="28"/>
  <c r="AA36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A36" i="28"/>
  <c r="AU35" i="28"/>
  <c r="AT35" i="28"/>
  <c r="AS35" i="28"/>
  <c r="AR35" i="28"/>
  <c r="AQ35" i="28"/>
  <c r="AP35" i="28"/>
  <c r="AO35" i="28"/>
  <c r="AN35" i="28"/>
  <c r="AM35" i="28"/>
  <c r="AL35" i="28"/>
  <c r="AK35" i="28"/>
  <c r="AJ35" i="28"/>
  <c r="AI35" i="28"/>
  <c r="C35" i="28"/>
  <c r="B35" i="28"/>
  <c r="A35" i="28"/>
  <c r="C34" i="28"/>
  <c r="B34" i="28"/>
  <c r="A34" i="28"/>
  <c r="AU33" i="28"/>
  <c r="AT33" i="28"/>
  <c r="AS33" i="28"/>
  <c r="AR33" i="28"/>
  <c r="AQ33" i="28"/>
  <c r="AP33" i="28"/>
  <c r="AO33" i="28"/>
  <c r="AN33" i="28"/>
  <c r="AM33" i="28"/>
  <c r="AL33" i="28"/>
  <c r="AK33" i="28"/>
  <c r="AJ33" i="28"/>
  <c r="AI33" i="28"/>
  <c r="C33" i="28"/>
  <c r="B33" i="28"/>
  <c r="A33" i="28"/>
  <c r="AU32" i="28"/>
  <c r="AT32" i="28"/>
  <c r="AS32" i="28"/>
  <c r="AR32" i="28"/>
  <c r="AQ32" i="28"/>
  <c r="AP32" i="28"/>
  <c r="AO32" i="28"/>
  <c r="AN32" i="28"/>
  <c r="AM32" i="28"/>
  <c r="AL32" i="28"/>
  <c r="AK32" i="28"/>
  <c r="AJ32" i="28"/>
  <c r="AI32" i="28"/>
  <c r="C32" i="28"/>
  <c r="B32" i="28"/>
  <c r="A32" i="28"/>
  <c r="C31" i="28"/>
  <c r="B31" i="28"/>
  <c r="A31" i="28"/>
  <c r="AU30" i="28"/>
  <c r="AT30" i="28"/>
  <c r="AS30" i="28"/>
  <c r="AR30" i="28"/>
  <c r="AQ30" i="28"/>
  <c r="AP30" i="28"/>
  <c r="AO30" i="28"/>
  <c r="AN30" i="28"/>
  <c r="AM30" i="28"/>
  <c r="AL30" i="28"/>
  <c r="AK30" i="28"/>
  <c r="AJ30" i="28"/>
  <c r="AI30" i="28"/>
  <c r="C30" i="28"/>
  <c r="B30" i="28"/>
  <c r="A30" i="28"/>
  <c r="C29" i="28"/>
  <c r="B29" i="28"/>
  <c r="A29" i="28"/>
  <c r="AU28" i="28"/>
  <c r="AT28" i="28"/>
  <c r="AS28" i="28"/>
  <c r="AR28" i="28"/>
  <c r="AQ28" i="28"/>
  <c r="AP28" i="28"/>
  <c r="AO28" i="28"/>
  <c r="AN28" i="28"/>
  <c r="AM28" i="28"/>
  <c r="AL28" i="28"/>
  <c r="AK28" i="28"/>
  <c r="AJ28" i="28"/>
  <c r="AI28" i="28"/>
  <c r="C28" i="28"/>
  <c r="B28" i="28"/>
  <c r="A28" i="28"/>
  <c r="AU27" i="28"/>
  <c r="AT27" i="28"/>
  <c r="AS27" i="28"/>
  <c r="AR27" i="28"/>
  <c r="AQ27" i="28"/>
  <c r="AP27" i="28"/>
  <c r="AO27" i="28"/>
  <c r="AN27" i="28"/>
  <c r="AM27" i="28"/>
  <c r="AL27" i="28"/>
  <c r="AK27" i="28"/>
  <c r="AJ27" i="28"/>
  <c r="AI27" i="28"/>
  <c r="C27" i="28"/>
  <c r="B27" i="28"/>
  <c r="A27" i="28"/>
  <c r="AU26" i="28"/>
  <c r="AT26" i="28"/>
  <c r="AS26" i="28"/>
  <c r="AR26" i="28"/>
  <c r="AQ26" i="28"/>
  <c r="AP26" i="28"/>
  <c r="AO26" i="28"/>
  <c r="AN26" i="28"/>
  <c r="AM26" i="28"/>
  <c r="AL26" i="28"/>
  <c r="AK26" i="28"/>
  <c r="AJ26" i="28"/>
  <c r="AI26" i="28"/>
  <c r="C26" i="28"/>
  <c r="B26" i="28"/>
  <c r="A26" i="28"/>
  <c r="C25" i="28"/>
  <c r="B25" i="28"/>
  <c r="A25" i="28"/>
  <c r="AU24" i="28"/>
  <c r="AT24" i="28"/>
  <c r="AS24" i="28"/>
  <c r="AR24" i="28"/>
  <c r="AQ24" i="28"/>
  <c r="AP24" i="28"/>
  <c r="AO24" i="28"/>
  <c r="AN24" i="28"/>
  <c r="AM24" i="28"/>
  <c r="AL24" i="28"/>
  <c r="AK24" i="28"/>
  <c r="AJ24" i="28"/>
  <c r="AI24" i="28"/>
  <c r="C24" i="28"/>
  <c r="B24" i="28"/>
  <c r="A24" i="28"/>
  <c r="AU23" i="28"/>
  <c r="AT23" i="28"/>
  <c r="AS23" i="28"/>
  <c r="AR23" i="28"/>
  <c r="AQ23" i="28"/>
  <c r="AP23" i="28"/>
  <c r="AO23" i="28"/>
  <c r="AN23" i="28"/>
  <c r="AM23" i="28"/>
  <c r="AL23" i="28"/>
  <c r="AK23" i="28"/>
  <c r="AJ23" i="28"/>
  <c r="AI23" i="28"/>
  <c r="C23" i="28"/>
  <c r="B23" i="28"/>
  <c r="A23" i="28"/>
  <c r="C22" i="28"/>
  <c r="B22" i="28"/>
  <c r="A22" i="28"/>
  <c r="AU21" i="28"/>
  <c r="AT21" i="28"/>
  <c r="AS21" i="28"/>
  <c r="AR21" i="28"/>
  <c r="AQ21" i="28"/>
  <c r="AP21" i="28"/>
  <c r="AO21" i="28"/>
  <c r="AN21" i="28"/>
  <c r="AM21" i="28"/>
  <c r="AL21" i="28"/>
  <c r="AK21" i="28"/>
  <c r="AJ21" i="28"/>
  <c r="AI21" i="28"/>
  <c r="C21" i="28"/>
  <c r="B21" i="28"/>
  <c r="A21" i="28"/>
  <c r="C20" i="28"/>
  <c r="B20" i="28"/>
  <c r="A20" i="28"/>
  <c r="AU19" i="28"/>
  <c r="AT19" i="28"/>
  <c r="AS19" i="28"/>
  <c r="AR19" i="28"/>
  <c r="AQ19" i="28"/>
  <c r="AP19" i="28"/>
  <c r="AO19" i="28"/>
  <c r="AN19" i="28"/>
  <c r="AM19" i="28"/>
  <c r="AL19" i="28"/>
  <c r="AK19" i="28"/>
  <c r="AJ19" i="28"/>
  <c r="AI19" i="28"/>
  <c r="C19" i="28"/>
  <c r="B19" i="28"/>
  <c r="A19" i="28"/>
  <c r="C18" i="28"/>
  <c r="B18" i="28"/>
  <c r="A18" i="28"/>
  <c r="AU17" i="28"/>
  <c r="AT17" i="28"/>
  <c r="AS17" i="28"/>
  <c r="AR17" i="28"/>
  <c r="AQ17" i="28"/>
  <c r="AP17" i="28"/>
  <c r="AO17" i="28"/>
  <c r="AN17" i="28"/>
  <c r="AM17" i="28"/>
  <c r="AL17" i="28"/>
  <c r="AK17" i="28"/>
  <c r="AJ17" i="28"/>
  <c r="AI17" i="28"/>
  <c r="C17" i="28"/>
  <c r="B17" i="28"/>
  <c r="A17" i="28"/>
  <c r="C16" i="28"/>
  <c r="B16" i="28"/>
  <c r="A16" i="28"/>
  <c r="C15" i="28"/>
  <c r="B15" i="28"/>
  <c r="A15" i="28"/>
  <c r="AU14" i="28"/>
  <c r="AT14" i="28"/>
  <c r="AS14" i="28"/>
  <c r="AR14" i="28"/>
  <c r="AQ14" i="28"/>
  <c r="AP14" i="28"/>
  <c r="AO14" i="28"/>
  <c r="AN14" i="28"/>
  <c r="AM14" i="28"/>
  <c r="AL14" i="28"/>
  <c r="AK14" i="28"/>
  <c r="AJ14" i="28"/>
  <c r="AI14" i="28"/>
  <c r="C14" i="28"/>
  <c r="B14" i="28"/>
  <c r="A14" i="28"/>
  <c r="C13" i="28"/>
  <c r="B13" i="28"/>
  <c r="A13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C12" i="28"/>
  <c r="B12" i="28"/>
  <c r="A12" i="28"/>
  <c r="C11" i="28"/>
  <c r="B11" i="28"/>
  <c r="A11" i="28"/>
  <c r="AT79" i="27"/>
  <c r="AS79" i="27"/>
  <c r="AR79" i="27"/>
  <c r="AQ79" i="27"/>
  <c r="AP79" i="27"/>
  <c r="AO79" i="27"/>
  <c r="AN79" i="27"/>
  <c r="AM79" i="27"/>
  <c r="AL79" i="27"/>
  <c r="AK79" i="27"/>
  <c r="AJ79" i="27"/>
  <c r="AI79" i="27"/>
  <c r="AH79" i="27"/>
  <c r="C79" i="27"/>
  <c r="B79" i="27"/>
  <c r="A79" i="27"/>
  <c r="AT78" i="27"/>
  <c r="AS78" i="27"/>
  <c r="AR78" i="27"/>
  <c r="AQ78" i="27"/>
  <c r="AP78" i="27"/>
  <c r="AO78" i="27"/>
  <c r="AN78" i="27"/>
  <c r="AM78" i="27"/>
  <c r="AL78" i="27"/>
  <c r="AK78" i="27"/>
  <c r="AJ78" i="27"/>
  <c r="AI78" i="27"/>
  <c r="AH78" i="27"/>
  <c r="C78" i="27"/>
  <c r="B78" i="27"/>
  <c r="A78" i="27"/>
  <c r="C77" i="27"/>
  <c r="B77" i="27"/>
  <c r="A77" i="27"/>
  <c r="AT76" i="27"/>
  <c r="AS76" i="27"/>
  <c r="AR76" i="27"/>
  <c r="AQ76" i="27"/>
  <c r="AP76" i="27"/>
  <c r="AO76" i="27"/>
  <c r="AN76" i="27"/>
  <c r="AM76" i="27"/>
  <c r="AL76" i="27"/>
  <c r="AK76" i="27"/>
  <c r="AJ76" i="27"/>
  <c r="AI76" i="27"/>
  <c r="AH76" i="27"/>
  <c r="C76" i="27"/>
  <c r="B76" i="27"/>
  <c r="A76" i="27"/>
  <c r="AT75" i="27"/>
  <c r="AS75" i="27"/>
  <c r="AR75" i="27"/>
  <c r="AQ75" i="27"/>
  <c r="AP75" i="27"/>
  <c r="AO75" i="27"/>
  <c r="AN75" i="27"/>
  <c r="AM75" i="27"/>
  <c r="AL75" i="27"/>
  <c r="AK75" i="27"/>
  <c r="AJ75" i="27"/>
  <c r="AI75" i="27"/>
  <c r="AH75" i="27"/>
  <c r="C75" i="27"/>
  <c r="B75" i="27"/>
  <c r="A75" i="27"/>
  <c r="C74" i="27"/>
  <c r="B74" i="27"/>
  <c r="A74" i="27"/>
  <c r="C73" i="27"/>
  <c r="B73" i="27"/>
  <c r="A73" i="27"/>
  <c r="C72" i="27"/>
  <c r="B72" i="27"/>
  <c r="A72" i="27"/>
  <c r="AT71" i="27"/>
  <c r="AS71" i="27"/>
  <c r="AR71" i="27"/>
  <c r="AQ71" i="27"/>
  <c r="AP71" i="27"/>
  <c r="AO71" i="27"/>
  <c r="AN71" i="27"/>
  <c r="AM71" i="27"/>
  <c r="AL71" i="27"/>
  <c r="AK71" i="27"/>
  <c r="AJ71" i="27"/>
  <c r="AI71" i="27"/>
  <c r="AH71" i="27"/>
  <c r="C71" i="27"/>
  <c r="B71" i="27"/>
  <c r="A71" i="27"/>
  <c r="AT70" i="27"/>
  <c r="AS70" i="27"/>
  <c r="AR70" i="27"/>
  <c r="AQ70" i="27"/>
  <c r="AP70" i="27"/>
  <c r="AO70" i="27"/>
  <c r="AN70" i="27"/>
  <c r="AM70" i="27"/>
  <c r="AL70" i="27"/>
  <c r="AK70" i="27"/>
  <c r="AJ70" i="27"/>
  <c r="AI70" i="27"/>
  <c r="AH70" i="27"/>
  <c r="C70" i="27"/>
  <c r="B70" i="27"/>
  <c r="A70" i="27"/>
  <c r="AT69" i="27"/>
  <c r="AS69" i="27"/>
  <c r="AR69" i="27"/>
  <c r="AQ69" i="27"/>
  <c r="AP69" i="27"/>
  <c r="AO69" i="27"/>
  <c r="AN69" i="27"/>
  <c r="AM69" i="27"/>
  <c r="AL69" i="27"/>
  <c r="AK69" i="27"/>
  <c r="AJ69" i="27"/>
  <c r="AI69" i="27"/>
  <c r="AH69" i="27"/>
  <c r="C69" i="27"/>
  <c r="B69" i="27"/>
  <c r="A69" i="27"/>
  <c r="AT68" i="27"/>
  <c r="AS68" i="27"/>
  <c r="AR68" i="27"/>
  <c r="AQ68" i="27"/>
  <c r="AP68" i="27"/>
  <c r="AO68" i="27"/>
  <c r="AN68" i="27"/>
  <c r="AM68" i="27"/>
  <c r="AL68" i="27"/>
  <c r="AK68" i="27"/>
  <c r="AJ68" i="27"/>
  <c r="AI68" i="27"/>
  <c r="AH68" i="27"/>
  <c r="C68" i="27"/>
  <c r="B68" i="27"/>
  <c r="A68" i="27"/>
  <c r="AT67" i="27"/>
  <c r="AS67" i="27"/>
  <c r="AR67" i="27"/>
  <c r="AQ67" i="27"/>
  <c r="AP67" i="27"/>
  <c r="AO67" i="27"/>
  <c r="AN67" i="27"/>
  <c r="AM67" i="27"/>
  <c r="AL67" i="27"/>
  <c r="AK67" i="27"/>
  <c r="AJ67" i="27"/>
  <c r="AI67" i="27"/>
  <c r="AH67" i="27"/>
  <c r="C67" i="27"/>
  <c r="B67" i="27"/>
  <c r="A67" i="27"/>
  <c r="AT66" i="27"/>
  <c r="AS66" i="27"/>
  <c r="AR66" i="27"/>
  <c r="AQ66" i="27"/>
  <c r="AP66" i="27"/>
  <c r="AO66" i="27"/>
  <c r="AN66" i="27"/>
  <c r="AM66" i="27"/>
  <c r="AL66" i="27"/>
  <c r="AK66" i="27"/>
  <c r="AJ66" i="27"/>
  <c r="AI66" i="27"/>
  <c r="AH66" i="27"/>
  <c r="C66" i="27"/>
  <c r="B66" i="27"/>
  <c r="A66" i="27"/>
  <c r="AT65" i="27"/>
  <c r="AS65" i="27"/>
  <c r="AR65" i="27"/>
  <c r="AQ65" i="27"/>
  <c r="AP65" i="27"/>
  <c r="AO65" i="27"/>
  <c r="AN65" i="27"/>
  <c r="AM65" i="27"/>
  <c r="AL65" i="27"/>
  <c r="AK65" i="27"/>
  <c r="AJ65" i="27"/>
  <c r="AI65" i="27"/>
  <c r="AH65" i="27"/>
  <c r="C65" i="27"/>
  <c r="B65" i="27"/>
  <c r="A65" i="27"/>
  <c r="AT64" i="27"/>
  <c r="AS64" i="27"/>
  <c r="AR64" i="27"/>
  <c r="AQ64" i="27"/>
  <c r="AP64" i="27"/>
  <c r="AO64" i="27"/>
  <c r="AN64" i="27"/>
  <c r="AM64" i="27"/>
  <c r="AL64" i="27"/>
  <c r="AK64" i="27"/>
  <c r="AJ64" i="27"/>
  <c r="AI64" i="27"/>
  <c r="AH64" i="27"/>
  <c r="C64" i="27"/>
  <c r="B64" i="27"/>
  <c r="A64" i="27"/>
  <c r="AT63" i="27"/>
  <c r="AS63" i="27"/>
  <c r="AR63" i="27"/>
  <c r="AQ63" i="27"/>
  <c r="AP63" i="27"/>
  <c r="AO63" i="27"/>
  <c r="AN63" i="27"/>
  <c r="AM63" i="27"/>
  <c r="AL63" i="27"/>
  <c r="AK63" i="27"/>
  <c r="AJ63" i="27"/>
  <c r="AI63" i="27"/>
  <c r="AH63" i="27"/>
  <c r="C63" i="27"/>
  <c r="B63" i="27"/>
  <c r="A63" i="27"/>
  <c r="AT62" i="27"/>
  <c r="AS62" i="27"/>
  <c r="AR62" i="27"/>
  <c r="AQ62" i="27"/>
  <c r="AP62" i="27"/>
  <c r="AO62" i="27"/>
  <c r="AN62" i="27"/>
  <c r="AM62" i="27"/>
  <c r="AL62" i="27"/>
  <c r="AK62" i="27"/>
  <c r="AJ62" i="27"/>
  <c r="AI62" i="27"/>
  <c r="AH62" i="27"/>
  <c r="C62" i="27"/>
  <c r="B62" i="27"/>
  <c r="A62" i="27"/>
  <c r="AT61" i="27"/>
  <c r="AS61" i="27"/>
  <c r="AR61" i="27"/>
  <c r="AQ61" i="27"/>
  <c r="AP61" i="27"/>
  <c r="AO61" i="27"/>
  <c r="AN61" i="27"/>
  <c r="AM61" i="27"/>
  <c r="AL61" i="27"/>
  <c r="AK61" i="27"/>
  <c r="AJ61" i="27"/>
  <c r="AI61" i="27"/>
  <c r="AH61" i="27"/>
  <c r="C61" i="27"/>
  <c r="B61" i="27"/>
  <c r="A61" i="27"/>
  <c r="C60" i="27"/>
  <c r="B60" i="27"/>
  <c r="A60" i="27"/>
  <c r="C59" i="27"/>
  <c r="B59" i="27"/>
  <c r="A59" i="27"/>
  <c r="AT58" i="27"/>
  <c r="AS58" i="27"/>
  <c r="AR58" i="27"/>
  <c r="AQ58" i="27"/>
  <c r="AP58" i="27"/>
  <c r="AO58" i="27"/>
  <c r="AN58" i="27"/>
  <c r="AM58" i="27"/>
  <c r="AL58" i="27"/>
  <c r="AK58" i="27"/>
  <c r="AJ58" i="27"/>
  <c r="AI58" i="27"/>
  <c r="AH58" i="27"/>
  <c r="C58" i="27"/>
  <c r="B58" i="27"/>
  <c r="A58" i="27"/>
  <c r="AT57" i="27"/>
  <c r="AS57" i="27"/>
  <c r="AR57" i="27"/>
  <c r="AQ57" i="27"/>
  <c r="AP57" i="27"/>
  <c r="AO57" i="27"/>
  <c r="AN57" i="27"/>
  <c r="AM57" i="27"/>
  <c r="AL57" i="27"/>
  <c r="AK57" i="27"/>
  <c r="AJ57" i="27"/>
  <c r="AI57" i="27"/>
  <c r="AH57" i="27"/>
  <c r="C57" i="27"/>
  <c r="B57" i="27"/>
  <c r="A57" i="27"/>
  <c r="AT56" i="27"/>
  <c r="AS56" i="27"/>
  <c r="AR56" i="27"/>
  <c r="AQ56" i="27"/>
  <c r="AP56" i="27"/>
  <c r="AO56" i="27"/>
  <c r="AN56" i="27"/>
  <c r="AM56" i="27"/>
  <c r="AL56" i="27"/>
  <c r="AK56" i="27"/>
  <c r="AJ56" i="27"/>
  <c r="AI56" i="27"/>
  <c r="AH56" i="27"/>
  <c r="C56" i="27"/>
  <c r="B56" i="27"/>
  <c r="A56" i="27"/>
  <c r="AT55" i="27"/>
  <c r="AS55" i="27"/>
  <c r="AR55" i="27"/>
  <c r="AQ55" i="27"/>
  <c r="AP55" i="27"/>
  <c r="AO55" i="27"/>
  <c r="AN55" i="27"/>
  <c r="AM55" i="27"/>
  <c r="AL55" i="27"/>
  <c r="AK55" i="27"/>
  <c r="AJ55" i="27"/>
  <c r="AI55" i="27"/>
  <c r="AH55" i="27"/>
  <c r="C55" i="27"/>
  <c r="B55" i="27"/>
  <c r="A55" i="27"/>
  <c r="AT54" i="27"/>
  <c r="AS54" i="27"/>
  <c r="AR54" i="27"/>
  <c r="AQ54" i="27"/>
  <c r="AP54" i="27"/>
  <c r="AO54" i="27"/>
  <c r="AN54" i="27"/>
  <c r="AM54" i="27"/>
  <c r="AL54" i="27"/>
  <c r="AK54" i="27"/>
  <c r="AJ54" i="27"/>
  <c r="AI54" i="27"/>
  <c r="AH54" i="27"/>
  <c r="C54" i="27"/>
  <c r="B54" i="27"/>
  <c r="A54" i="27"/>
  <c r="AT53" i="27"/>
  <c r="AS53" i="27"/>
  <c r="AR53" i="27"/>
  <c r="AQ53" i="27"/>
  <c r="AP53" i="27"/>
  <c r="AO53" i="27"/>
  <c r="AN53" i="27"/>
  <c r="AM53" i="27"/>
  <c r="AL53" i="27"/>
  <c r="AK53" i="27"/>
  <c r="AJ53" i="27"/>
  <c r="AI53" i="27"/>
  <c r="AH53" i="27"/>
  <c r="C53" i="27"/>
  <c r="B53" i="27"/>
  <c r="A53" i="27"/>
  <c r="AT52" i="27"/>
  <c r="AS52" i="27"/>
  <c r="AR52" i="27"/>
  <c r="AQ52" i="27"/>
  <c r="AP52" i="27"/>
  <c r="AO52" i="27"/>
  <c r="AN52" i="27"/>
  <c r="AM52" i="27"/>
  <c r="AL52" i="27"/>
  <c r="AK52" i="27"/>
  <c r="AJ52" i="27"/>
  <c r="AI52" i="27"/>
  <c r="AH52" i="27"/>
  <c r="C52" i="27"/>
  <c r="B52" i="27"/>
  <c r="A52" i="27"/>
  <c r="AT51" i="27"/>
  <c r="AS51" i="27"/>
  <c r="AR51" i="27"/>
  <c r="AQ51" i="27"/>
  <c r="AP51" i="27"/>
  <c r="AO51" i="27"/>
  <c r="AN51" i="27"/>
  <c r="AM51" i="27"/>
  <c r="AL51" i="27"/>
  <c r="AK51" i="27"/>
  <c r="AJ51" i="27"/>
  <c r="AI51" i="27"/>
  <c r="AH51" i="27"/>
  <c r="C51" i="27"/>
  <c r="B51" i="27"/>
  <c r="A51" i="27"/>
  <c r="AT50" i="27"/>
  <c r="AS50" i="27"/>
  <c r="AR50" i="27"/>
  <c r="AQ50" i="27"/>
  <c r="AP50" i="27"/>
  <c r="AO50" i="27"/>
  <c r="AN50" i="27"/>
  <c r="AM50" i="27"/>
  <c r="AL50" i="27"/>
  <c r="AK50" i="27"/>
  <c r="AJ50" i="27"/>
  <c r="AI50" i="27"/>
  <c r="AH50" i="27"/>
  <c r="C50" i="27"/>
  <c r="B50" i="27"/>
  <c r="A50" i="27"/>
  <c r="AT49" i="27"/>
  <c r="AS49" i="27"/>
  <c r="AR49" i="27"/>
  <c r="AQ49" i="27"/>
  <c r="AP49" i="27"/>
  <c r="AO49" i="27"/>
  <c r="AN49" i="27"/>
  <c r="AM49" i="27"/>
  <c r="AL49" i="27"/>
  <c r="AK49" i="27"/>
  <c r="AJ49" i="27"/>
  <c r="AI49" i="27"/>
  <c r="AH49" i="27"/>
  <c r="C49" i="27"/>
  <c r="B49" i="27"/>
  <c r="A49" i="27"/>
  <c r="C48" i="27"/>
  <c r="B48" i="27"/>
  <c r="A48" i="27"/>
  <c r="AT47" i="27"/>
  <c r="AS47" i="27"/>
  <c r="AR47" i="27"/>
  <c r="AQ47" i="27"/>
  <c r="AP47" i="27"/>
  <c r="AO47" i="27"/>
  <c r="AN47" i="27"/>
  <c r="AM47" i="27"/>
  <c r="AL47" i="27"/>
  <c r="AK47" i="27"/>
  <c r="AJ47" i="27"/>
  <c r="AI47" i="27"/>
  <c r="AH47" i="27"/>
  <c r="C47" i="27"/>
  <c r="B47" i="27"/>
  <c r="A47" i="27"/>
  <c r="AT46" i="27"/>
  <c r="AS46" i="27"/>
  <c r="AR46" i="27"/>
  <c r="AQ46" i="27"/>
  <c r="AP46" i="27"/>
  <c r="AO46" i="27"/>
  <c r="AN46" i="27"/>
  <c r="AM46" i="27"/>
  <c r="AL46" i="27"/>
  <c r="AK46" i="27"/>
  <c r="AJ46" i="27"/>
  <c r="AI46" i="27"/>
  <c r="AH46" i="27"/>
  <c r="C46" i="27"/>
  <c r="B46" i="27"/>
  <c r="A46" i="27"/>
  <c r="C45" i="27"/>
  <c r="B45" i="27"/>
  <c r="A45" i="27"/>
  <c r="AT44" i="27"/>
  <c r="AS44" i="27"/>
  <c r="AR44" i="27"/>
  <c r="AQ44" i="27"/>
  <c r="AP44" i="27"/>
  <c r="AO44" i="27"/>
  <c r="AN44" i="27"/>
  <c r="AM44" i="27"/>
  <c r="AL44" i="27"/>
  <c r="AK44" i="27"/>
  <c r="AJ44" i="27"/>
  <c r="AI44" i="27"/>
  <c r="AH44" i="27"/>
  <c r="C44" i="27"/>
  <c r="B44" i="27"/>
  <c r="A44" i="27"/>
  <c r="AT43" i="27"/>
  <c r="AS43" i="27"/>
  <c r="AR43" i="27"/>
  <c r="AQ43" i="27"/>
  <c r="AP43" i="27"/>
  <c r="AO43" i="27"/>
  <c r="AN43" i="27"/>
  <c r="AM43" i="27"/>
  <c r="AL43" i="27"/>
  <c r="AK43" i="27"/>
  <c r="AJ43" i="27"/>
  <c r="AI43" i="27"/>
  <c r="AH43" i="27"/>
  <c r="C43" i="27"/>
  <c r="B43" i="27"/>
  <c r="A43" i="27"/>
  <c r="C42" i="27"/>
  <c r="B42" i="27"/>
  <c r="A42" i="27"/>
  <c r="AT41" i="27"/>
  <c r="AS41" i="27"/>
  <c r="AR41" i="27"/>
  <c r="AQ41" i="27"/>
  <c r="AP41" i="27"/>
  <c r="AO41" i="27"/>
  <c r="AN41" i="27"/>
  <c r="AM41" i="27"/>
  <c r="AL41" i="27"/>
  <c r="AK41" i="27"/>
  <c r="AJ41" i="27"/>
  <c r="AI41" i="27"/>
  <c r="AH41" i="27"/>
  <c r="C41" i="27"/>
  <c r="B41" i="27"/>
  <c r="A41" i="27"/>
  <c r="C40" i="27"/>
  <c r="B40" i="27"/>
  <c r="A40" i="27"/>
  <c r="AT39" i="27"/>
  <c r="AS39" i="27"/>
  <c r="AR39" i="27"/>
  <c r="AQ39" i="27"/>
  <c r="AP39" i="27"/>
  <c r="AO39" i="27"/>
  <c r="AN39" i="27"/>
  <c r="AM39" i="27"/>
  <c r="AL39" i="27"/>
  <c r="AK39" i="27"/>
  <c r="AJ39" i="27"/>
  <c r="AI39" i="27"/>
  <c r="AH39" i="27"/>
  <c r="C39" i="27"/>
  <c r="B39" i="27"/>
  <c r="A39" i="27"/>
  <c r="C38" i="27"/>
  <c r="B38" i="27"/>
  <c r="A38" i="27"/>
  <c r="C37" i="27"/>
  <c r="B37" i="27"/>
  <c r="A37" i="27"/>
  <c r="AG36" i="27"/>
  <c r="AF36" i="27"/>
  <c r="AE36" i="27"/>
  <c r="AD36" i="27"/>
  <c r="AC36" i="27"/>
  <c r="AB36" i="27"/>
  <c r="AA36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A36" i="27"/>
  <c r="AT35" i="27"/>
  <c r="AS35" i="27"/>
  <c r="AR35" i="27"/>
  <c r="AQ35" i="27"/>
  <c r="AP35" i="27"/>
  <c r="AO35" i="27"/>
  <c r="AN35" i="27"/>
  <c r="AM35" i="27"/>
  <c r="AL35" i="27"/>
  <c r="AK35" i="27"/>
  <c r="AJ35" i="27"/>
  <c r="AI35" i="27"/>
  <c r="AH35" i="27"/>
  <c r="C35" i="27"/>
  <c r="B35" i="27"/>
  <c r="A35" i="27"/>
  <c r="C34" i="27"/>
  <c r="B34" i="27"/>
  <c r="A34" i="27"/>
  <c r="AT33" i="27"/>
  <c r="AS33" i="27"/>
  <c r="AR33" i="27"/>
  <c r="AQ33" i="27"/>
  <c r="AP33" i="27"/>
  <c r="AO33" i="27"/>
  <c r="AN33" i="27"/>
  <c r="AM33" i="27"/>
  <c r="AL33" i="27"/>
  <c r="AK33" i="27"/>
  <c r="AJ33" i="27"/>
  <c r="AI33" i="27"/>
  <c r="AH33" i="27"/>
  <c r="C33" i="27"/>
  <c r="B33" i="27"/>
  <c r="A33" i="27"/>
  <c r="AT32" i="27"/>
  <c r="AS32" i="27"/>
  <c r="AR32" i="27"/>
  <c r="AQ32" i="27"/>
  <c r="AP32" i="27"/>
  <c r="AO32" i="27"/>
  <c r="AN32" i="27"/>
  <c r="AM32" i="27"/>
  <c r="AL32" i="27"/>
  <c r="AK32" i="27"/>
  <c r="AJ32" i="27"/>
  <c r="AI32" i="27"/>
  <c r="AH32" i="27"/>
  <c r="C32" i="27"/>
  <c r="B32" i="27"/>
  <c r="A32" i="27"/>
  <c r="C31" i="27"/>
  <c r="B31" i="27"/>
  <c r="A31" i="27"/>
  <c r="AT30" i="27"/>
  <c r="AS30" i="27"/>
  <c r="AR30" i="27"/>
  <c r="AQ30" i="27"/>
  <c r="AP30" i="27"/>
  <c r="AO30" i="27"/>
  <c r="AN30" i="27"/>
  <c r="AM30" i="27"/>
  <c r="AL30" i="27"/>
  <c r="AK30" i="27"/>
  <c r="AJ30" i="27"/>
  <c r="AI30" i="27"/>
  <c r="AH30" i="27"/>
  <c r="C30" i="27"/>
  <c r="B30" i="27"/>
  <c r="A30" i="27"/>
  <c r="C29" i="27"/>
  <c r="B29" i="27"/>
  <c r="A29" i="27"/>
  <c r="AT28" i="27"/>
  <c r="AS28" i="27"/>
  <c r="AR28" i="27"/>
  <c r="AQ28" i="27"/>
  <c r="AP28" i="27"/>
  <c r="AO28" i="27"/>
  <c r="AN28" i="27"/>
  <c r="AM28" i="27"/>
  <c r="AL28" i="27"/>
  <c r="AK28" i="27"/>
  <c r="AJ28" i="27"/>
  <c r="AI28" i="27"/>
  <c r="AH28" i="27"/>
  <c r="C28" i="27"/>
  <c r="B28" i="27"/>
  <c r="A28" i="27"/>
  <c r="AT27" i="27"/>
  <c r="AS27" i="27"/>
  <c r="AR27" i="27"/>
  <c r="AQ27" i="27"/>
  <c r="AP27" i="27"/>
  <c r="AO27" i="27"/>
  <c r="AN27" i="27"/>
  <c r="AM27" i="27"/>
  <c r="AL27" i="27"/>
  <c r="AK27" i="27"/>
  <c r="AJ27" i="27"/>
  <c r="AI27" i="27"/>
  <c r="AH27" i="27"/>
  <c r="C27" i="27"/>
  <c r="B27" i="27"/>
  <c r="A27" i="27"/>
  <c r="AT26" i="27"/>
  <c r="AS26" i="27"/>
  <c r="AR26" i="27"/>
  <c r="AQ26" i="27"/>
  <c r="AP26" i="27"/>
  <c r="AO26" i="27"/>
  <c r="AN26" i="27"/>
  <c r="AM26" i="27"/>
  <c r="AL26" i="27"/>
  <c r="AK26" i="27"/>
  <c r="AJ26" i="27"/>
  <c r="AI26" i="27"/>
  <c r="AH26" i="27"/>
  <c r="C26" i="27"/>
  <c r="B26" i="27"/>
  <c r="A26" i="27"/>
  <c r="C25" i="27"/>
  <c r="B25" i="27"/>
  <c r="A25" i="27"/>
  <c r="AT24" i="27"/>
  <c r="AS24" i="27"/>
  <c r="AR24" i="27"/>
  <c r="AQ24" i="27"/>
  <c r="AP24" i="27"/>
  <c r="AO24" i="27"/>
  <c r="AN24" i="27"/>
  <c r="AM24" i="27"/>
  <c r="AL24" i="27"/>
  <c r="AK24" i="27"/>
  <c r="AJ24" i="27"/>
  <c r="AI24" i="27"/>
  <c r="AH24" i="27"/>
  <c r="C24" i="27"/>
  <c r="B24" i="27"/>
  <c r="A24" i="27"/>
  <c r="AT23" i="27"/>
  <c r="AS23" i="27"/>
  <c r="AR23" i="27"/>
  <c r="AQ23" i="27"/>
  <c r="AP23" i="27"/>
  <c r="AO23" i="27"/>
  <c r="AN23" i="27"/>
  <c r="AM23" i="27"/>
  <c r="AL23" i="27"/>
  <c r="AK23" i="27"/>
  <c r="AJ23" i="27"/>
  <c r="AI23" i="27"/>
  <c r="AH23" i="27"/>
  <c r="C23" i="27"/>
  <c r="B23" i="27"/>
  <c r="A23" i="27"/>
  <c r="C22" i="27"/>
  <c r="B22" i="27"/>
  <c r="A22" i="27"/>
  <c r="AT21" i="27"/>
  <c r="AS21" i="27"/>
  <c r="AR21" i="27"/>
  <c r="AQ21" i="27"/>
  <c r="AP21" i="27"/>
  <c r="AO21" i="27"/>
  <c r="AN21" i="27"/>
  <c r="AM21" i="27"/>
  <c r="AL21" i="27"/>
  <c r="AK21" i="27"/>
  <c r="AJ21" i="27"/>
  <c r="AI21" i="27"/>
  <c r="AH21" i="27"/>
  <c r="C21" i="27"/>
  <c r="B21" i="27"/>
  <c r="A21" i="27"/>
  <c r="C20" i="27"/>
  <c r="B20" i="27"/>
  <c r="A20" i="27"/>
  <c r="AT19" i="27"/>
  <c r="AS19" i="27"/>
  <c r="AR19" i="27"/>
  <c r="AQ19" i="27"/>
  <c r="AP19" i="27"/>
  <c r="AO19" i="27"/>
  <c r="AN19" i="27"/>
  <c r="AM19" i="27"/>
  <c r="AL19" i="27"/>
  <c r="AK19" i="27"/>
  <c r="AJ19" i="27"/>
  <c r="AI19" i="27"/>
  <c r="AH19" i="27"/>
  <c r="C19" i="27"/>
  <c r="B19" i="27"/>
  <c r="A19" i="27"/>
  <c r="C18" i="27"/>
  <c r="B18" i="27"/>
  <c r="A18" i="27"/>
  <c r="AT17" i="27"/>
  <c r="AS17" i="27"/>
  <c r="AR17" i="27"/>
  <c r="AQ17" i="27"/>
  <c r="AP17" i="27"/>
  <c r="AO17" i="27"/>
  <c r="AN17" i="27"/>
  <c r="AM17" i="27"/>
  <c r="AL17" i="27"/>
  <c r="AK17" i="27"/>
  <c r="AJ17" i="27"/>
  <c r="AI17" i="27"/>
  <c r="AH17" i="27"/>
  <c r="C17" i="27"/>
  <c r="B17" i="27"/>
  <c r="A17" i="27"/>
  <c r="C16" i="27"/>
  <c r="B16" i="27"/>
  <c r="A16" i="27"/>
  <c r="C15" i="27"/>
  <c r="B15" i="27"/>
  <c r="A15" i="27"/>
  <c r="AT14" i="27"/>
  <c r="AS14" i="27"/>
  <c r="AR14" i="27"/>
  <c r="AQ14" i="27"/>
  <c r="AP14" i="27"/>
  <c r="AO14" i="27"/>
  <c r="AN14" i="27"/>
  <c r="AM14" i="27"/>
  <c r="AL14" i="27"/>
  <c r="AK14" i="27"/>
  <c r="AJ14" i="27"/>
  <c r="AI14" i="27"/>
  <c r="AH14" i="27"/>
  <c r="C14" i="27"/>
  <c r="B14" i="27"/>
  <c r="A14" i="27"/>
  <c r="C13" i="27"/>
  <c r="B13" i="27"/>
  <c r="A13" i="27"/>
  <c r="AT12" i="27"/>
  <c r="AS12" i="27"/>
  <c r="AR12" i="27"/>
  <c r="AQ12" i="27"/>
  <c r="AP12" i="27"/>
  <c r="AO12" i="27"/>
  <c r="AN12" i="27"/>
  <c r="AM12" i="27"/>
  <c r="AL12" i="27"/>
  <c r="AK12" i="27"/>
  <c r="AJ12" i="27"/>
  <c r="AI12" i="27"/>
  <c r="AH12" i="27"/>
  <c r="C12" i="27"/>
  <c r="B12" i="27"/>
  <c r="A12" i="27"/>
  <c r="C11" i="27"/>
  <c r="B11" i="27"/>
  <c r="A11" i="27"/>
  <c r="AU79" i="26"/>
  <c r="AT79" i="26"/>
  <c r="AS79" i="26"/>
  <c r="AR79" i="26"/>
  <c r="AQ79" i="26"/>
  <c r="AP79" i="26"/>
  <c r="AO79" i="26"/>
  <c r="AN79" i="26"/>
  <c r="AM79" i="26"/>
  <c r="AL79" i="26"/>
  <c r="AK79" i="26"/>
  <c r="AJ79" i="26"/>
  <c r="AI79" i="26"/>
  <c r="C79" i="26"/>
  <c r="B79" i="26"/>
  <c r="A79" i="26"/>
  <c r="AU78" i="26"/>
  <c r="AT78" i="26"/>
  <c r="AS78" i="26"/>
  <c r="AR78" i="26"/>
  <c r="AQ78" i="26"/>
  <c r="AP78" i="26"/>
  <c r="AO78" i="26"/>
  <c r="AN78" i="26"/>
  <c r="AM78" i="26"/>
  <c r="AL78" i="26"/>
  <c r="AK78" i="26"/>
  <c r="AJ78" i="26"/>
  <c r="AI78" i="26"/>
  <c r="C78" i="26"/>
  <c r="B78" i="26"/>
  <c r="A78" i="26"/>
  <c r="C77" i="26"/>
  <c r="B77" i="26"/>
  <c r="A77" i="26"/>
  <c r="AU76" i="26"/>
  <c r="AT76" i="26"/>
  <c r="AS76" i="26"/>
  <c r="AR76" i="26"/>
  <c r="AQ76" i="26"/>
  <c r="AP76" i="26"/>
  <c r="AO76" i="26"/>
  <c r="AN76" i="26"/>
  <c r="AM76" i="26"/>
  <c r="AL76" i="26"/>
  <c r="AK76" i="26"/>
  <c r="AJ76" i="26"/>
  <c r="AI76" i="26"/>
  <c r="C76" i="26"/>
  <c r="B76" i="26"/>
  <c r="A76" i="26"/>
  <c r="AU75" i="26"/>
  <c r="AT75" i="26"/>
  <c r="AS75" i="26"/>
  <c r="AR75" i="26"/>
  <c r="AQ75" i="26"/>
  <c r="AP75" i="26"/>
  <c r="AO75" i="26"/>
  <c r="AN75" i="26"/>
  <c r="AM75" i="26"/>
  <c r="AL75" i="26"/>
  <c r="AK75" i="26"/>
  <c r="AJ75" i="26"/>
  <c r="AI75" i="26"/>
  <c r="C75" i="26"/>
  <c r="B75" i="26"/>
  <c r="A75" i="26"/>
  <c r="C74" i="26"/>
  <c r="B74" i="26"/>
  <c r="A74" i="26"/>
  <c r="C73" i="26"/>
  <c r="B73" i="26"/>
  <c r="A73" i="26"/>
  <c r="C72" i="26"/>
  <c r="B72" i="26"/>
  <c r="A72" i="26"/>
  <c r="AU71" i="26"/>
  <c r="AT71" i="26"/>
  <c r="AS71" i="26"/>
  <c r="AR71" i="26"/>
  <c r="AQ71" i="26"/>
  <c r="AP71" i="26"/>
  <c r="AO71" i="26"/>
  <c r="AN71" i="26"/>
  <c r="AM71" i="26"/>
  <c r="AL71" i="26"/>
  <c r="AK71" i="26"/>
  <c r="AJ71" i="26"/>
  <c r="AI71" i="26"/>
  <c r="C71" i="26"/>
  <c r="B71" i="26"/>
  <c r="A71" i="26"/>
  <c r="AU70" i="26"/>
  <c r="AT70" i="26"/>
  <c r="AS70" i="26"/>
  <c r="AR70" i="26"/>
  <c r="AQ70" i="26"/>
  <c r="AP70" i="26"/>
  <c r="AO70" i="26"/>
  <c r="AN70" i="26"/>
  <c r="AM70" i="26"/>
  <c r="AL70" i="26"/>
  <c r="AK70" i="26"/>
  <c r="AJ70" i="26"/>
  <c r="AI70" i="26"/>
  <c r="C70" i="26"/>
  <c r="B70" i="26"/>
  <c r="A70" i="26"/>
  <c r="AU69" i="26"/>
  <c r="AT69" i="26"/>
  <c r="AS69" i="26"/>
  <c r="AR69" i="26"/>
  <c r="AQ69" i="26"/>
  <c r="AP69" i="26"/>
  <c r="AO69" i="26"/>
  <c r="AN69" i="26"/>
  <c r="AM69" i="26"/>
  <c r="AL69" i="26"/>
  <c r="AK69" i="26"/>
  <c r="AJ69" i="26"/>
  <c r="AI69" i="26"/>
  <c r="C69" i="26"/>
  <c r="B69" i="26"/>
  <c r="A69" i="26"/>
  <c r="AU68" i="26"/>
  <c r="AT68" i="26"/>
  <c r="AS68" i="26"/>
  <c r="AR68" i="26"/>
  <c r="AQ68" i="26"/>
  <c r="AP68" i="26"/>
  <c r="AO68" i="26"/>
  <c r="AN68" i="26"/>
  <c r="AM68" i="26"/>
  <c r="AL68" i="26"/>
  <c r="AK68" i="26"/>
  <c r="AJ68" i="26"/>
  <c r="AI68" i="26"/>
  <c r="C68" i="26"/>
  <c r="B68" i="26"/>
  <c r="A68" i="26"/>
  <c r="AU67" i="26"/>
  <c r="AT67" i="26"/>
  <c r="AS67" i="26"/>
  <c r="AR67" i="26"/>
  <c r="AQ67" i="26"/>
  <c r="AP67" i="26"/>
  <c r="AO67" i="26"/>
  <c r="AN67" i="26"/>
  <c r="AM67" i="26"/>
  <c r="AL67" i="26"/>
  <c r="AK67" i="26"/>
  <c r="AJ67" i="26"/>
  <c r="AI67" i="26"/>
  <c r="C67" i="26"/>
  <c r="B67" i="26"/>
  <c r="A67" i="26"/>
  <c r="AU66" i="26"/>
  <c r="AT66" i="26"/>
  <c r="AS66" i="26"/>
  <c r="AR66" i="26"/>
  <c r="AQ66" i="26"/>
  <c r="AP66" i="26"/>
  <c r="AO66" i="26"/>
  <c r="AN66" i="26"/>
  <c r="AM66" i="26"/>
  <c r="AL66" i="26"/>
  <c r="AK66" i="26"/>
  <c r="AJ66" i="26"/>
  <c r="AI66" i="26"/>
  <c r="C66" i="26"/>
  <c r="B66" i="26"/>
  <c r="A66" i="26"/>
  <c r="AU65" i="26"/>
  <c r="AT65" i="26"/>
  <c r="AS65" i="26"/>
  <c r="AR65" i="26"/>
  <c r="AQ65" i="26"/>
  <c r="AP65" i="26"/>
  <c r="AO65" i="26"/>
  <c r="AN65" i="26"/>
  <c r="AM65" i="26"/>
  <c r="AL65" i="26"/>
  <c r="AK65" i="26"/>
  <c r="AJ65" i="26"/>
  <c r="AI65" i="26"/>
  <c r="C65" i="26"/>
  <c r="B65" i="26"/>
  <c r="A65" i="26"/>
  <c r="AU64" i="26"/>
  <c r="AT64" i="26"/>
  <c r="AS64" i="26"/>
  <c r="AR64" i="26"/>
  <c r="AQ64" i="26"/>
  <c r="AP64" i="26"/>
  <c r="AO64" i="26"/>
  <c r="AN64" i="26"/>
  <c r="AM64" i="26"/>
  <c r="AL64" i="26"/>
  <c r="AK64" i="26"/>
  <c r="AJ64" i="26"/>
  <c r="AI64" i="26"/>
  <c r="C64" i="26"/>
  <c r="B64" i="26"/>
  <c r="A64" i="26"/>
  <c r="AU63" i="26"/>
  <c r="AT63" i="26"/>
  <c r="AS63" i="26"/>
  <c r="AR63" i="26"/>
  <c r="AQ63" i="26"/>
  <c r="AP63" i="26"/>
  <c r="AO63" i="26"/>
  <c r="AN63" i="26"/>
  <c r="AM63" i="26"/>
  <c r="AL63" i="26"/>
  <c r="AK63" i="26"/>
  <c r="AJ63" i="26"/>
  <c r="AI63" i="26"/>
  <c r="C63" i="26"/>
  <c r="B63" i="26"/>
  <c r="A63" i="26"/>
  <c r="AU62" i="26"/>
  <c r="AT62" i="26"/>
  <c r="AS62" i="26"/>
  <c r="AR62" i="26"/>
  <c r="AQ62" i="26"/>
  <c r="AP62" i="26"/>
  <c r="AO62" i="26"/>
  <c r="AN62" i="26"/>
  <c r="AM62" i="26"/>
  <c r="AL62" i="26"/>
  <c r="AK62" i="26"/>
  <c r="AJ62" i="26"/>
  <c r="AI62" i="26"/>
  <c r="C62" i="26"/>
  <c r="B62" i="26"/>
  <c r="A62" i="26"/>
  <c r="AU61" i="26"/>
  <c r="AT61" i="26"/>
  <c r="AS61" i="26"/>
  <c r="AR61" i="26"/>
  <c r="AQ61" i="26"/>
  <c r="AP61" i="26"/>
  <c r="AO61" i="26"/>
  <c r="AN61" i="26"/>
  <c r="AM61" i="26"/>
  <c r="AL61" i="26"/>
  <c r="AK61" i="26"/>
  <c r="AJ61" i="26"/>
  <c r="AI61" i="26"/>
  <c r="C61" i="26"/>
  <c r="B61" i="26"/>
  <c r="A61" i="26"/>
  <c r="C60" i="26"/>
  <c r="B60" i="26"/>
  <c r="A60" i="26"/>
  <c r="C59" i="26"/>
  <c r="B59" i="26"/>
  <c r="A59" i="26"/>
  <c r="AU58" i="26"/>
  <c r="AT58" i="26"/>
  <c r="AS58" i="26"/>
  <c r="AR58" i="26"/>
  <c r="AQ58" i="26"/>
  <c r="AP58" i="26"/>
  <c r="AO58" i="26"/>
  <c r="AN58" i="26"/>
  <c r="AM58" i="26"/>
  <c r="AL58" i="26"/>
  <c r="AK58" i="26"/>
  <c r="AJ58" i="26"/>
  <c r="AI58" i="26"/>
  <c r="C58" i="26"/>
  <c r="B58" i="26"/>
  <c r="A58" i="26"/>
  <c r="AU57" i="26"/>
  <c r="AT57" i="26"/>
  <c r="AS57" i="26"/>
  <c r="AR57" i="26"/>
  <c r="AQ57" i="26"/>
  <c r="AP57" i="26"/>
  <c r="AO57" i="26"/>
  <c r="AN57" i="26"/>
  <c r="AM57" i="26"/>
  <c r="AL57" i="26"/>
  <c r="AK57" i="26"/>
  <c r="AJ57" i="26"/>
  <c r="AI57" i="26"/>
  <c r="C57" i="26"/>
  <c r="B57" i="26"/>
  <c r="A57" i="26"/>
  <c r="AU56" i="26"/>
  <c r="AT56" i="26"/>
  <c r="AS56" i="26"/>
  <c r="AR56" i="26"/>
  <c r="AQ56" i="26"/>
  <c r="AP56" i="26"/>
  <c r="AO56" i="26"/>
  <c r="AN56" i="26"/>
  <c r="AM56" i="26"/>
  <c r="AL56" i="26"/>
  <c r="AK56" i="26"/>
  <c r="AJ56" i="26"/>
  <c r="AI56" i="26"/>
  <c r="C56" i="26"/>
  <c r="B56" i="26"/>
  <c r="A56" i="26"/>
  <c r="AU55" i="26"/>
  <c r="AT55" i="26"/>
  <c r="AS55" i="26"/>
  <c r="AR55" i="26"/>
  <c r="AQ55" i="26"/>
  <c r="AP55" i="26"/>
  <c r="AO55" i="26"/>
  <c r="AN55" i="26"/>
  <c r="AM55" i="26"/>
  <c r="AL55" i="26"/>
  <c r="AK55" i="26"/>
  <c r="AJ55" i="26"/>
  <c r="AI55" i="26"/>
  <c r="C55" i="26"/>
  <c r="B55" i="26"/>
  <c r="A55" i="26"/>
  <c r="AU54" i="26"/>
  <c r="AT54" i="26"/>
  <c r="AS54" i="26"/>
  <c r="AR54" i="26"/>
  <c r="AQ54" i="26"/>
  <c r="AP54" i="26"/>
  <c r="AO54" i="26"/>
  <c r="AN54" i="26"/>
  <c r="AM54" i="26"/>
  <c r="AL54" i="26"/>
  <c r="AK54" i="26"/>
  <c r="AJ54" i="26"/>
  <c r="AI54" i="26"/>
  <c r="C54" i="26"/>
  <c r="B54" i="26"/>
  <c r="A54" i="26"/>
  <c r="AU53" i="26"/>
  <c r="AT53" i="26"/>
  <c r="AS53" i="26"/>
  <c r="AR53" i="26"/>
  <c r="AQ53" i="26"/>
  <c r="AP53" i="26"/>
  <c r="AO53" i="26"/>
  <c r="AN53" i="26"/>
  <c r="AM53" i="26"/>
  <c r="AL53" i="26"/>
  <c r="AK53" i="26"/>
  <c r="AJ53" i="26"/>
  <c r="AI53" i="26"/>
  <c r="C53" i="26"/>
  <c r="B53" i="26"/>
  <c r="A53" i="26"/>
  <c r="AU52" i="26"/>
  <c r="AT52" i="26"/>
  <c r="AS52" i="26"/>
  <c r="AR52" i="26"/>
  <c r="AQ52" i="26"/>
  <c r="AP52" i="26"/>
  <c r="AO52" i="26"/>
  <c r="AN52" i="26"/>
  <c r="AM52" i="26"/>
  <c r="AL52" i="26"/>
  <c r="AK52" i="26"/>
  <c r="AJ52" i="26"/>
  <c r="AI52" i="26"/>
  <c r="C52" i="26"/>
  <c r="B52" i="26"/>
  <c r="A52" i="26"/>
  <c r="AU51" i="26"/>
  <c r="AT51" i="26"/>
  <c r="AS51" i="26"/>
  <c r="AR51" i="26"/>
  <c r="AQ51" i="26"/>
  <c r="AP51" i="26"/>
  <c r="AO51" i="26"/>
  <c r="AN51" i="26"/>
  <c r="AM51" i="26"/>
  <c r="AL51" i="26"/>
  <c r="AK51" i="26"/>
  <c r="AJ51" i="26"/>
  <c r="AI51" i="26"/>
  <c r="C51" i="26"/>
  <c r="B51" i="26"/>
  <c r="A51" i="26"/>
  <c r="AU50" i="26"/>
  <c r="AT50" i="26"/>
  <c r="AS50" i="26"/>
  <c r="AR50" i="26"/>
  <c r="AQ50" i="26"/>
  <c r="AP50" i="26"/>
  <c r="AO50" i="26"/>
  <c r="AN50" i="26"/>
  <c r="AM50" i="26"/>
  <c r="AL50" i="26"/>
  <c r="AK50" i="26"/>
  <c r="AJ50" i="26"/>
  <c r="AI50" i="26"/>
  <c r="C50" i="26"/>
  <c r="B50" i="26"/>
  <c r="A50" i="26"/>
  <c r="AU49" i="26"/>
  <c r="AT49" i="26"/>
  <c r="AS49" i="26"/>
  <c r="AR49" i="26"/>
  <c r="AQ49" i="26"/>
  <c r="AP49" i="26"/>
  <c r="AO49" i="26"/>
  <c r="AN49" i="26"/>
  <c r="AM49" i="26"/>
  <c r="AL49" i="26"/>
  <c r="AK49" i="26"/>
  <c r="AJ49" i="26"/>
  <c r="AI49" i="26"/>
  <c r="C49" i="26"/>
  <c r="B49" i="26"/>
  <c r="A49" i="26"/>
  <c r="C48" i="26"/>
  <c r="B48" i="26"/>
  <c r="A48" i="26"/>
  <c r="AU47" i="26"/>
  <c r="AT47" i="26"/>
  <c r="AS47" i="26"/>
  <c r="AR47" i="26"/>
  <c r="AQ47" i="26"/>
  <c r="AP47" i="26"/>
  <c r="AO47" i="26"/>
  <c r="AN47" i="26"/>
  <c r="AM47" i="26"/>
  <c r="AL47" i="26"/>
  <c r="AK47" i="26"/>
  <c r="AJ47" i="26"/>
  <c r="AI47" i="26"/>
  <c r="C47" i="26"/>
  <c r="B47" i="26"/>
  <c r="A47" i="26"/>
  <c r="AU46" i="26"/>
  <c r="AT46" i="26"/>
  <c r="AS46" i="26"/>
  <c r="AR46" i="26"/>
  <c r="AQ46" i="26"/>
  <c r="AP46" i="26"/>
  <c r="AO46" i="26"/>
  <c r="AN46" i="26"/>
  <c r="AM46" i="26"/>
  <c r="AL46" i="26"/>
  <c r="AK46" i="26"/>
  <c r="AJ46" i="26"/>
  <c r="AI46" i="26"/>
  <c r="C46" i="26"/>
  <c r="B46" i="26"/>
  <c r="A46" i="26"/>
  <c r="C45" i="26"/>
  <c r="B45" i="26"/>
  <c r="A45" i="26"/>
  <c r="AU44" i="26"/>
  <c r="AT44" i="26"/>
  <c r="AS44" i="26"/>
  <c r="AR44" i="26"/>
  <c r="AQ44" i="26"/>
  <c r="AP44" i="26"/>
  <c r="AO44" i="26"/>
  <c r="AN44" i="26"/>
  <c r="AM44" i="26"/>
  <c r="AL44" i="26"/>
  <c r="AK44" i="26"/>
  <c r="AJ44" i="26"/>
  <c r="AI44" i="26"/>
  <c r="C44" i="26"/>
  <c r="B44" i="26"/>
  <c r="A44" i="26"/>
  <c r="AU43" i="26"/>
  <c r="AT43" i="26"/>
  <c r="AS43" i="26"/>
  <c r="AR43" i="26"/>
  <c r="AQ43" i="26"/>
  <c r="AP43" i="26"/>
  <c r="AO43" i="26"/>
  <c r="AN43" i="26"/>
  <c r="AM43" i="26"/>
  <c r="AL43" i="26"/>
  <c r="AK43" i="26"/>
  <c r="AJ43" i="26"/>
  <c r="AI43" i="26"/>
  <c r="C43" i="26"/>
  <c r="B43" i="26"/>
  <c r="A43" i="26"/>
  <c r="C42" i="26"/>
  <c r="B42" i="26"/>
  <c r="A42" i="26"/>
  <c r="AU41" i="26"/>
  <c r="AT41" i="26"/>
  <c r="AS41" i="26"/>
  <c r="AR41" i="26"/>
  <c r="AQ41" i="26"/>
  <c r="AP41" i="26"/>
  <c r="AO41" i="26"/>
  <c r="AN41" i="26"/>
  <c r="AM41" i="26"/>
  <c r="AL41" i="26"/>
  <c r="AK41" i="26"/>
  <c r="AJ41" i="26"/>
  <c r="AI41" i="26"/>
  <c r="C41" i="26"/>
  <c r="B41" i="26"/>
  <c r="A41" i="26"/>
  <c r="C40" i="26"/>
  <c r="B40" i="26"/>
  <c r="A40" i="26"/>
  <c r="AU39" i="26"/>
  <c r="AT39" i="26"/>
  <c r="AS39" i="26"/>
  <c r="AR39" i="26"/>
  <c r="AQ39" i="26"/>
  <c r="AP39" i="26"/>
  <c r="AO39" i="26"/>
  <c r="AN39" i="26"/>
  <c r="AM39" i="26"/>
  <c r="AL39" i="26"/>
  <c r="AK39" i="26"/>
  <c r="AJ39" i="26"/>
  <c r="AI39" i="26"/>
  <c r="C39" i="26"/>
  <c r="B39" i="26"/>
  <c r="A39" i="26"/>
  <c r="C38" i="26"/>
  <c r="B38" i="26"/>
  <c r="A38" i="26"/>
  <c r="C37" i="26"/>
  <c r="B37" i="26"/>
  <c r="A37" i="26"/>
  <c r="AH36" i="26"/>
  <c r="AG36" i="26"/>
  <c r="AF36" i="26"/>
  <c r="AE36" i="26"/>
  <c r="AD36" i="26"/>
  <c r="AC36" i="26"/>
  <c r="AB36" i="26"/>
  <c r="AA36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A36" i="26"/>
  <c r="AU35" i="26"/>
  <c r="AT35" i="26"/>
  <c r="AS35" i="26"/>
  <c r="AR35" i="26"/>
  <c r="AQ35" i="26"/>
  <c r="AP35" i="26"/>
  <c r="AO35" i="26"/>
  <c r="AN35" i="26"/>
  <c r="AM35" i="26"/>
  <c r="AL35" i="26"/>
  <c r="AK35" i="26"/>
  <c r="AJ35" i="26"/>
  <c r="AI35" i="26"/>
  <c r="C35" i="26"/>
  <c r="B35" i="26"/>
  <c r="A35" i="26"/>
  <c r="C34" i="26"/>
  <c r="B34" i="26"/>
  <c r="A34" i="26"/>
  <c r="AU33" i="26"/>
  <c r="AT33" i="26"/>
  <c r="AS33" i="26"/>
  <c r="AR33" i="26"/>
  <c r="AQ33" i="26"/>
  <c r="AP33" i="26"/>
  <c r="AO33" i="26"/>
  <c r="AN33" i="26"/>
  <c r="AM33" i="26"/>
  <c r="AL33" i="26"/>
  <c r="AK33" i="26"/>
  <c r="AJ33" i="26"/>
  <c r="AI33" i="26"/>
  <c r="C33" i="26"/>
  <c r="B33" i="26"/>
  <c r="A33" i="26"/>
  <c r="AU32" i="26"/>
  <c r="AT32" i="26"/>
  <c r="AS32" i="26"/>
  <c r="AR32" i="26"/>
  <c r="AQ32" i="26"/>
  <c r="AP32" i="26"/>
  <c r="AO32" i="26"/>
  <c r="AN32" i="26"/>
  <c r="AM32" i="26"/>
  <c r="AL32" i="26"/>
  <c r="AK32" i="26"/>
  <c r="AJ32" i="26"/>
  <c r="AI32" i="26"/>
  <c r="C32" i="26"/>
  <c r="B32" i="26"/>
  <c r="A32" i="26"/>
  <c r="C31" i="26"/>
  <c r="B31" i="26"/>
  <c r="A31" i="26"/>
  <c r="AU30" i="26"/>
  <c r="AT30" i="26"/>
  <c r="AS30" i="26"/>
  <c r="AR30" i="26"/>
  <c r="AQ30" i="26"/>
  <c r="AP30" i="26"/>
  <c r="AO30" i="26"/>
  <c r="AN30" i="26"/>
  <c r="AM30" i="26"/>
  <c r="AL30" i="26"/>
  <c r="AK30" i="26"/>
  <c r="AJ30" i="26"/>
  <c r="AI30" i="26"/>
  <c r="C30" i="26"/>
  <c r="B30" i="26"/>
  <c r="A30" i="26"/>
  <c r="C29" i="26"/>
  <c r="B29" i="26"/>
  <c r="A29" i="26"/>
  <c r="AU28" i="26"/>
  <c r="AT28" i="26"/>
  <c r="AS28" i="26"/>
  <c r="AR28" i="26"/>
  <c r="AQ28" i="26"/>
  <c r="AP28" i="26"/>
  <c r="AO28" i="26"/>
  <c r="AN28" i="26"/>
  <c r="AM28" i="26"/>
  <c r="AL28" i="26"/>
  <c r="AK28" i="26"/>
  <c r="AJ28" i="26"/>
  <c r="AI28" i="26"/>
  <c r="C28" i="26"/>
  <c r="B28" i="26"/>
  <c r="A28" i="26"/>
  <c r="AU27" i="26"/>
  <c r="AT27" i="26"/>
  <c r="AS27" i="26"/>
  <c r="AR27" i="26"/>
  <c r="AQ27" i="26"/>
  <c r="AP27" i="26"/>
  <c r="AO27" i="26"/>
  <c r="AN27" i="26"/>
  <c r="AM27" i="26"/>
  <c r="AL27" i="26"/>
  <c r="AK27" i="26"/>
  <c r="AJ27" i="26"/>
  <c r="AI27" i="26"/>
  <c r="C27" i="26"/>
  <c r="B27" i="26"/>
  <c r="A27" i="26"/>
  <c r="AU26" i="26"/>
  <c r="AT26" i="26"/>
  <c r="AS26" i="26"/>
  <c r="AR26" i="26"/>
  <c r="AQ26" i="26"/>
  <c r="AP26" i="26"/>
  <c r="AO26" i="26"/>
  <c r="AN26" i="26"/>
  <c r="AM26" i="26"/>
  <c r="AL26" i="26"/>
  <c r="AK26" i="26"/>
  <c r="AJ26" i="26"/>
  <c r="AI26" i="26"/>
  <c r="C26" i="26"/>
  <c r="B26" i="26"/>
  <c r="A26" i="26"/>
  <c r="C25" i="26"/>
  <c r="B25" i="26"/>
  <c r="A25" i="26"/>
  <c r="AU24" i="26"/>
  <c r="AT24" i="26"/>
  <c r="AS24" i="26"/>
  <c r="AR24" i="26"/>
  <c r="AQ24" i="26"/>
  <c r="AP24" i="26"/>
  <c r="AO24" i="26"/>
  <c r="AN24" i="26"/>
  <c r="AM24" i="26"/>
  <c r="AL24" i="26"/>
  <c r="AK24" i="26"/>
  <c r="AJ24" i="26"/>
  <c r="AI24" i="26"/>
  <c r="C24" i="26"/>
  <c r="B24" i="26"/>
  <c r="A24" i="26"/>
  <c r="AU23" i="26"/>
  <c r="AT23" i="26"/>
  <c r="AS23" i="26"/>
  <c r="AR23" i="26"/>
  <c r="AQ23" i="26"/>
  <c r="AP23" i="26"/>
  <c r="AO23" i="26"/>
  <c r="AN23" i="26"/>
  <c r="AM23" i="26"/>
  <c r="AL23" i="26"/>
  <c r="AK23" i="26"/>
  <c r="AJ23" i="26"/>
  <c r="AI23" i="26"/>
  <c r="C23" i="26"/>
  <c r="B23" i="26"/>
  <c r="A23" i="26"/>
  <c r="C22" i="26"/>
  <c r="B22" i="26"/>
  <c r="A22" i="26"/>
  <c r="AU21" i="26"/>
  <c r="AT21" i="26"/>
  <c r="AS21" i="26"/>
  <c r="AR21" i="26"/>
  <c r="AQ21" i="26"/>
  <c r="AP21" i="26"/>
  <c r="AO21" i="26"/>
  <c r="AN21" i="26"/>
  <c r="AM21" i="26"/>
  <c r="AL21" i="26"/>
  <c r="AK21" i="26"/>
  <c r="AJ21" i="26"/>
  <c r="AI21" i="26"/>
  <c r="C21" i="26"/>
  <c r="B21" i="26"/>
  <c r="A21" i="26"/>
  <c r="C20" i="26"/>
  <c r="B20" i="26"/>
  <c r="A20" i="26"/>
  <c r="AU19" i="26"/>
  <c r="AT19" i="26"/>
  <c r="AS19" i="26"/>
  <c r="AR19" i="26"/>
  <c r="AQ19" i="26"/>
  <c r="AP19" i="26"/>
  <c r="AO19" i="26"/>
  <c r="AN19" i="26"/>
  <c r="AM19" i="26"/>
  <c r="AL19" i="26"/>
  <c r="AK19" i="26"/>
  <c r="AJ19" i="26"/>
  <c r="AI19" i="26"/>
  <c r="C19" i="26"/>
  <c r="B19" i="26"/>
  <c r="A19" i="26"/>
  <c r="C18" i="26"/>
  <c r="B18" i="26"/>
  <c r="A18" i="26"/>
  <c r="AU17" i="26"/>
  <c r="AT17" i="26"/>
  <c r="AS17" i="26"/>
  <c r="AR17" i="26"/>
  <c r="AQ17" i="26"/>
  <c r="AP17" i="26"/>
  <c r="AO17" i="26"/>
  <c r="AN17" i="26"/>
  <c r="AM17" i="26"/>
  <c r="AL17" i="26"/>
  <c r="AK17" i="26"/>
  <c r="AJ17" i="26"/>
  <c r="AI17" i="26"/>
  <c r="C17" i="26"/>
  <c r="B17" i="26"/>
  <c r="A17" i="26"/>
  <c r="C16" i="26"/>
  <c r="B16" i="26"/>
  <c r="A16" i="26"/>
  <c r="C15" i="26"/>
  <c r="B15" i="26"/>
  <c r="A15" i="26"/>
  <c r="AU14" i="26"/>
  <c r="AT14" i="26"/>
  <c r="AS14" i="26"/>
  <c r="AR14" i="26"/>
  <c r="AQ14" i="26"/>
  <c r="AP14" i="26"/>
  <c r="AO14" i="26"/>
  <c r="AN14" i="26"/>
  <c r="AM14" i="26"/>
  <c r="AL14" i="26"/>
  <c r="AK14" i="26"/>
  <c r="AJ14" i="26"/>
  <c r="AI14" i="26"/>
  <c r="C14" i="26"/>
  <c r="B14" i="26"/>
  <c r="A14" i="26"/>
  <c r="C13" i="26"/>
  <c r="B13" i="26"/>
  <c r="A13" i="26"/>
  <c r="AU12" i="26"/>
  <c r="AT12" i="26"/>
  <c r="AS12" i="26"/>
  <c r="AR12" i="26"/>
  <c r="AQ12" i="26"/>
  <c r="AP12" i="26"/>
  <c r="AO12" i="26"/>
  <c r="AN12" i="26"/>
  <c r="AM12" i="26"/>
  <c r="AL12" i="26"/>
  <c r="AK12" i="26"/>
  <c r="AJ12" i="26"/>
  <c r="AI12" i="26"/>
  <c r="C12" i="26"/>
  <c r="B12" i="26"/>
  <c r="A12" i="26"/>
  <c r="C11" i="26"/>
  <c r="B11" i="26"/>
  <c r="A11" i="26"/>
  <c r="AU79" i="25"/>
  <c r="AT79" i="25"/>
  <c r="AS79" i="25"/>
  <c r="AR79" i="25"/>
  <c r="AQ79" i="25"/>
  <c r="AP79" i="25"/>
  <c r="AO79" i="25"/>
  <c r="AN79" i="25"/>
  <c r="AM79" i="25"/>
  <c r="AL79" i="25"/>
  <c r="AK79" i="25"/>
  <c r="AJ79" i="25"/>
  <c r="AI79" i="25"/>
  <c r="C79" i="25"/>
  <c r="B79" i="25"/>
  <c r="A79" i="25"/>
  <c r="AU78" i="25"/>
  <c r="AT78" i="25"/>
  <c r="AS78" i="25"/>
  <c r="AR78" i="25"/>
  <c r="AQ78" i="25"/>
  <c r="AP78" i="25"/>
  <c r="AO78" i="25"/>
  <c r="AN78" i="25"/>
  <c r="AM78" i="25"/>
  <c r="AL78" i="25"/>
  <c r="AK78" i="25"/>
  <c r="AJ78" i="25"/>
  <c r="AI78" i="25"/>
  <c r="C78" i="25"/>
  <c r="B78" i="25"/>
  <c r="A78" i="25"/>
  <c r="C77" i="25"/>
  <c r="B77" i="25"/>
  <c r="A77" i="25"/>
  <c r="AU76" i="25"/>
  <c r="AT76" i="25"/>
  <c r="AS76" i="25"/>
  <c r="AR76" i="25"/>
  <c r="AQ76" i="25"/>
  <c r="AP76" i="25"/>
  <c r="AO76" i="25"/>
  <c r="AN76" i="25"/>
  <c r="AM76" i="25"/>
  <c r="AL76" i="25"/>
  <c r="AK76" i="25"/>
  <c r="AJ76" i="25"/>
  <c r="AI76" i="25"/>
  <c r="C76" i="25"/>
  <c r="B76" i="25"/>
  <c r="A76" i="25"/>
  <c r="AU75" i="25"/>
  <c r="AT75" i="25"/>
  <c r="AS75" i="25"/>
  <c r="AR75" i="25"/>
  <c r="AQ75" i="25"/>
  <c r="AP75" i="25"/>
  <c r="AO75" i="25"/>
  <c r="AN75" i="25"/>
  <c r="AM75" i="25"/>
  <c r="AL75" i="25"/>
  <c r="AK75" i="25"/>
  <c r="AJ75" i="25"/>
  <c r="AI75" i="25"/>
  <c r="C75" i="25"/>
  <c r="B75" i="25"/>
  <c r="A75" i="25"/>
  <c r="C74" i="25"/>
  <c r="B74" i="25"/>
  <c r="A74" i="25"/>
  <c r="C73" i="25"/>
  <c r="B73" i="25"/>
  <c r="A73" i="25"/>
  <c r="C72" i="25"/>
  <c r="B72" i="25"/>
  <c r="A72" i="25"/>
  <c r="AU71" i="25"/>
  <c r="AT71" i="25"/>
  <c r="AS71" i="25"/>
  <c r="AR71" i="25"/>
  <c r="AQ71" i="25"/>
  <c r="AP71" i="25"/>
  <c r="AO71" i="25"/>
  <c r="AN71" i="25"/>
  <c r="AM71" i="25"/>
  <c r="AL71" i="25"/>
  <c r="AK71" i="25"/>
  <c r="AJ71" i="25"/>
  <c r="AI71" i="25"/>
  <c r="C71" i="25"/>
  <c r="B71" i="25"/>
  <c r="A71" i="25"/>
  <c r="AU70" i="25"/>
  <c r="AT70" i="25"/>
  <c r="AS70" i="25"/>
  <c r="AR70" i="25"/>
  <c r="AQ70" i="25"/>
  <c r="AP70" i="25"/>
  <c r="AO70" i="25"/>
  <c r="AN70" i="25"/>
  <c r="AM70" i="25"/>
  <c r="AL70" i="25"/>
  <c r="AK70" i="25"/>
  <c r="AJ70" i="25"/>
  <c r="AI70" i="25"/>
  <c r="C70" i="25"/>
  <c r="B70" i="25"/>
  <c r="A70" i="25"/>
  <c r="AU69" i="25"/>
  <c r="AT69" i="25"/>
  <c r="AS69" i="25"/>
  <c r="AR69" i="25"/>
  <c r="AQ69" i="25"/>
  <c r="AP69" i="25"/>
  <c r="AO69" i="25"/>
  <c r="AN69" i="25"/>
  <c r="AM69" i="25"/>
  <c r="AL69" i="25"/>
  <c r="AK69" i="25"/>
  <c r="AJ69" i="25"/>
  <c r="AI69" i="25"/>
  <c r="C69" i="25"/>
  <c r="B69" i="25"/>
  <c r="A69" i="25"/>
  <c r="AU68" i="25"/>
  <c r="AT68" i="25"/>
  <c r="AS68" i="25"/>
  <c r="AR68" i="25"/>
  <c r="AQ68" i="25"/>
  <c r="AP68" i="25"/>
  <c r="AO68" i="25"/>
  <c r="AN68" i="25"/>
  <c r="AM68" i="25"/>
  <c r="AL68" i="25"/>
  <c r="AK68" i="25"/>
  <c r="AJ68" i="25"/>
  <c r="AI68" i="25"/>
  <c r="C68" i="25"/>
  <c r="B68" i="25"/>
  <c r="A68" i="25"/>
  <c r="AU67" i="25"/>
  <c r="AT67" i="25"/>
  <c r="AS67" i="25"/>
  <c r="AR67" i="25"/>
  <c r="AQ67" i="25"/>
  <c r="AP67" i="25"/>
  <c r="AO67" i="25"/>
  <c r="AN67" i="25"/>
  <c r="AM67" i="25"/>
  <c r="AL67" i="25"/>
  <c r="AK67" i="25"/>
  <c r="AJ67" i="25"/>
  <c r="AI67" i="25"/>
  <c r="C67" i="25"/>
  <c r="B67" i="25"/>
  <c r="A67" i="25"/>
  <c r="AU66" i="25"/>
  <c r="AT66" i="25"/>
  <c r="AS66" i="25"/>
  <c r="AR66" i="25"/>
  <c r="AQ66" i="25"/>
  <c r="AP66" i="25"/>
  <c r="AO66" i="25"/>
  <c r="AN66" i="25"/>
  <c r="AM66" i="25"/>
  <c r="AL66" i="25"/>
  <c r="AK66" i="25"/>
  <c r="AJ66" i="25"/>
  <c r="AI66" i="25"/>
  <c r="C66" i="25"/>
  <c r="B66" i="25"/>
  <c r="A66" i="25"/>
  <c r="AU65" i="25"/>
  <c r="AT65" i="25"/>
  <c r="AS65" i="25"/>
  <c r="AR65" i="25"/>
  <c r="AQ65" i="25"/>
  <c r="AP65" i="25"/>
  <c r="AO65" i="25"/>
  <c r="AN65" i="25"/>
  <c r="AM65" i="25"/>
  <c r="AL65" i="25"/>
  <c r="AK65" i="25"/>
  <c r="AJ65" i="25"/>
  <c r="AI65" i="25"/>
  <c r="C65" i="25"/>
  <c r="B65" i="25"/>
  <c r="A65" i="25"/>
  <c r="AU64" i="25"/>
  <c r="AT64" i="25"/>
  <c r="AS64" i="25"/>
  <c r="AR64" i="25"/>
  <c r="AQ64" i="25"/>
  <c r="AP64" i="25"/>
  <c r="AO64" i="25"/>
  <c r="AN64" i="25"/>
  <c r="AM64" i="25"/>
  <c r="AL64" i="25"/>
  <c r="AK64" i="25"/>
  <c r="AJ64" i="25"/>
  <c r="AI64" i="25"/>
  <c r="C64" i="25"/>
  <c r="B64" i="25"/>
  <c r="A64" i="25"/>
  <c r="AU63" i="25"/>
  <c r="AT63" i="25"/>
  <c r="AS63" i="25"/>
  <c r="AR63" i="25"/>
  <c r="AQ63" i="25"/>
  <c r="AP63" i="25"/>
  <c r="AO63" i="25"/>
  <c r="AN63" i="25"/>
  <c r="AM63" i="25"/>
  <c r="AL63" i="25"/>
  <c r="AK63" i="25"/>
  <c r="AJ63" i="25"/>
  <c r="AI63" i="25"/>
  <c r="C63" i="25"/>
  <c r="B63" i="25"/>
  <c r="A63" i="25"/>
  <c r="AU62" i="25"/>
  <c r="AT62" i="25"/>
  <c r="AS62" i="25"/>
  <c r="AR62" i="25"/>
  <c r="AQ62" i="25"/>
  <c r="AP62" i="25"/>
  <c r="AO62" i="25"/>
  <c r="AN62" i="25"/>
  <c r="AM62" i="25"/>
  <c r="AL62" i="25"/>
  <c r="AK62" i="25"/>
  <c r="AJ62" i="25"/>
  <c r="AI62" i="25"/>
  <c r="C62" i="25"/>
  <c r="B62" i="25"/>
  <c r="A62" i="25"/>
  <c r="AU61" i="25"/>
  <c r="AT61" i="25"/>
  <c r="AS61" i="25"/>
  <c r="AR61" i="25"/>
  <c r="AQ61" i="25"/>
  <c r="AP61" i="25"/>
  <c r="AO61" i="25"/>
  <c r="AN61" i="25"/>
  <c r="AM61" i="25"/>
  <c r="AL61" i="25"/>
  <c r="AK61" i="25"/>
  <c r="AJ61" i="25"/>
  <c r="AI61" i="25"/>
  <c r="C61" i="25"/>
  <c r="B61" i="25"/>
  <c r="A61" i="25"/>
  <c r="C60" i="25"/>
  <c r="B60" i="25"/>
  <c r="A60" i="25"/>
  <c r="C59" i="25"/>
  <c r="B59" i="25"/>
  <c r="A59" i="25"/>
  <c r="AU58" i="25"/>
  <c r="AT58" i="25"/>
  <c r="AS58" i="25"/>
  <c r="AR58" i="25"/>
  <c r="AQ58" i="25"/>
  <c r="AP58" i="25"/>
  <c r="AO58" i="25"/>
  <c r="AN58" i="25"/>
  <c r="AM58" i="25"/>
  <c r="AL58" i="25"/>
  <c r="AK58" i="25"/>
  <c r="AJ58" i="25"/>
  <c r="AI58" i="25"/>
  <c r="C58" i="25"/>
  <c r="B58" i="25"/>
  <c r="A58" i="25"/>
  <c r="AU57" i="25"/>
  <c r="AT57" i="25"/>
  <c r="AS57" i="25"/>
  <c r="AR57" i="25"/>
  <c r="AQ57" i="25"/>
  <c r="AP57" i="25"/>
  <c r="AO57" i="25"/>
  <c r="AN57" i="25"/>
  <c r="AM57" i="25"/>
  <c r="AL57" i="25"/>
  <c r="AK57" i="25"/>
  <c r="AJ57" i="25"/>
  <c r="AI57" i="25"/>
  <c r="C57" i="25"/>
  <c r="B57" i="25"/>
  <c r="A57" i="25"/>
  <c r="AU56" i="25"/>
  <c r="AT56" i="25"/>
  <c r="AS56" i="25"/>
  <c r="AR56" i="25"/>
  <c r="AQ56" i="25"/>
  <c r="AP56" i="25"/>
  <c r="AO56" i="25"/>
  <c r="AN56" i="25"/>
  <c r="AM56" i="25"/>
  <c r="AL56" i="25"/>
  <c r="AK56" i="25"/>
  <c r="AJ56" i="25"/>
  <c r="AI56" i="25"/>
  <c r="C56" i="25"/>
  <c r="B56" i="25"/>
  <c r="A56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I55" i="25"/>
  <c r="C55" i="25"/>
  <c r="B55" i="25"/>
  <c r="A55" i="25"/>
  <c r="AU54" i="25"/>
  <c r="AT54" i="25"/>
  <c r="AS54" i="25"/>
  <c r="AR54" i="25"/>
  <c r="AQ54" i="25"/>
  <c r="AP54" i="25"/>
  <c r="AO54" i="25"/>
  <c r="AN54" i="25"/>
  <c r="AM54" i="25"/>
  <c r="AL54" i="25"/>
  <c r="AK54" i="25"/>
  <c r="AJ54" i="25"/>
  <c r="AI54" i="25"/>
  <c r="C54" i="25"/>
  <c r="B54" i="25"/>
  <c r="A54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I53" i="25"/>
  <c r="C53" i="25"/>
  <c r="B53" i="25"/>
  <c r="A53" i="25"/>
  <c r="AU52" i="25"/>
  <c r="AT52" i="25"/>
  <c r="AS52" i="25"/>
  <c r="AR52" i="25"/>
  <c r="AQ52" i="25"/>
  <c r="AP52" i="25"/>
  <c r="AO52" i="25"/>
  <c r="AN52" i="25"/>
  <c r="AM52" i="25"/>
  <c r="AL52" i="25"/>
  <c r="AK52" i="25"/>
  <c r="AJ52" i="25"/>
  <c r="AI52" i="25"/>
  <c r="C52" i="25"/>
  <c r="B52" i="25"/>
  <c r="A52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I51" i="25"/>
  <c r="C51" i="25"/>
  <c r="B51" i="25"/>
  <c r="A51" i="25"/>
  <c r="AU50" i="25"/>
  <c r="AT50" i="25"/>
  <c r="AS50" i="25"/>
  <c r="AR50" i="25"/>
  <c r="AQ50" i="25"/>
  <c r="AP50" i="25"/>
  <c r="AO50" i="25"/>
  <c r="AN50" i="25"/>
  <c r="AM50" i="25"/>
  <c r="AL50" i="25"/>
  <c r="AK50" i="25"/>
  <c r="AJ50" i="25"/>
  <c r="AI50" i="25"/>
  <c r="C50" i="25"/>
  <c r="B50" i="25"/>
  <c r="A50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I49" i="25"/>
  <c r="C49" i="25"/>
  <c r="B49" i="25"/>
  <c r="A49" i="25"/>
  <c r="C48" i="25"/>
  <c r="B48" i="25"/>
  <c r="A48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I47" i="25"/>
  <c r="C47" i="25"/>
  <c r="B47" i="25"/>
  <c r="A47" i="25"/>
  <c r="AU46" i="25"/>
  <c r="AT46" i="25"/>
  <c r="AS46" i="25"/>
  <c r="AR46" i="25"/>
  <c r="AQ46" i="25"/>
  <c r="AP46" i="25"/>
  <c r="AO46" i="25"/>
  <c r="AN46" i="25"/>
  <c r="AM46" i="25"/>
  <c r="AL46" i="25"/>
  <c r="AK46" i="25"/>
  <c r="AJ46" i="25"/>
  <c r="AI46" i="25"/>
  <c r="C46" i="25"/>
  <c r="B46" i="25"/>
  <c r="A46" i="25"/>
  <c r="C45" i="25"/>
  <c r="B45" i="25"/>
  <c r="A45" i="25"/>
  <c r="AU44" i="25"/>
  <c r="AT44" i="25"/>
  <c r="AS44" i="25"/>
  <c r="AR44" i="25"/>
  <c r="AQ44" i="25"/>
  <c r="AP44" i="25"/>
  <c r="AO44" i="25"/>
  <c r="AN44" i="25"/>
  <c r="AM44" i="25"/>
  <c r="AL44" i="25"/>
  <c r="AK44" i="25"/>
  <c r="AJ44" i="25"/>
  <c r="AI44" i="25"/>
  <c r="C44" i="25"/>
  <c r="B44" i="25"/>
  <c r="A44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I43" i="25"/>
  <c r="C43" i="25"/>
  <c r="B43" i="25"/>
  <c r="A43" i="25"/>
  <c r="C42" i="25"/>
  <c r="B42" i="25"/>
  <c r="A42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I41" i="25"/>
  <c r="C41" i="25"/>
  <c r="B41" i="25"/>
  <c r="A41" i="25"/>
  <c r="C40" i="25"/>
  <c r="B40" i="25"/>
  <c r="A40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I39" i="25"/>
  <c r="C39" i="25"/>
  <c r="B39" i="25"/>
  <c r="A39" i="25"/>
  <c r="C38" i="25"/>
  <c r="B38" i="25"/>
  <c r="A38" i="25"/>
  <c r="C37" i="25"/>
  <c r="B37" i="25"/>
  <c r="A37" i="25"/>
  <c r="AH36" i="25"/>
  <c r="AG36" i="25"/>
  <c r="AF36" i="25"/>
  <c r="AE36" i="25"/>
  <c r="AD36" i="25"/>
  <c r="AC36" i="25"/>
  <c r="AB36" i="25"/>
  <c r="AA36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36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I35" i="25"/>
  <c r="C35" i="25"/>
  <c r="B35" i="25"/>
  <c r="A35" i="25"/>
  <c r="C34" i="25"/>
  <c r="B34" i="25"/>
  <c r="A34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I33" i="25"/>
  <c r="C33" i="25"/>
  <c r="B33" i="25"/>
  <c r="A33" i="25"/>
  <c r="AU32" i="25"/>
  <c r="AT32" i="25"/>
  <c r="AS32" i="25"/>
  <c r="AR32" i="25"/>
  <c r="AQ32" i="25"/>
  <c r="AP32" i="25"/>
  <c r="AO32" i="25"/>
  <c r="AN32" i="25"/>
  <c r="AM32" i="25"/>
  <c r="AL32" i="25"/>
  <c r="AK32" i="25"/>
  <c r="AJ32" i="25"/>
  <c r="AI32" i="25"/>
  <c r="C32" i="25"/>
  <c r="B32" i="25"/>
  <c r="A32" i="25"/>
  <c r="C31" i="25"/>
  <c r="B31" i="25"/>
  <c r="A31" i="25"/>
  <c r="AU30" i="25"/>
  <c r="AT30" i="25"/>
  <c r="AS30" i="25"/>
  <c r="AR30" i="25"/>
  <c r="AQ30" i="25"/>
  <c r="AP30" i="25"/>
  <c r="AO30" i="25"/>
  <c r="AN30" i="25"/>
  <c r="AM30" i="25"/>
  <c r="AL30" i="25"/>
  <c r="AK30" i="25"/>
  <c r="AJ30" i="25"/>
  <c r="AI30" i="25"/>
  <c r="C30" i="25"/>
  <c r="B30" i="25"/>
  <c r="A30" i="25"/>
  <c r="C29" i="25"/>
  <c r="B29" i="25"/>
  <c r="A29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C28" i="25"/>
  <c r="B28" i="25"/>
  <c r="A28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I27" i="25"/>
  <c r="C27" i="25"/>
  <c r="B27" i="25"/>
  <c r="A27" i="25"/>
  <c r="AU26" i="25"/>
  <c r="AT26" i="25"/>
  <c r="AS26" i="25"/>
  <c r="AR26" i="25"/>
  <c r="AQ26" i="25"/>
  <c r="AP26" i="25"/>
  <c r="AO26" i="25"/>
  <c r="AN26" i="25"/>
  <c r="AM26" i="25"/>
  <c r="AL26" i="25"/>
  <c r="AK26" i="25"/>
  <c r="AJ26" i="25"/>
  <c r="AI26" i="25"/>
  <c r="C26" i="25"/>
  <c r="B26" i="25"/>
  <c r="A26" i="25"/>
  <c r="C25" i="25"/>
  <c r="B25" i="25"/>
  <c r="A25" i="25"/>
  <c r="AU24" i="25"/>
  <c r="AT24" i="25"/>
  <c r="AS24" i="25"/>
  <c r="AR24" i="25"/>
  <c r="AQ24" i="25"/>
  <c r="AP24" i="25"/>
  <c r="AO24" i="25"/>
  <c r="AN24" i="25"/>
  <c r="AM24" i="25"/>
  <c r="AL24" i="25"/>
  <c r="AK24" i="25"/>
  <c r="AJ24" i="25"/>
  <c r="AI24" i="25"/>
  <c r="C24" i="25"/>
  <c r="B24" i="25"/>
  <c r="A24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I23" i="25"/>
  <c r="C23" i="25"/>
  <c r="B23" i="25"/>
  <c r="A23" i="25"/>
  <c r="C22" i="25"/>
  <c r="B22" i="25"/>
  <c r="A22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I21" i="25"/>
  <c r="C21" i="25"/>
  <c r="B21" i="25"/>
  <c r="A21" i="25"/>
  <c r="C20" i="25"/>
  <c r="B20" i="25"/>
  <c r="A20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I19" i="25"/>
  <c r="C19" i="25"/>
  <c r="B19" i="25"/>
  <c r="A19" i="25"/>
  <c r="C18" i="25"/>
  <c r="B18" i="25"/>
  <c r="A18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I17" i="25"/>
  <c r="C17" i="25"/>
  <c r="B17" i="25"/>
  <c r="A17" i="25"/>
  <c r="C16" i="25"/>
  <c r="B16" i="25"/>
  <c r="A16" i="25"/>
  <c r="C15" i="25"/>
  <c r="B15" i="25"/>
  <c r="A15" i="25"/>
  <c r="AU14" i="25"/>
  <c r="AT14" i="25"/>
  <c r="AS14" i="25"/>
  <c r="AR14" i="25"/>
  <c r="AQ14" i="25"/>
  <c r="AP14" i="25"/>
  <c r="AO14" i="25"/>
  <c r="AN14" i="25"/>
  <c r="AM14" i="25"/>
  <c r="AL14" i="25"/>
  <c r="AK14" i="25"/>
  <c r="AJ14" i="25"/>
  <c r="AI14" i="25"/>
  <c r="C14" i="25"/>
  <c r="B14" i="25"/>
  <c r="A14" i="25"/>
  <c r="C13" i="25"/>
  <c r="B13" i="25"/>
  <c r="A13" i="25"/>
  <c r="AU12" i="25"/>
  <c r="AT12" i="25"/>
  <c r="AS12" i="25"/>
  <c r="AR12" i="25"/>
  <c r="AQ12" i="25"/>
  <c r="AP12" i="25"/>
  <c r="AO12" i="25"/>
  <c r="AN12" i="25"/>
  <c r="AM12" i="25"/>
  <c r="AL12" i="25"/>
  <c r="AK12" i="25"/>
  <c r="AJ12" i="25"/>
  <c r="AI12" i="25"/>
  <c r="C12" i="25"/>
  <c r="B12" i="25"/>
  <c r="A12" i="25"/>
  <c r="C11" i="25"/>
  <c r="B11" i="25"/>
  <c r="A11" i="25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C79" i="24"/>
  <c r="B79" i="24"/>
  <c r="A79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C78" i="24"/>
  <c r="B78" i="24"/>
  <c r="A78" i="24"/>
  <c r="C77" i="24"/>
  <c r="B77" i="24"/>
  <c r="A77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C76" i="24"/>
  <c r="B76" i="24"/>
  <c r="A76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C75" i="24"/>
  <c r="B75" i="24"/>
  <c r="A75" i="24"/>
  <c r="C74" i="24"/>
  <c r="B74" i="24"/>
  <c r="A74" i="24"/>
  <c r="C73" i="24"/>
  <c r="B73" i="24"/>
  <c r="A73" i="24"/>
  <c r="C72" i="24"/>
  <c r="B72" i="24"/>
  <c r="A72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C71" i="24"/>
  <c r="B71" i="24"/>
  <c r="A71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C70" i="24"/>
  <c r="B70" i="24"/>
  <c r="A70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C69" i="24"/>
  <c r="B69" i="24"/>
  <c r="A69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C68" i="24"/>
  <c r="B68" i="24"/>
  <c r="A68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C67" i="24"/>
  <c r="B67" i="24"/>
  <c r="A67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C66" i="24"/>
  <c r="B66" i="24"/>
  <c r="A66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C65" i="24"/>
  <c r="B65" i="24"/>
  <c r="A65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C64" i="24"/>
  <c r="B64" i="24"/>
  <c r="A64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C63" i="24"/>
  <c r="B63" i="24"/>
  <c r="A63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C62" i="24"/>
  <c r="B62" i="24"/>
  <c r="A62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C61" i="24"/>
  <c r="B61" i="24"/>
  <c r="A61" i="24"/>
  <c r="C60" i="24"/>
  <c r="B60" i="24"/>
  <c r="A60" i="24"/>
  <c r="C59" i="24"/>
  <c r="B59" i="24"/>
  <c r="A59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C58" i="24"/>
  <c r="B58" i="24"/>
  <c r="A58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C57" i="24"/>
  <c r="B57" i="24"/>
  <c r="A57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C56" i="24"/>
  <c r="B56" i="24"/>
  <c r="A56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C55" i="24"/>
  <c r="B55" i="24"/>
  <c r="A55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C54" i="24"/>
  <c r="B54" i="24"/>
  <c r="A54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C53" i="24"/>
  <c r="B53" i="24"/>
  <c r="A53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C52" i="24"/>
  <c r="B52" i="24"/>
  <c r="A52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C51" i="24"/>
  <c r="B51" i="24"/>
  <c r="A51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C50" i="24"/>
  <c r="B50" i="24"/>
  <c r="A50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C49" i="24"/>
  <c r="B49" i="24"/>
  <c r="A49" i="24"/>
  <c r="C48" i="24"/>
  <c r="B48" i="24"/>
  <c r="A48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C47" i="24"/>
  <c r="B47" i="24"/>
  <c r="A47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C46" i="24"/>
  <c r="B46" i="24"/>
  <c r="A46" i="24"/>
  <c r="C45" i="24"/>
  <c r="B45" i="24"/>
  <c r="A45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C44" i="24"/>
  <c r="B44" i="24"/>
  <c r="A44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C43" i="24"/>
  <c r="B43" i="24"/>
  <c r="A43" i="24"/>
  <c r="C42" i="24"/>
  <c r="B42" i="24"/>
  <c r="A42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C41" i="24"/>
  <c r="B41" i="24"/>
  <c r="A41" i="24"/>
  <c r="C40" i="24"/>
  <c r="B40" i="24"/>
  <c r="A40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C39" i="24"/>
  <c r="B39" i="24"/>
  <c r="A39" i="24"/>
  <c r="C38" i="24"/>
  <c r="B38" i="24"/>
  <c r="A38" i="24"/>
  <c r="C37" i="24"/>
  <c r="B37" i="24"/>
  <c r="A37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A36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C35" i="24"/>
  <c r="B35" i="24"/>
  <c r="A35" i="24"/>
  <c r="C34" i="24"/>
  <c r="B34" i="24"/>
  <c r="A34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C33" i="24"/>
  <c r="B33" i="24"/>
  <c r="A33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C32" i="24"/>
  <c r="B32" i="24"/>
  <c r="A32" i="24"/>
  <c r="C31" i="24"/>
  <c r="B31" i="24"/>
  <c r="A31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C30" i="24"/>
  <c r="B30" i="24"/>
  <c r="A30" i="24"/>
  <c r="C29" i="24"/>
  <c r="B29" i="24"/>
  <c r="A29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C28" i="24"/>
  <c r="B28" i="24"/>
  <c r="A28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C27" i="24"/>
  <c r="B27" i="24"/>
  <c r="A27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C26" i="24"/>
  <c r="B26" i="24"/>
  <c r="A26" i="24"/>
  <c r="C25" i="24"/>
  <c r="B25" i="24"/>
  <c r="A25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C24" i="24"/>
  <c r="B24" i="24"/>
  <c r="A24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C23" i="24"/>
  <c r="B23" i="24"/>
  <c r="A23" i="24"/>
  <c r="C22" i="24"/>
  <c r="B22" i="24"/>
  <c r="A22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C21" i="24"/>
  <c r="B21" i="24"/>
  <c r="A21" i="24"/>
  <c r="C20" i="24"/>
  <c r="B20" i="24"/>
  <c r="A20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C19" i="24"/>
  <c r="B19" i="24"/>
  <c r="A19" i="24"/>
  <c r="C18" i="24"/>
  <c r="B18" i="24"/>
  <c r="A18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C17" i="24"/>
  <c r="B17" i="24"/>
  <c r="A17" i="24"/>
  <c r="C16" i="24"/>
  <c r="B16" i="24"/>
  <c r="A16" i="24"/>
  <c r="C15" i="24"/>
  <c r="B15" i="24"/>
  <c r="A15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C14" i="24"/>
  <c r="B14" i="24"/>
  <c r="A14" i="24"/>
  <c r="C13" i="24"/>
  <c r="B13" i="24"/>
  <c r="A13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C12" i="24"/>
  <c r="B12" i="24"/>
  <c r="A12" i="24"/>
  <c r="C11" i="24"/>
  <c r="B11" i="24"/>
  <c r="A11" i="24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C79" i="23"/>
  <c r="B79" i="23"/>
  <c r="A79" i="23"/>
  <c r="AU78" i="23"/>
  <c r="AT78" i="23"/>
  <c r="AS78" i="23"/>
  <c r="AR78" i="23"/>
  <c r="AQ78" i="23"/>
  <c r="AP78" i="23"/>
  <c r="AO78" i="23"/>
  <c r="AN78" i="23"/>
  <c r="AM78" i="23"/>
  <c r="AL78" i="23"/>
  <c r="AK78" i="23"/>
  <c r="AJ78" i="23"/>
  <c r="AI78" i="23"/>
  <c r="C78" i="23"/>
  <c r="B78" i="23"/>
  <c r="A78" i="23"/>
  <c r="C77" i="23"/>
  <c r="B77" i="23"/>
  <c r="A77" i="23"/>
  <c r="AU76" i="23"/>
  <c r="AT76" i="23"/>
  <c r="AS76" i="23"/>
  <c r="AR76" i="23"/>
  <c r="AQ76" i="23"/>
  <c r="AP76" i="23"/>
  <c r="AO76" i="23"/>
  <c r="AN76" i="23"/>
  <c r="AM76" i="23"/>
  <c r="AL76" i="23"/>
  <c r="AK76" i="23"/>
  <c r="AJ76" i="23"/>
  <c r="AI76" i="23"/>
  <c r="C76" i="23"/>
  <c r="B76" i="23"/>
  <c r="A76" i="23"/>
  <c r="AU75" i="23"/>
  <c r="AT75" i="23"/>
  <c r="AS75" i="23"/>
  <c r="AR75" i="23"/>
  <c r="AQ75" i="23"/>
  <c r="AP75" i="23"/>
  <c r="AO75" i="23"/>
  <c r="AN75" i="23"/>
  <c r="AM75" i="23"/>
  <c r="AL75" i="23"/>
  <c r="AK75" i="23"/>
  <c r="AJ75" i="23"/>
  <c r="AI75" i="23"/>
  <c r="C75" i="23"/>
  <c r="B75" i="23"/>
  <c r="A75" i="23"/>
  <c r="C74" i="23"/>
  <c r="B74" i="23"/>
  <c r="A74" i="23"/>
  <c r="C73" i="23"/>
  <c r="B73" i="23"/>
  <c r="A73" i="23"/>
  <c r="C72" i="23"/>
  <c r="B72" i="23"/>
  <c r="A72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C71" i="23"/>
  <c r="B71" i="23"/>
  <c r="A71" i="23"/>
  <c r="AU70" i="23"/>
  <c r="AT70" i="23"/>
  <c r="AS70" i="23"/>
  <c r="AR70" i="23"/>
  <c r="AQ70" i="23"/>
  <c r="AP70" i="23"/>
  <c r="AO70" i="23"/>
  <c r="AN70" i="23"/>
  <c r="AM70" i="23"/>
  <c r="AL70" i="23"/>
  <c r="AK70" i="23"/>
  <c r="AJ70" i="23"/>
  <c r="AI70" i="23"/>
  <c r="C70" i="23"/>
  <c r="B70" i="23"/>
  <c r="A70" i="23"/>
  <c r="AU69" i="23"/>
  <c r="AT69" i="23"/>
  <c r="AS69" i="23"/>
  <c r="AR69" i="23"/>
  <c r="AQ69" i="23"/>
  <c r="AP69" i="23"/>
  <c r="AO69" i="23"/>
  <c r="AN69" i="23"/>
  <c r="AM69" i="23"/>
  <c r="AL69" i="23"/>
  <c r="AK69" i="23"/>
  <c r="AJ69" i="23"/>
  <c r="AI69" i="23"/>
  <c r="C69" i="23"/>
  <c r="B69" i="23"/>
  <c r="A69" i="23"/>
  <c r="AU68" i="23"/>
  <c r="AT68" i="23"/>
  <c r="AS68" i="23"/>
  <c r="AR68" i="23"/>
  <c r="AQ68" i="23"/>
  <c r="AP68" i="23"/>
  <c r="AO68" i="23"/>
  <c r="AN68" i="23"/>
  <c r="AM68" i="23"/>
  <c r="AL68" i="23"/>
  <c r="AK68" i="23"/>
  <c r="AJ68" i="23"/>
  <c r="AI68" i="23"/>
  <c r="C68" i="23"/>
  <c r="B68" i="23"/>
  <c r="A68" i="23"/>
  <c r="AU67" i="23"/>
  <c r="AT67" i="23"/>
  <c r="AS67" i="23"/>
  <c r="AR67" i="23"/>
  <c r="AQ67" i="23"/>
  <c r="AP67" i="23"/>
  <c r="AO67" i="23"/>
  <c r="AN67" i="23"/>
  <c r="AM67" i="23"/>
  <c r="AL67" i="23"/>
  <c r="AK67" i="23"/>
  <c r="AJ67" i="23"/>
  <c r="AI67" i="23"/>
  <c r="C67" i="23"/>
  <c r="B67" i="23"/>
  <c r="A67" i="23"/>
  <c r="AU66" i="23"/>
  <c r="AT66" i="23"/>
  <c r="AS66" i="23"/>
  <c r="AR66" i="23"/>
  <c r="AQ66" i="23"/>
  <c r="AP66" i="23"/>
  <c r="AO66" i="23"/>
  <c r="AN66" i="23"/>
  <c r="AM66" i="23"/>
  <c r="AL66" i="23"/>
  <c r="AK66" i="23"/>
  <c r="AJ66" i="23"/>
  <c r="AI66" i="23"/>
  <c r="C66" i="23"/>
  <c r="B66" i="23"/>
  <c r="A66" i="23"/>
  <c r="AU65" i="23"/>
  <c r="AT65" i="23"/>
  <c r="AS65" i="23"/>
  <c r="AR65" i="23"/>
  <c r="AQ65" i="23"/>
  <c r="AP65" i="23"/>
  <c r="AO65" i="23"/>
  <c r="AN65" i="23"/>
  <c r="AM65" i="23"/>
  <c r="AL65" i="23"/>
  <c r="AK65" i="23"/>
  <c r="AJ65" i="23"/>
  <c r="AI65" i="23"/>
  <c r="C65" i="23"/>
  <c r="B65" i="23"/>
  <c r="A65" i="23"/>
  <c r="AU64" i="23"/>
  <c r="AT64" i="23"/>
  <c r="AS64" i="23"/>
  <c r="AR64" i="23"/>
  <c r="AQ64" i="23"/>
  <c r="AP64" i="23"/>
  <c r="AO64" i="23"/>
  <c r="AN64" i="23"/>
  <c r="AM64" i="23"/>
  <c r="AL64" i="23"/>
  <c r="AK64" i="23"/>
  <c r="AJ64" i="23"/>
  <c r="AI64" i="23"/>
  <c r="C64" i="23"/>
  <c r="B64" i="23"/>
  <c r="A64" i="23"/>
  <c r="AU63" i="23"/>
  <c r="AT63" i="23"/>
  <c r="AS63" i="23"/>
  <c r="AR63" i="23"/>
  <c r="AQ63" i="23"/>
  <c r="AP63" i="23"/>
  <c r="AO63" i="23"/>
  <c r="AN63" i="23"/>
  <c r="AM63" i="23"/>
  <c r="AL63" i="23"/>
  <c r="AK63" i="23"/>
  <c r="AJ63" i="23"/>
  <c r="AI63" i="23"/>
  <c r="C63" i="23"/>
  <c r="B63" i="23"/>
  <c r="A63" i="23"/>
  <c r="AU62" i="23"/>
  <c r="AT62" i="23"/>
  <c r="AS62" i="23"/>
  <c r="AR62" i="23"/>
  <c r="AQ62" i="23"/>
  <c r="AP62" i="23"/>
  <c r="AO62" i="23"/>
  <c r="AN62" i="23"/>
  <c r="AM62" i="23"/>
  <c r="AL62" i="23"/>
  <c r="AK62" i="23"/>
  <c r="AJ62" i="23"/>
  <c r="AI62" i="23"/>
  <c r="C62" i="23"/>
  <c r="B62" i="23"/>
  <c r="A62" i="23"/>
  <c r="AU61" i="23"/>
  <c r="AT61" i="23"/>
  <c r="AS61" i="23"/>
  <c r="AR61" i="23"/>
  <c r="AQ61" i="23"/>
  <c r="AP61" i="23"/>
  <c r="AO61" i="23"/>
  <c r="AN61" i="23"/>
  <c r="AM61" i="23"/>
  <c r="AL61" i="23"/>
  <c r="AK61" i="23"/>
  <c r="AJ61" i="23"/>
  <c r="AI61" i="23"/>
  <c r="C61" i="23"/>
  <c r="B61" i="23"/>
  <c r="A61" i="23"/>
  <c r="C60" i="23"/>
  <c r="B60" i="23"/>
  <c r="A60" i="23"/>
  <c r="C59" i="23"/>
  <c r="B59" i="23"/>
  <c r="A59" i="23"/>
  <c r="AU58" i="23"/>
  <c r="AT58" i="23"/>
  <c r="AS58" i="23"/>
  <c r="AR58" i="23"/>
  <c r="AQ58" i="23"/>
  <c r="AP58" i="23"/>
  <c r="AO58" i="23"/>
  <c r="AN58" i="23"/>
  <c r="AM58" i="23"/>
  <c r="AL58" i="23"/>
  <c r="AK58" i="23"/>
  <c r="AJ58" i="23"/>
  <c r="AI58" i="23"/>
  <c r="C58" i="23"/>
  <c r="B58" i="23"/>
  <c r="A58" i="23"/>
  <c r="AU57" i="23"/>
  <c r="AT57" i="23"/>
  <c r="AS57" i="23"/>
  <c r="AR57" i="23"/>
  <c r="AQ57" i="23"/>
  <c r="AP57" i="23"/>
  <c r="AO57" i="23"/>
  <c r="AN57" i="23"/>
  <c r="AM57" i="23"/>
  <c r="AL57" i="23"/>
  <c r="AK57" i="23"/>
  <c r="AJ57" i="23"/>
  <c r="AI57" i="23"/>
  <c r="C57" i="23"/>
  <c r="B57" i="23"/>
  <c r="A57" i="23"/>
  <c r="AU56" i="23"/>
  <c r="AT56" i="23"/>
  <c r="AS56" i="23"/>
  <c r="AR56" i="23"/>
  <c r="AQ56" i="23"/>
  <c r="AP56" i="23"/>
  <c r="AO56" i="23"/>
  <c r="AN56" i="23"/>
  <c r="AM56" i="23"/>
  <c r="AL56" i="23"/>
  <c r="AK56" i="23"/>
  <c r="AJ56" i="23"/>
  <c r="AI56" i="23"/>
  <c r="C56" i="23"/>
  <c r="B56" i="23"/>
  <c r="A56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C55" i="23"/>
  <c r="B55" i="23"/>
  <c r="A55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C54" i="23"/>
  <c r="B54" i="23"/>
  <c r="A54" i="23"/>
  <c r="AU53" i="23"/>
  <c r="AT53" i="23"/>
  <c r="AS53" i="23"/>
  <c r="AR53" i="23"/>
  <c r="AQ53" i="23"/>
  <c r="AP53" i="23"/>
  <c r="AO53" i="23"/>
  <c r="AN53" i="23"/>
  <c r="AM53" i="23"/>
  <c r="AL53" i="23"/>
  <c r="AK53" i="23"/>
  <c r="AJ53" i="23"/>
  <c r="AI53" i="23"/>
  <c r="C53" i="23"/>
  <c r="B53" i="23"/>
  <c r="A53" i="23"/>
  <c r="AU52" i="23"/>
  <c r="AT52" i="23"/>
  <c r="AS52" i="23"/>
  <c r="AR52" i="23"/>
  <c r="AQ52" i="23"/>
  <c r="AP52" i="23"/>
  <c r="AO52" i="23"/>
  <c r="AN52" i="23"/>
  <c r="AM52" i="23"/>
  <c r="AL52" i="23"/>
  <c r="AK52" i="23"/>
  <c r="AJ52" i="23"/>
  <c r="AI52" i="23"/>
  <c r="C52" i="23"/>
  <c r="B52" i="23"/>
  <c r="A52" i="23"/>
  <c r="AU51" i="23"/>
  <c r="AT51" i="23"/>
  <c r="AS51" i="23"/>
  <c r="AR51" i="23"/>
  <c r="AQ51" i="23"/>
  <c r="AP51" i="23"/>
  <c r="AO51" i="23"/>
  <c r="AN51" i="23"/>
  <c r="AM51" i="23"/>
  <c r="AL51" i="23"/>
  <c r="AK51" i="23"/>
  <c r="AJ51" i="23"/>
  <c r="AI51" i="23"/>
  <c r="C51" i="23"/>
  <c r="B51" i="23"/>
  <c r="A51" i="23"/>
  <c r="AU50" i="23"/>
  <c r="AT50" i="23"/>
  <c r="AS50" i="23"/>
  <c r="AR50" i="23"/>
  <c r="AQ50" i="23"/>
  <c r="AP50" i="23"/>
  <c r="AO50" i="23"/>
  <c r="AN50" i="23"/>
  <c r="AM50" i="23"/>
  <c r="AL50" i="23"/>
  <c r="AK50" i="23"/>
  <c r="AJ50" i="23"/>
  <c r="AI50" i="23"/>
  <c r="C50" i="23"/>
  <c r="B50" i="23"/>
  <c r="A50" i="23"/>
  <c r="AU49" i="23"/>
  <c r="AT49" i="23"/>
  <c r="AS49" i="23"/>
  <c r="AR49" i="23"/>
  <c r="AQ49" i="23"/>
  <c r="AP49" i="23"/>
  <c r="AO49" i="23"/>
  <c r="AN49" i="23"/>
  <c r="AM49" i="23"/>
  <c r="AL49" i="23"/>
  <c r="AK49" i="23"/>
  <c r="AJ49" i="23"/>
  <c r="AI49" i="23"/>
  <c r="C49" i="23"/>
  <c r="B49" i="23"/>
  <c r="A49" i="23"/>
  <c r="C48" i="23"/>
  <c r="B48" i="23"/>
  <c r="A48" i="23"/>
  <c r="AU47" i="23"/>
  <c r="AT47" i="23"/>
  <c r="AS47" i="23"/>
  <c r="AR47" i="23"/>
  <c r="AQ47" i="23"/>
  <c r="AP47" i="23"/>
  <c r="AO47" i="23"/>
  <c r="AN47" i="23"/>
  <c r="AM47" i="23"/>
  <c r="AL47" i="23"/>
  <c r="AK47" i="23"/>
  <c r="AJ47" i="23"/>
  <c r="AI47" i="23"/>
  <c r="C47" i="23"/>
  <c r="B47" i="23"/>
  <c r="A47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C46" i="23"/>
  <c r="B46" i="23"/>
  <c r="A46" i="23"/>
  <c r="C45" i="23"/>
  <c r="B45" i="23"/>
  <c r="A45" i="23"/>
  <c r="AU44" i="23"/>
  <c r="AT44" i="23"/>
  <c r="AS44" i="23"/>
  <c r="AR44" i="23"/>
  <c r="AQ44" i="23"/>
  <c r="AP44" i="23"/>
  <c r="AO44" i="23"/>
  <c r="AN44" i="23"/>
  <c r="AM44" i="23"/>
  <c r="AL44" i="23"/>
  <c r="AK44" i="23"/>
  <c r="AJ44" i="23"/>
  <c r="AI44" i="23"/>
  <c r="C44" i="23"/>
  <c r="B44" i="23"/>
  <c r="A44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C43" i="23"/>
  <c r="B43" i="23"/>
  <c r="A43" i="23"/>
  <c r="C42" i="23"/>
  <c r="B42" i="23"/>
  <c r="A42" i="23"/>
  <c r="AU41" i="23"/>
  <c r="AT41" i="23"/>
  <c r="AS41" i="23"/>
  <c r="AR41" i="23"/>
  <c r="AQ41" i="23"/>
  <c r="AP41" i="23"/>
  <c r="AO41" i="23"/>
  <c r="AN41" i="23"/>
  <c r="AM41" i="23"/>
  <c r="AL41" i="23"/>
  <c r="AK41" i="23"/>
  <c r="AJ41" i="23"/>
  <c r="AI41" i="23"/>
  <c r="C41" i="23"/>
  <c r="B41" i="23"/>
  <c r="A41" i="23"/>
  <c r="C40" i="23"/>
  <c r="B40" i="23"/>
  <c r="A40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C39" i="23"/>
  <c r="B39" i="23"/>
  <c r="A39" i="23"/>
  <c r="C38" i="23"/>
  <c r="B38" i="23"/>
  <c r="A38" i="23"/>
  <c r="C37" i="23"/>
  <c r="B37" i="23"/>
  <c r="A37" i="23"/>
  <c r="AH36" i="23"/>
  <c r="AG36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A36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C35" i="23"/>
  <c r="B35" i="23"/>
  <c r="A35" i="23"/>
  <c r="C34" i="23"/>
  <c r="B34" i="23"/>
  <c r="A34" i="23"/>
  <c r="AU33" i="23"/>
  <c r="AT33" i="23"/>
  <c r="AS33" i="23"/>
  <c r="AR33" i="23"/>
  <c r="AQ33" i="23"/>
  <c r="AP33" i="23"/>
  <c r="AO33" i="23"/>
  <c r="AN33" i="23"/>
  <c r="AM33" i="23"/>
  <c r="AL33" i="23"/>
  <c r="AK33" i="23"/>
  <c r="AJ33" i="23"/>
  <c r="AI33" i="23"/>
  <c r="C33" i="23"/>
  <c r="B33" i="23"/>
  <c r="A33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C32" i="23"/>
  <c r="B32" i="23"/>
  <c r="A32" i="23"/>
  <c r="C31" i="23"/>
  <c r="B31" i="23"/>
  <c r="A31" i="23"/>
  <c r="AU30" i="23"/>
  <c r="AT30" i="23"/>
  <c r="AS30" i="23"/>
  <c r="AR30" i="23"/>
  <c r="AQ30" i="23"/>
  <c r="AP30" i="23"/>
  <c r="AO30" i="23"/>
  <c r="AN30" i="23"/>
  <c r="AM30" i="23"/>
  <c r="AL30" i="23"/>
  <c r="AK30" i="23"/>
  <c r="AJ30" i="23"/>
  <c r="AI30" i="23"/>
  <c r="C30" i="23"/>
  <c r="B30" i="23"/>
  <c r="A30" i="23"/>
  <c r="C29" i="23"/>
  <c r="B29" i="23"/>
  <c r="A29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C28" i="23"/>
  <c r="B28" i="23"/>
  <c r="A28" i="23"/>
  <c r="AU27" i="23"/>
  <c r="AT27" i="23"/>
  <c r="AS27" i="23"/>
  <c r="AR27" i="23"/>
  <c r="AQ27" i="23"/>
  <c r="AP27" i="23"/>
  <c r="AO27" i="23"/>
  <c r="AN27" i="23"/>
  <c r="AM27" i="23"/>
  <c r="AL27" i="23"/>
  <c r="AK27" i="23"/>
  <c r="AJ27" i="23"/>
  <c r="AI27" i="23"/>
  <c r="C27" i="23"/>
  <c r="B27" i="23"/>
  <c r="A27" i="23"/>
  <c r="AU26" i="23"/>
  <c r="AT26" i="23"/>
  <c r="AS26" i="23"/>
  <c r="AR26" i="23"/>
  <c r="AQ26" i="23"/>
  <c r="AP26" i="23"/>
  <c r="AO26" i="23"/>
  <c r="AN26" i="23"/>
  <c r="AM26" i="23"/>
  <c r="AL26" i="23"/>
  <c r="AK26" i="23"/>
  <c r="AJ26" i="23"/>
  <c r="AI26" i="23"/>
  <c r="C26" i="23"/>
  <c r="B26" i="23"/>
  <c r="A26" i="23"/>
  <c r="C25" i="23"/>
  <c r="B25" i="23"/>
  <c r="A25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C24" i="23"/>
  <c r="B24" i="23"/>
  <c r="A24" i="23"/>
  <c r="AU23" i="23"/>
  <c r="AT23" i="23"/>
  <c r="AS23" i="23"/>
  <c r="AR23" i="23"/>
  <c r="AQ23" i="23"/>
  <c r="AP23" i="23"/>
  <c r="AO23" i="23"/>
  <c r="AN23" i="23"/>
  <c r="AM23" i="23"/>
  <c r="AL23" i="23"/>
  <c r="AK23" i="23"/>
  <c r="AJ23" i="23"/>
  <c r="AI23" i="23"/>
  <c r="C23" i="23"/>
  <c r="B23" i="23"/>
  <c r="A23" i="23"/>
  <c r="C22" i="23"/>
  <c r="B22" i="23"/>
  <c r="A22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C21" i="23"/>
  <c r="B21" i="23"/>
  <c r="A21" i="23"/>
  <c r="C20" i="23"/>
  <c r="B20" i="23"/>
  <c r="A20" i="23"/>
  <c r="AU19" i="23"/>
  <c r="AT19" i="23"/>
  <c r="AS19" i="23"/>
  <c r="AR19" i="23"/>
  <c r="AQ19" i="23"/>
  <c r="AP19" i="23"/>
  <c r="AO19" i="23"/>
  <c r="AN19" i="23"/>
  <c r="AM19" i="23"/>
  <c r="AL19" i="23"/>
  <c r="AK19" i="23"/>
  <c r="AJ19" i="23"/>
  <c r="AI19" i="23"/>
  <c r="C19" i="23"/>
  <c r="B19" i="23"/>
  <c r="A19" i="23"/>
  <c r="C18" i="23"/>
  <c r="B18" i="23"/>
  <c r="A18" i="23"/>
  <c r="AU17" i="23"/>
  <c r="AT17" i="23"/>
  <c r="AS17" i="23"/>
  <c r="AR17" i="23"/>
  <c r="AQ17" i="23"/>
  <c r="AP17" i="23"/>
  <c r="AO17" i="23"/>
  <c r="AN17" i="23"/>
  <c r="AM17" i="23"/>
  <c r="AL17" i="23"/>
  <c r="AK17" i="23"/>
  <c r="AJ17" i="23"/>
  <c r="AI17" i="23"/>
  <c r="C17" i="23"/>
  <c r="B17" i="23"/>
  <c r="A17" i="23"/>
  <c r="C16" i="23"/>
  <c r="B16" i="23"/>
  <c r="A16" i="23"/>
  <c r="C15" i="23"/>
  <c r="B15" i="23"/>
  <c r="A15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C14" i="23"/>
  <c r="B14" i="23"/>
  <c r="A14" i="23"/>
  <c r="C13" i="23"/>
  <c r="B13" i="23"/>
  <c r="A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C12" i="23"/>
  <c r="B12" i="23"/>
  <c r="A12" i="23"/>
  <c r="C11" i="23"/>
  <c r="B11" i="23"/>
  <c r="A11" i="23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C79" i="22"/>
  <c r="B79" i="22"/>
  <c r="A79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C78" i="22"/>
  <c r="B78" i="22"/>
  <c r="A78" i="22"/>
  <c r="C77" i="22"/>
  <c r="B77" i="22"/>
  <c r="A77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C76" i="22"/>
  <c r="B76" i="22"/>
  <c r="A76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C75" i="22"/>
  <c r="B75" i="22"/>
  <c r="A75" i="22"/>
  <c r="C74" i="22"/>
  <c r="B74" i="22"/>
  <c r="A74" i="22"/>
  <c r="C73" i="22"/>
  <c r="B73" i="22"/>
  <c r="A73" i="22"/>
  <c r="C72" i="22"/>
  <c r="B72" i="22"/>
  <c r="A72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C71" i="22"/>
  <c r="B71" i="22"/>
  <c r="A71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C70" i="22"/>
  <c r="B70" i="22"/>
  <c r="A70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C69" i="22"/>
  <c r="B69" i="22"/>
  <c r="A69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C68" i="22"/>
  <c r="B68" i="22"/>
  <c r="A68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C67" i="22"/>
  <c r="B67" i="22"/>
  <c r="A67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C66" i="22"/>
  <c r="B66" i="22"/>
  <c r="A66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C65" i="22"/>
  <c r="B65" i="22"/>
  <c r="A65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C64" i="22"/>
  <c r="B64" i="22"/>
  <c r="A64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C63" i="22"/>
  <c r="B63" i="22"/>
  <c r="A63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C62" i="22"/>
  <c r="B62" i="22"/>
  <c r="A62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C61" i="22"/>
  <c r="B61" i="22"/>
  <c r="A61" i="22"/>
  <c r="C60" i="22"/>
  <c r="B60" i="22"/>
  <c r="A60" i="22"/>
  <c r="C59" i="22"/>
  <c r="B59" i="22"/>
  <c r="A59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C58" i="22"/>
  <c r="B58" i="22"/>
  <c r="A58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C57" i="22"/>
  <c r="B57" i="22"/>
  <c r="A57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C56" i="22"/>
  <c r="B56" i="22"/>
  <c r="A56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C55" i="22"/>
  <c r="B55" i="22"/>
  <c r="A55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C54" i="22"/>
  <c r="B54" i="22"/>
  <c r="A54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C53" i="22"/>
  <c r="B53" i="22"/>
  <c r="A53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C52" i="22"/>
  <c r="B52" i="22"/>
  <c r="A52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C51" i="22"/>
  <c r="B51" i="22"/>
  <c r="A51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C50" i="22"/>
  <c r="B50" i="22"/>
  <c r="A50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C49" i="22"/>
  <c r="B49" i="22"/>
  <c r="A49" i="22"/>
  <c r="C48" i="22"/>
  <c r="B48" i="22"/>
  <c r="A48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C47" i="22"/>
  <c r="B47" i="22"/>
  <c r="A47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C46" i="22"/>
  <c r="B46" i="22"/>
  <c r="A46" i="22"/>
  <c r="C45" i="22"/>
  <c r="B45" i="22"/>
  <c r="A45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C44" i="22"/>
  <c r="B44" i="22"/>
  <c r="A44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C43" i="22"/>
  <c r="B43" i="22"/>
  <c r="A43" i="22"/>
  <c r="C42" i="22"/>
  <c r="B42" i="22"/>
  <c r="A42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C41" i="22"/>
  <c r="B41" i="22"/>
  <c r="A41" i="22"/>
  <c r="C40" i="22"/>
  <c r="B40" i="22"/>
  <c r="A40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C39" i="22"/>
  <c r="B39" i="22"/>
  <c r="A39" i="22"/>
  <c r="C38" i="22"/>
  <c r="B38" i="22"/>
  <c r="A38" i="22"/>
  <c r="C37" i="22"/>
  <c r="B37" i="22"/>
  <c r="A37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C35" i="22"/>
  <c r="B35" i="22"/>
  <c r="A35" i="22"/>
  <c r="C34" i="22"/>
  <c r="B34" i="22"/>
  <c r="A34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C33" i="22"/>
  <c r="B33" i="22"/>
  <c r="A33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C32" i="22"/>
  <c r="B32" i="22"/>
  <c r="A32" i="22"/>
  <c r="C31" i="22"/>
  <c r="B31" i="22"/>
  <c r="A31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C30" i="22"/>
  <c r="B30" i="22"/>
  <c r="A30" i="22"/>
  <c r="C29" i="22"/>
  <c r="B29" i="22"/>
  <c r="A29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C28" i="22"/>
  <c r="B28" i="22"/>
  <c r="A28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C27" i="22"/>
  <c r="B27" i="22"/>
  <c r="A27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C26" i="22"/>
  <c r="B26" i="22"/>
  <c r="A26" i="22"/>
  <c r="C25" i="22"/>
  <c r="B25" i="22"/>
  <c r="A25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C24" i="22"/>
  <c r="B24" i="22"/>
  <c r="A24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C23" i="22"/>
  <c r="B23" i="22"/>
  <c r="A23" i="22"/>
  <c r="C22" i="22"/>
  <c r="B22" i="22"/>
  <c r="A22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C21" i="22"/>
  <c r="B21" i="22"/>
  <c r="A21" i="22"/>
  <c r="C20" i="22"/>
  <c r="B20" i="22"/>
  <c r="A20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C19" i="22"/>
  <c r="B19" i="22"/>
  <c r="A19" i="22"/>
  <c r="C18" i="22"/>
  <c r="B18" i="22"/>
  <c r="A18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C17" i="22"/>
  <c r="B17" i="22"/>
  <c r="A17" i="22"/>
  <c r="C16" i="22"/>
  <c r="B16" i="22"/>
  <c r="A16" i="22"/>
  <c r="C15" i="22"/>
  <c r="B15" i="22"/>
  <c r="A15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C14" i="22"/>
  <c r="B14" i="22"/>
  <c r="A14" i="22"/>
  <c r="C13" i="22"/>
  <c r="B13" i="22"/>
  <c r="A13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C12" i="22"/>
  <c r="B12" i="22"/>
  <c r="A12" i="22"/>
  <c r="C11" i="22"/>
  <c r="B11" i="22"/>
  <c r="A11" i="22"/>
  <c r="AU79" i="21"/>
  <c r="AT79" i="21"/>
  <c r="AS79" i="21"/>
  <c r="AR79" i="21"/>
  <c r="AQ79" i="21"/>
  <c r="AP79" i="21"/>
  <c r="AO79" i="21"/>
  <c r="AN79" i="21"/>
  <c r="AM79" i="21"/>
  <c r="AL79" i="21"/>
  <c r="AK79" i="21"/>
  <c r="AJ79" i="21"/>
  <c r="AI79" i="21"/>
  <c r="C79" i="21"/>
  <c r="B79" i="21"/>
  <c r="A79" i="21"/>
  <c r="AU78" i="21"/>
  <c r="AT78" i="21"/>
  <c r="AS78" i="21"/>
  <c r="AR78" i="21"/>
  <c r="AQ78" i="21"/>
  <c r="AP78" i="21"/>
  <c r="AO78" i="21"/>
  <c r="AN78" i="21"/>
  <c r="AM78" i="21"/>
  <c r="AL78" i="21"/>
  <c r="AK78" i="21"/>
  <c r="AJ78" i="21"/>
  <c r="AI78" i="21"/>
  <c r="C78" i="21"/>
  <c r="B78" i="21"/>
  <c r="A78" i="21"/>
  <c r="C77" i="21"/>
  <c r="B77" i="21"/>
  <c r="A77" i="21"/>
  <c r="AU76" i="21"/>
  <c r="AT76" i="21"/>
  <c r="AS76" i="21"/>
  <c r="AR76" i="21"/>
  <c r="AQ76" i="21"/>
  <c r="AP76" i="21"/>
  <c r="AO76" i="21"/>
  <c r="AN76" i="21"/>
  <c r="AM76" i="21"/>
  <c r="AL76" i="21"/>
  <c r="AK76" i="21"/>
  <c r="AJ76" i="21"/>
  <c r="AI76" i="21"/>
  <c r="C76" i="21"/>
  <c r="B76" i="21"/>
  <c r="A76" i="21"/>
  <c r="AU75" i="21"/>
  <c r="AT75" i="21"/>
  <c r="AS75" i="21"/>
  <c r="AR75" i="21"/>
  <c r="AQ75" i="21"/>
  <c r="AP75" i="21"/>
  <c r="AO75" i="21"/>
  <c r="AN75" i="21"/>
  <c r="AM75" i="21"/>
  <c r="AL75" i="21"/>
  <c r="AK75" i="21"/>
  <c r="AJ75" i="21"/>
  <c r="AI75" i="21"/>
  <c r="C75" i="21"/>
  <c r="B75" i="21"/>
  <c r="A75" i="21"/>
  <c r="C74" i="21"/>
  <c r="B74" i="21"/>
  <c r="A74" i="21"/>
  <c r="C73" i="21"/>
  <c r="B73" i="21"/>
  <c r="A73" i="21"/>
  <c r="C72" i="21"/>
  <c r="B72" i="21"/>
  <c r="A72" i="21"/>
  <c r="AU71" i="21"/>
  <c r="AT71" i="21"/>
  <c r="AS71" i="21"/>
  <c r="AR71" i="21"/>
  <c r="AQ71" i="21"/>
  <c r="AP71" i="21"/>
  <c r="AO71" i="21"/>
  <c r="AN71" i="21"/>
  <c r="AM71" i="21"/>
  <c r="AL71" i="21"/>
  <c r="AK71" i="21"/>
  <c r="AJ71" i="21"/>
  <c r="AI71" i="21"/>
  <c r="C71" i="21"/>
  <c r="B71" i="21"/>
  <c r="A71" i="21"/>
  <c r="AU70" i="21"/>
  <c r="AT70" i="21"/>
  <c r="AS70" i="21"/>
  <c r="AR70" i="21"/>
  <c r="AQ70" i="21"/>
  <c r="AP70" i="21"/>
  <c r="AO70" i="21"/>
  <c r="AN70" i="21"/>
  <c r="AM70" i="21"/>
  <c r="AL70" i="21"/>
  <c r="AK70" i="21"/>
  <c r="AJ70" i="21"/>
  <c r="AI70" i="21"/>
  <c r="C70" i="21"/>
  <c r="B70" i="21"/>
  <c r="A70" i="21"/>
  <c r="AU69" i="21"/>
  <c r="AT69" i="21"/>
  <c r="AS69" i="21"/>
  <c r="AR69" i="21"/>
  <c r="AQ69" i="21"/>
  <c r="AP69" i="21"/>
  <c r="AO69" i="21"/>
  <c r="AN69" i="21"/>
  <c r="AM69" i="21"/>
  <c r="AL69" i="21"/>
  <c r="AK69" i="21"/>
  <c r="AJ69" i="21"/>
  <c r="AI69" i="21"/>
  <c r="C69" i="21"/>
  <c r="B69" i="21"/>
  <c r="A69" i="21"/>
  <c r="AU68" i="21"/>
  <c r="AT68" i="21"/>
  <c r="AS68" i="21"/>
  <c r="AR68" i="21"/>
  <c r="AQ68" i="21"/>
  <c r="AP68" i="21"/>
  <c r="AO68" i="21"/>
  <c r="AN68" i="21"/>
  <c r="AM68" i="21"/>
  <c r="AL68" i="21"/>
  <c r="AK68" i="21"/>
  <c r="AJ68" i="21"/>
  <c r="AI68" i="21"/>
  <c r="C68" i="21"/>
  <c r="B68" i="21"/>
  <c r="A68" i="21"/>
  <c r="AU67" i="21"/>
  <c r="AT67" i="21"/>
  <c r="AS67" i="21"/>
  <c r="AR67" i="21"/>
  <c r="AQ67" i="21"/>
  <c r="AP67" i="21"/>
  <c r="AO67" i="21"/>
  <c r="AN67" i="21"/>
  <c r="AM67" i="21"/>
  <c r="AL67" i="21"/>
  <c r="AK67" i="21"/>
  <c r="AJ67" i="21"/>
  <c r="AI67" i="21"/>
  <c r="C67" i="21"/>
  <c r="B67" i="21"/>
  <c r="A67" i="21"/>
  <c r="AU66" i="21"/>
  <c r="AT66" i="21"/>
  <c r="AS66" i="21"/>
  <c r="AR66" i="21"/>
  <c r="AQ66" i="21"/>
  <c r="AP66" i="21"/>
  <c r="AO66" i="21"/>
  <c r="AN66" i="21"/>
  <c r="AM66" i="21"/>
  <c r="AL66" i="21"/>
  <c r="AK66" i="21"/>
  <c r="AJ66" i="21"/>
  <c r="AI66" i="21"/>
  <c r="C66" i="21"/>
  <c r="B66" i="21"/>
  <c r="A66" i="21"/>
  <c r="AU65" i="21"/>
  <c r="AT65" i="21"/>
  <c r="AS65" i="21"/>
  <c r="AR65" i="21"/>
  <c r="AQ65" i="21"/>
  <c r="AP65" i="21"/>
  <c r="AO65" i="21"/>
  <c r="AN65" i="21"/>
  <c r="AM65" i="21"/>
  <c r="AL65" i="21"/>
  <c r="AK65" i="21"/>
  <c r="AJ65" i="21"/>
  <c r="AI65" i="21"/>
  <c r="C65" i="21"/>
  <c r="B65" i="21"/>
  <c r="A65" i="21"/>
  <c r="AU64" i="21"/>
  <c r="AT64" i="21"/>
  <c r="AS64" i="21"/>
  <c r="AR64" i="21"/>
  <c r="AQ64" i="21"/>
  <c r="AP64" i="21"/>
  <c r="AO64" i="21"/>
  <c r="AN64" i="21"/>
  <c r="AM64" i="21"/>
  <c r="AL64" i="21"/>
  <c r="AK64" i="21"/>
  <c r="AJ64" i="21"/>
  <c r="AI64" i="21"/>
  <c r="C64" i="21"/>
  <c r="B64" i="21"/>
  <c r="A64" i="21"/>
  <c r="AU63" i="21"/>
  <c r="AT63" i="21"/>
  <c r="AS63" i="21"/>
  <c r="AR63" i="21"/>
  <c r="AQ63" i="21"/>
  <c r="AP63" i="21"/>
  <c r="AO63" i="21"/>
  <c r="AN63" i="21"/>
  <c r="AM63" i="21"/>
  <c r="AL63" i="21"/>
  <c r="AK63" i="21"/>
  <c r="AJ63" i="21"/>
  <c r="AI63" i="21"/>
  <c r="C63" i="21"/>
  <c r="B63" i="21"/>
  <c r="A63" i="21"/>
  <c r="AU62" i="21"/>
  <c r="AT62" i="21"/>
  <c r="AS62" i="21"/>
  <c r="AR62" i="21"/>
  <c r="AQ62" i="21"/>
  <c r="AP62" i="21"/>
  <c r="AO62" i="21"/>
  <c r="AN62" i="21"/>
  <c r="AM62" i="21"/>
  <c r="AL62" i="21"/>
  <c r="AK62" i="21"/>
  <c r="AJ62" i="21"/>
  <c r="AI62" i="21"/>
  <c r="C62" i="21"/>
  <c r="B62" i="21"/>
  <c r="A62" i="21"/>
  <c r="AU61" i="21"/>
  <c r="AT61" i="21"/>
  <c r="AS61" i="21"/>
  <c r="AR61" i="21"/>
  <c r="AQ61" i="21"/>
  <c r="AP61" i="21"/>
  <c r="AO61" i="21"/>
  <c r="AN61" i="21"/>
  <c r="AM61" i="21"/>
  <c r="AL61" i="21"/>
  <c r="AK61" i="21"/>
  <c r="AJ61" i="21"/>
  <c r="AI61" i="21"/>
  <c r="C61" i="21"/>
  <c r="B61" i="21"/>
  <c r="A61" i="21"/>
  <c r="C60" i="21"/>
  <c r="B60" i="21"/>
  <c r="A60" i="21"/>
  <c r="C59" i="21"/>
  <c r="B59" i="21"/>
  <c r="A59" i="21"/>
  <c r="AU58" i="21"/>
  <c r="AT58" i="21"/>
  <c r="AS58" i="21"/>
  <c r="AR58" i="21"/>
  <c r="AQ58" i="21"/>
  <c r="AP58" i="21"/>
  <c r="AO58" i="21"/>
  <c r="AN58" i="21"/>
  <c r="AM58" i="21"/>
  <c r="AL58" i="21"/>
  <c r="AK58" i="21"/>
  <c r="AJ58" i="21"/>
  <c r="AI58" i="21"/>
  <c r="C58" i="21"/>
  <c r="B58" i="21"/>
  <c r="A58" i="21"/>
  <c r="AU57" i="21"/>
  <c r="AT57" i="21"/>
  <c r="AS57" i="21"/>
  <c r="AR57" i="21"/>
  <c r="AQ57" i="21"/>
  <c r="AP57" i="21"/>
  <c r="AO57" i="21"/>
  <c r="AN57" i="21"/>
  <c r="AM57" i="21"/>
  <c r="AL57" i="21"/>
  <c r="AK57" i="21"/>
  <c r="AJ57" i="21"/>
  <c r="AI57" i="21"/>
  <c r="C57" i="21"/>
  <c r="B57" i="21"/>
  <c r="A57" i="21"/>
  <c r="AU56" i="21"/>
  <c r="AT56" i="21"/>
  <c r="AS56" i="21"/>
  <c r="AR56" i="21"/>
  <c r="AQ56" i="21"/>
  <c r="AP56" i="21"/>
  <c r="AO56" i="21"/>
  <c r="AN56" i="21"/>
  <c r="AM56" i="21"/>
  <c r="AL56" i="21"/>
  <c r="AK56" i="21"/>
  <c r="AJ56" i="21"/>
  <c r="AI56" i="21"/>
  <c r="C56" i="21"/>
  <c r="B56" i="21"/>
  <c r="A56" i="21"/>
  <c r="AU55" i="21"/>
  <c r="AT55" i="21"/>
  <c r="AS55" i="21"/>
  <c r="AR55" i="21"/>
  <c r="AQ55" i="21"/>
  <c r="AP55" i="21"/>
  <c r="AO55" i="21"/>
  <c r="AN55" i="21"/>
  <c r="AM55" i="21"/>
  <c r="AL55" i="21"/>
  <c r="AK55" i="21"/>
  <c r="AJ55" i="21"/>
  <c r="AI55" i="21"/>
  <c r="C55" i="21"/>
  <c r="B55" i="21"/>
  <c r="A55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C54" i="21"/>
  <c r="B54" i="21"/>
  <c r="A54" i="21"/>
  <c r="AU53" i="21"/>
  <c r="AT53" i="21"/>
  <c r="AS53" i="21"/>
  <c r="AR53" i="21"/>
  <c r="AQ53" i="21"/>
  <c r="AP53" i="21"/>
  <c r="AO53" i="21"/>
  <c r="AN53" i="21"/>
  <c r="AM53" i="21"/>
  <c r="AL53" i="21"/>
  <c r="AK53" i="21"/>
  <c r="AJ53" i="21"/>
  <c r="AI53" i="21"/>
  <c r="C53" i="21"/>
  <c r="B53" i="21"/>
  <c r="A53" i="21"/>
  <c r="AU52" i="21"/>
  <c r="AT52" i="21"/>
  <c r="AS52" i="21"/>
  <c r="AR52" i="21"/>
  <c r="AQ52" i="21"/>
  <c r="AP52" i="21"/>
  <c r="AO52" i="21"/>
  <c r="AN52" i="21"/>
  <c r="AM52" i="21"/>
  <c r="AL52" i="21"/>
  <c r="AK52" i="21"/>
  <c r="AJ52" i="21"/>
  <c r="AI52" i="21"/>
  <c r="C52" i="21"/>
  <c r="B52" i="21"/>
  <c r="A52" i="21"/>
  <c r="AU51" i="21"/>
  <c r="AT51" i="21"/>
  <c r="AS51" i="21"/>
  <c r="AR51" i="21"/>
  <c r="AQ51" i="21"/>
  <c r="AP51" i="21"/>
  <c r="AO51" i="21"/>
  <c r="AN51" i="21"/>
  <c r="AM51" i="21"/>
  <c r="AL51" i="21"/>
  <c r="AK51" i="21"/>
  <c r="AJ51" i="21"/>
  <c r="AI51" i="21"/>
  <c r="C51" i="21"/>
  <c r="B51" i="21"/>
  <c r="A51" i="21"/>
  <c r="AU50" i="21"/>
  <c r="AT50" i="21"/>
  <c r="AS50" i="21"/>
  <c r="AR50" i="21"/>
  <c r="AQ50" i="21"/>
  <c r="AP50" i="21"/>
  <c r="AO50" i="21"/>
  <c r="AN50" i="21"/>
  <c r="AM50" i="21"/>
  <c r="AL50" i="21"/>
  <c r="AK50" i="21"/>
  <c r="AJ50" i="21"/>
  <c r="AI50" i="21"/>
  <c r="C50" i="21"/>
  <c r="B50" i="21"/>
  <c r="A50" i="21"/>
  <c r="AU49" i="21"/>
  <c r="AT49" i="21"/>
  <c r="AS49" i="21"/>
  <c r="AR49" i="21"/>
  <c r="AQ49" i="21"/>
  <c r="AP49" i="21"/>
  <c r="AO49" i="21"/>
  <c r="AN49" i="21"/>
  <c r="AM49" i="21"/>
  <c r="AL49" i="21"/>
  <c r="AK49" i="21"/>
  <c r="AJ49" i="21"/>
  <c r="AI49" i="21"/>
  <c r="C49" i="21"/>
  <c r="B49" i="21"/>
  <c r="A49" i="21"/>
  <c r="C48" i="21"/>
  <c r="B48" i="21"/>
  <c r="A48" i="21"/>
  <c r="AU47" i="21"/>
  <c r="AT47" i="21"/>
  <c r="AS47" i="21"/>
  <c r="AR47" i="21"/>
  <c r="AQ47" i="21"/>
  <c r="AP47" i="21"/>
  <c r="AO47" i="21"/>
  <c r="AN47" i="21"/>
  <c r="AM47" i="21"/>
  <c r="AL47" i="21"/>
  <c r="AK47" i="21"/>
  <c r="AJ47" i="21"/>
  <c r="AI47" i="21"/>
  <c r="C47" i="21"/>
  <c r="B47" i="21"/>
  <c r="A47" i="21"/>
  <c r="AU46" i="21"/>
  <c r="AT46" i="21"/>
  <c r="AS46" i="21"/>
  <c r="AR46" i="21"/>
  <c r="AQ46" i="21"/>
  <c r="AP46" i="21"/>
  <c r="AO46" i="21"/>
  <c r="AN46" i="21"/>
  <c r="AM46" i="21"/>
  <c r="AL46" i="21"/>
  <c r="AK46" i="21"/>
  <c r="AJ46" i="21"/>
  <c r="AI46" i="21"/>
  <c r="C46" i="21"/>
  <c r="B46" i="21"/>
  <c r="A46" i="21"/>
  <c r="C45" i="21"/>
  <c r="B45" i="21"/>
  <c r="A45" i="21"/>
  <c r="AU44" i="21"/>
  <c r="AT44" i="21"/>
  <c r="AS44" i="21"/>
  <c r="AR44" i="21"/>
  <c r="AQ44" i="21"/>
  <c r="AP44" i="21"/>
  <c r="AO44" i="21"/>
  <c r="AN44" i="21"/>
  <c r="AM44" i="21"/>
  <c r="AL44" i="21"/>
  <c r="AK44" i="21"/>
  <c r="AJ44" i="21"/>
  <c r="AI44" i="21"/>
  <c r="C44" i="21"/>
  <c r="B44" i="21"/>
  <c r="A44" i="21"/>
  <c r="AU43" i="21"/>
  <c r="AT43" i="21"/>
  <c r="AS43" i="21"/>
  <c r="AR43" i="21"/>
  <c r="AQ43" i="21"/>
  <c r="AP43" i="21"/>
  <c r="AO43" i="21"/>
  <c r="AN43" i="21"/>
  <c r="AM43" i="21"/>
  <c r="AL43" i="21"/>
  <c r="AK43" i="21"/>
  <c r="AJ43" i="21"/>
  <c r="AI43" i="21"/>
  <c r="C43" i="21"/>
  <c r="B43" i="21"/>
  <c r="A43" i="21"/>
  <c r="C42" i="21"/>
  <c r="B42" i="21"/>
  <c r="A42" i="21"/>
  <c r="AU41" i="21"/>
  <c r="AT41" i="21"/>
  <c r="AS41" i="21"/>
  <c r="AR41" i="21"/>
  <c r="AQ41" i="21"/>
  <c r="AP41" i="21"/>
  <c r="AO41" i="21"/>
  <c r="AN41" i="21"/>
  <c r="AM41" i="21"/>
  <c r="AL41" i="21"/>
  <c r="AK41" i="21"/>
  <c r="AJ41" i="21"/>
  <c r="AI41" i="21"/>
  <c r="C41" i="21"/>
  <c r="B41" i="21"/>
  <c r="A41" i="21"/>
  <c r="C40" i="21"/>
  <c r="B40" i="21"/>
  <c r="A40" i="21"/>
  <c r="AU39" i="21"/>
  <c r="AT39" i="21"/>
  <c r="AS39" i="21"/>
  <c r="AR39" i="21"/>
  <c r="AQ39" i="21"/>
  <c r="AP39" i="21"/>
  <c r="AO39" i="21"/>
  <c r="AN39" i="21"/>
  <c r="AM39" i="21"/>
  <c r="AL39" i="21"/>
  <c r="AK39" i="21"/>
  <c r="AJ39" i="21"/>
  <c r="AI39" i="21"/>
  <c r="C39" i="21"/>
  <c r="B39" i="21"/>
  <c r="A39" i="21"/>
  <c r="C38" i="21"/>
  <c r="B38" i="21"/>
  <c r="A38" i="21"/>
  <c r="C37" i="21"/>
  <c r="B37" i="21"/>
  <c r="A37" i="21"/>
  <c r="AH36" i="21"/>
  <c r="AG36" i="21"/>
  <c r="AF36" i="21"/>
  <c r="AE36" i="21"/>
  <c r="AD36" i="21"/>
  <c r="AC36" i="21"/>
  <c r="AB36" i="21"/>
  <c r="AA36" i="21"/>
  <c r="Z36" i="21"/>
  <c r="Y36" i="21"/>
  <c r="X36" i="21"/>
  <c r="W36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C36" i="21"/>
  <c r="B36" i="21"/>
  <c r="A36" i="21"/>
  <c r="AU35" i="21"/>
  <c r="AT35" i="21"/>
  <c r="AS35" i="21"/>
  <c r="AR35" i="21"/>
  <c r="AQ35" i="21"/>
  <c r="AP35" i="21"/>
  <c r="AO35" i="21"/>
  <c r="AN35" i="21"/>
  <c r="AM35" i="21"/>
  <c r="AL35" i="21"/>
  <c r="AK35" i="21"/>
  <c r="AJ35" i="21"/>
  <c r="AI35" i="21"/>
  <c r="C35" i="21"/>
  <c r="B35" i="21"/>
  <c r="A35" i="21"/>
  <c r="C34" i="21"/>
  <c r="B34" i="21"/>
  <c r="A34" i="21"/>
  <c r="AU33" i="21"/>
  <c r="AT33" i="21"/>
  <c r="AS33" i="21"/>
  <c r="AR33" i="21"/>
  <c r="AQ33" i="21"/>
  <c r="AP33" i="21"/>
  <c r="AO33" i="21"/>
  <c r="AN33" i="21"/>
  <c r="AM33" i="21"/>
  <c r="AL33" i="21"/>
  <c r="AK33" i="21"/>
  <c r="AJ33" i="21"/>
  <c r="AI33" i="21"/>
  <c r="C33" i="21"/>
  <c r="B33" i="21"/>
  <c r="A33" i="21"/>
  <c r="AU32" i="21"/>
  <c r="AT32" i="21"/>
  <c r="AS32" i="21"/>
  <c r="AR32" i="21"/>
  <c r="AQ32" i="21"/>
  <c r="AP32" i="21"/>
  <c r="AO32" i="21"/>
  <c r="AN32" i="21"/>
  <c r="AM32" i="21"/>
  <c r="AL32" i="21"/>
  <c r="AK32" i="21"/>
  <c r="AJ32" i="21"/>
  <c r="AI32" i="21"/>
  <c r="C32" i="21"/>
  <c r="B32" i="21"/>
  <c r="A32" i="21"/>
  <c r="C31" i="21"/>
  <c r="B31" i="21"/>
  <c r="A31" i="21"/>
  <c r="AU30" i="21"/>
  <c r="AT30" i="21"/>
  <c r="AS30" i="21"/>
  <c r="AR30" i="21"/>
  <c r="AQ30" i="21"/>
  <c r="AP30" i="21"/>
  <c r="AO30" i="21"/>
  <c r="AN30" i="21"/>
  <c r="AM30" i="21"/>
  <c r="AL30" i="21"/>
  <c r="AK30" i="21"/>
  <c r="AJ30" i="21"/>
  <c r="AI30" i="21"/>
  <c r="C30" i="21"/>
  <c r="B30" i="21"/>
  <c r="A30" i="21"/>
  <c r="C29" i="21"/>
  <c r="B29" i="21"/>
  <c r="A29" i="21"/>
  <c r="AU28" i="21"/>
  <c r="AT28" i="21"/>
  <c r="AS28" i="21"/>
  <c r="AR28" i="21"/>
  <c r="AQ28" i="21"/>
  <c r="AP28" i="21"/>
  <c r="AO28" i="21"/>
  <c r="AN28" i="21"/>
  <c r="AM28" i="21"/>
  <c r="AL28" i="21"/>
  <c r="AK28" i="21"/>
  <c r="AJ28" i="21"/>
  <c r="AI28" i="21"/>
  <c r="C28" i="21"/>
  <c r="B28" i="21"/>
  <c r="A28" i="21"/>
  <c r="AU27" i="21"/>
  <c r="AT27" i="21"/>
  <c r="AS27" i="21"/>
  <c r="AR27" i="21"/>
  <c r="AQ27" i="21"/>
  <c r="AP27" i="21"/>
  <c r="AO27" i="21"/>
  <c r="AN27" i="21"/>
  <c r="AM27" i="21"/>
  <c r="AL27" i="21"/>
  <c r="AK27" i="21"/>
  <c r="AJ27" i="21"/>
  <c r="AI27" i="21"/>
  <c r="C27" i="21"/>
  <c r="B27" i="21"/>
  <c r="A27" i="21"/>
  <c r="AU26" i="21"/>
  <c r="AT26" i="21"/>
  <c r="AS26" i="21"/>
  <c r="AR26" i="21"/>
  <c r="AQ26" i="21"/>
  <c r="AP26" i="21"/>
  <c r="AO26" i="21"/>
  <c r="AN26" i="21"/>
  <c r="AM26" i="21"/>
  <c r="AL26" i="21"/>
  <c r="AK26" i="21"/>
  <c r="AJ26" i="21"/>
  <c r="AI26" i="21"/>
  <c r="C26" i="21"/>
  <c r="B26" i="21"/>
  <c r="A26" i="21"/>
  <c r="C25" i="21"/>
  <c r="B25" i="21"/>
  <c r="A25" i="21"/>
  <c r="AU24" i="21"/>
  <c r="AT24" i="21"/>
  <c r="AS24" i="21"/>
  <c r="AR24" i="21"/>
  <c r="AQ24" i="21"/>
  <c r="AP24" i="21"/>
  <c r="AO24" i="21"/>
  <c r="AN24" i="21"/>
  <c r="AM24" i="21"/>
  <c r="AL24" i="21"/>
  <c r="AK24" i="21"/>
  <c r="AJ24" i="21"/>
  <c r="AI24" i="21"/>
  <c r="C24" i="21"/>
  <c r="B24" i="21"/>
  <c r="A24" i="21"/>
  <c r="AU23" i="21"/>
  <c r="AT23" i="21"/>
  <c r="AS23" i="21"/>
  <c r="AR23" i="21"/>
  <c r="AQ23" i="21"/>
  <c r="AP23" i="21"/>
  <c r="AO23" i="21"/>
  <c r="AN23" i="21"/>
  <c r="AM23" i="21"/>
  <c r="AL23" i="21"/>
  <c r="AK23" i="21"/>
  <c r="AJ23" i="21"/>
  <c r="AI23" i="21"/>
  <c r="C23" i="21"/>
  <c r="B23" i="21"/>
  <c r="A23" i="21"/>
  <c r="C22" i="21"/>
  <c r="B22" i="21"/>
  <c r="A22" i="21"/>
  <c r="AU21" i="21"/>
  <c r="AT21" i="21"/>
  <c r="AS21" i="21"/>
  <c r="AR21" i="21"/>
  <c r="AQ21" i="21"/>
  <c r="AP21" i="21"/>
  <c r="AO21" i="21"/>
  <c r="AN21" i="21"/>
  <c r="AM21" i="21"/>
  <c r="AL21" i="21"/>
  <c r="AK21" i="21"/>
  <c r="AJ21" i="21"/>
  <c r="AI21" i="21"/>
  <c r="C21" i="21"/>
  <c r="B21" i="21"/>
  <c r="A21" i="21"/>
  <c r="C20" i="21"/>
  <c r="B20" i="21"/>
  <c r="A20" i="21"/>
  <c r="AU19" i="21"/>
  <c r="AT19" i="21"/>
  <c r="AS19" i="21"/>
  <c r="AR19" i="21"/>
  <c r="AQ19" i="21"/>
  <c r="AP19" i="21"/>
  <c r="AO19" i="21"/>
  <c r="AN19" i="21"/>
  <c r="AM19" i="21"/>
  <c r="AL19" i="21"/>
  <c r="AK19" i="21"/>
  <c r="AJ19" i="21"/>
  <c r="AI19" i="21"/>
  <c r="C19" i="21"/>
  <c r="B19" i="21"/>
  <c r="A19" i="21"/>
  <c r="C18" i="21"/>
  <c r="B18" i="21"/>
  <c r="A18" i="21"/>
  <c r="AU17" i="21"/>
  <c r="AT17" i="21"/>
  <c r="AS17" i="21"/>
  <c r="AR17" i="21"/>
  <c r="AQ17" i="21"/>
  <c r="AP17" i="21"/>
  <c r="AO17" i="21"/>
  <c r="AN17" i="21"/>
  <c r="AM17" i="21"/>
  <c r="AL17" i="21"/>
  <c r="AK17" i="21"/>
  <c r="AJ17" i="21"/>
  <c r="AI17" i="21"/>
  <c r="C17" i="21"/>
  <c r="B17" i="21"/>
  <c r="A17" i="21"/>
  <c r="C16" i="21"/>
  <c r="B16" i="21"/>
  <c r="A16" i="21"/>
  <c r="C15" i="21"/>
  <c r="B15" i="21"/>
  <c r="A15" i="21"/>
  <c r="AU14" i="21"/>
  <c r="AT14" i="21"/>
  <c r="AS14" i="21"/>
  <c r="AR14" i="21"/>
  <c r="AQ14" i="21"/>
  <c r="AP14" i="21"/>
  <c r="AO14" i="21"/>
  <c r="AN14" i="21"/>
  <c r="AM14" i="21"/>
  <c r="AL14" i="21"/>
  <c r="AK14" i="21"/>
  <c r="AJ14" i="21"/>
  <c r="AI14" i="21"/>
  <c r="C14" i="21"/>
  <c r="B14" i="21"/>
  <c r="A14" i="21"/>
  <c r="C13" i="21"/>
  <c r="B13" i="21"/>
  <c r="A13" i="21"/>
  <c r="AU12" i="21"/>
  <c r="AT12" i="21"/>
  <c r="AS12" i="21"/>
  <c r="AR12" i="21"/>
  <c r="AQ12" i="21"/>
  <c r="AP12" i="21"/>
  <c r="AO12" i="21"/>
  <c r="AN12" i="21"/>
  <c r="AM12" i="21"/>
  <c r="AL12" i="21"/>
  <c r="AK12" i="21"/>
  <c r="AJ12" i="21"/>
  <c r="AI12" i="21"/>
  <c r="C12" i="21"/>
  <c r="B12" i="21"/>
  <c r="A12" i="21"/>
  <c r="C11" i="21"/>
  <c r="B11" i="21"/>
  <c r="A11" i="21"/>
  <c r="AE105" i="20"/>
  <c r="AD105" i="20"/>
  <c r="AC105" i="20"/>
  <c r="AB105" i="20"/>
  <c r="AA105" i="20"/>
  <c r="Z105" i="20"/>
  <c r="Y105" i="20"/>
  <c r="X105" i="20"/>
  <c r="W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AE83" i="20"/>
  <c r="AD83" i="20"/>
  <c r="AC83" i="20"/>
  <c r="AB83" i="20"/>
  <c r="AA83" i="20"/>
  <c r="Z83" i="20"/>
  <c r="Y83" i="20"/>
  <c r="X83" i="20"/>
  <c r="W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AR79" i="20"/>
  <c r="AQ79" i="20"/>
  <c r="AP79" i="20"/>
  <c r="AO79" i="20"/>
  <c r="AN79" i="20"/>
  <c r="AM79" i="20"/>
  <c r="AL79" i="20"/>
  <c r="AK79" i="20"/>
  <c r="AJ79" i="20"/>
  <c r="AI79" i="20"/>
  <c r="AH79" i="20"/>
  <c r="AG79" i="20"/>
  <c r="AF79" i="20"/>
  <c r="C79" i="20"/>
  <c r="B79" i="20"/>
  <c r="A79" i="20"/>
  <c r="AR78" i="20"/>
  <c r="AQ78" i="20"/>
  <c r="AP78" i="20"/>
  <c r="AO78" i="20"/>
  <c r="AN78" i="20"/>
  <c r="AM78" i="20"/>
  <c r="AL78" i="20"/>
  <c r="AK78" i="20"/>
  <c r="AJ78" i="20"/>
  <c r="AI78" i="20"/>
  <c r="AH78" i="20"/>
  <c r="AG78" i="20"/>
  <c r="AF78" i="20"/>
  <c r="C78" i="20"/>
  <c r="B78" i="20"/>
  <c r="A78" i="20"/>
  <c r="C77" i="20"/>
  <c r="B77" i="20"/>
  <c r="A77" i="20"/>
  <c r="AR76" i="20"/>
  <c r="AQ76" i="20"/>
  <c r="AP76" i="20"/>
  <c r="AO76" i="20"/>
  <c r="AN76" i="20"/>
  <c r="AM76" i="20"/>
  <c r="AL76" i="20"/>
  <c r="AK76" i="20"/>
  <c r="AJ76" i="20"/>
  <c r="AI76" i="20"/>
  <c r="AH76" i="20"/>
  <c r="AG76" i="20"/>
  <c r="AF76" i="20"/>
  <c r="C76" i="20"/>
  <c r="B76" i="20"/>
  <c r="A76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C75" i="20"/>
  <c r="B75" i="20"/>
  <c r="A75" i="20"/>
  <c r="C74" i="20"/>
  <c r="B74" i="20"/>
  <c r="A74" i="20"/>
  <c r="C73" i="20"/>
  <c r="B73" i="20"/>
  <c r="A73" i="20"/>
  <c r="C72" i="20"/>
  <c r="B72" i="20"/>
  <c r="A72" i="20"/>
  <c r="AR71" i="20"/>
  <c r="AQ71" i="20"/>
  <c r="AP71" i="20"/>
  <c r="AO71" i="20"/>
  <c r="AN71" i="20"/>
  <c r="AM71" i="20"/>
  <c r="AL71" i="20"/>
  <c r="AK71" i="20"/>
  <c r="AJ71" i="20"/>
  <c r="AI71" i="20"/>
  <c r="AH71" i="20"/>
  <c r="AG71" i="20"/>
  <c r="AF71" i="20"/>
  <c r="C71" i="20"/>
  <c r="B71" i="20"/>
  <c r="A71" i="20"/>
  <c r="AR70" i="20"/>
  <c r="AQ70" i="20"/>
  <c r="AP70" i="20"/>
  <c r="AO70" i="20"/>
  <c r="AN70" i="20"/>
  <c r="AM70" i="20"/>
  <c r="AL70" i="20"/>
  <c r="AK70" i="20"/>
  <c r="AJ70" i="20"/>
  <c r="AI70" i="20"/>
  <c r="AH70" i="20"/>
  <c r="AG70" i="20"/>
  <c r="AF70" i="20"/>
  <c r="C70" i="20"/>
  <c r="B70" i="20"/>
  <c r="A70" i="20"/>
  <c r="AR69" i="20"/>
  <c r="AQ69" i="20"/>
  <c r="AP69" i="20"/>
  <c r="AO69" i="20"/>
  <c r="AN69" i="20"/>
  <c r="AM69" i="20"/>
  <c r="AL69" i="20"/>
  <c r="AK69" i="20"/>
  <c r="AJ69" i="20"/>
  <c r="AI69" i="20"/>
  <c r="AH69" i="20"/>
  <c r="AG69" i="20"/>
  <c r="AF69" i="20"/>
  <c r="C69" i="20"/>
  <c r="B69" i="20"/>
  <c r="A69" i="20"/>
  <c r="AR68" i="20"/>
  <c r="AQ68" i="20"/>
  <c r="AP68" i="20"/>
  <c r="AO68" i="20"/>
  <c r="AN68" i="20"/>
  <c r="AM68" i="20"/>
  <c r="AL68" i="20"/>
  <c r="AK68" i="20"/>
  <c r="AJ68" i="20"/>
  <c r="AI68" i="20"/>
  <c r="AH68" i="20"/>
  <c r="AG68" i="20"/>
  <c r="AF68" i="20"/>
  <c r="C68" i="20"/>
  <c r="B68" i="20"/>
  <c r="A68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C67" i="20"/>
  <c r="B67" i="20"/>
  <c r="A67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C66" i="20"/>
  <c r="B66" i="20"/>
  <c r="A66" i="20"/>
  <c r="AR65" i="20"/>
  <c r="AQ65" i="20"/>
  <c r="AP65" i="20"/>
  <c r="AO65" i="20"/>
  <c r="AN65" i="20"/>
  <c r="AM65" i="20"/>
  <c r="AL65" i="20"/>
  <c r="AK65" i="20"/>
  <c r="AJ65" i="20"/>
  <c r="AI65" i="20"/>
  <c r="AH65" i="20"/>
  <c r="AG65" i="20"/>
  <c r="AF65" i="20"/>
  <c r="C65" i="20"/>
  <c r="B65" i="20"/>
  <c r="A65" i="20"/>
  <c r="AR64" i="20"/>
  <c r="AQ64" i="20"/>
  <c r="AP64" i="20"/>
  <c r="AO64" i="20"/>
  <c r="AN64" i="20"/>
  <c r="AM64" i="20"/>
  <c r="AL64" i="20"/>
  <c r="AK64" i="20"/>
  <c r="AJ64" i="20"/>
  <c r="AI64" i="20"/>
  <c r="AH64" i="20"/>
  <c r="AG64" i="20"/>
  <c r="AF64" i="20"/>
  <c r="C64" i="20"/>
  <c r="B64" i="20"/>
  <c r="A64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C63" i="20"/>
  <c r="B63" i="20"/>
  <c r="A63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C62" i="20"/>
  <c r="B62" i="20"/>
  <c r="A62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C61" i="20"/>
  <c r="B61" i="20"/>
  <c r="A61" i="20"/>
  <c r="C60" i="20"/>
  <c r="B60" i="20"/>
  <c r="A60" i="20"/>
  <c r="C59" i="20"/>
  <c r="B59" i="20"/>
  <c r="A59" i="20"/>
  <c r="AR58" i="20"/>
  <c r="AQ58" i="20"/>
  <c r="AP58" i="20"/>
  <c r="AO58" i="20"/>
  <c r="AN58" i="20"/>
  <c r="AM58" i="20"/>
  <c r="AL58" i="20"/>
  <c r="AK58" i="20"/>
  <c r="AJ58" i="20"/>
  <c r="AI58" i="20"/>
  <c r="AH58" i="20"/>
  <c r="AG58" i="20"/>
  <c r="AF58" i="20"/>
  <c r="C58" i="20"/>
  <c r="B58" i="20"/>
  <c r="A58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C57" i="20"/>
  <c r="B57" i="20"/>
  <c r="A57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C56" i="20"/>
  <c r="B56" i="20"/>
  <c r="A56" i="20"/>
  <c r="AR55" i="20"/>
  <c r="AQ55" i="20"/>
  <c r="AP55" i="20"/>
  <c r="AO55" i="20"/>
  <c r="AN55" i="20"/>
  <c r="AM55" i="20"/>
  <c r="AL55" i="20"/>
  <c r="AK55" i="20"/>
  <c r="AJ55" i="20"/>
  <c r="AI55" i="20"/>
  <c r="AH55" i="20"/>
  <c r="AG55" i="20"/>
  <c r="AF55" i="20"/>
  <c r="C55" i="20"/>
  <c r="B55" i="20"/>
  <c r="A55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C54" i="20"/>
  <c r="B54" i="20"/>
  <c r="A54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C53" i="20"/>
  <c r="B53" i="20"/>
  <c r="A53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C52" i="20"/>
  <c r="B52" i="20"/>
  <c r="A52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C51" i="20"/>
  <c r="B51" i="20"/>
  <c r="A51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C50" i="20"/>
  <c r="B50" i="20"/>
  <c r="A50" i="20"/>
  <c r="AR49" i="20"/>
  <c r="AQ49" i="20"/>
  <c r="AP49" i="20"/>
  <c r="AO49" i="20"/>
  <c r="AN49" i="20"/>
  <c r="AM49" i="20"/>
  <c r="AL49" i="20"/>
  <c r="AK49" i="20"/>
  <c r="AJ49" i="20"/>
  <c r="AI49" i="20"/>
  <c r="AH49" i="20"/>
  <c r="AG49" i="20"/>
  <c r="AF49" i="20"/>
  <c r="C49" i="20"/>
  <c r="B49" i="20"/>
  <c r="A49" i="20"/>
  <c r="C48" i="20"/>
  <c r="B48" i="20"/>
  <c r="A48" i="20"/>
  <c r="AR47" i="20"/>
  <c r="AQ47" i="20"/>
  <c r="AP47" i="20"/>
  <c r="AO47" i="20"/>
  <c r="AN47" i="20"/>
  <c r="AM47" i="20"/>
  <c r="AL47" i="20"/>
  <c r="AK47" i="20"/>
  <c r="AJ47" i="20"/>
  <c r="AI47" i="20"/>
  <c r="AH47" i="20"/>
  <c r="AG47" i="20"/>
  <c r="AF47" i="20"/>
  <c r="C47" i="20"/>
  <c r="B47" i="20"/>
  <c r="A47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C46" i="20"/>
  <c r="B46" i="20"/>
  <c r="A46" i="20"/>
  <c r="C45" i="20"/>
  <c r="B45" i="20"/>
  <c r="A45" i="20"/>
  <c r="AR44" i="20"/>
  <c r="AQ44" i="20"/>
  <c r="AP44" i="20"/>
  <c r="AO44" i="20"/>
  <c r="AN44" i="20"/>
  <c r="AM44" i="20"/>
  <c r="AL44" i="20"/>
  <c r="AK44" i="20"/>
  <c r="AJ44" i="20"/>
  <c r="AI44" i="20"/>
  <c r="AH44" i="20"/>
  <c r="AG44" i="20"/>
  <c r="AF44" i="20"/>
  <c r="C44" i="20"/>
  <c r="B44" i="20"/>
  <c r="A44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C43" i="20"/>
  <c r="B43" i="20"/>
  <c r="A43" i="20"/>
  <c r="C42" i="20"/>
  <c r="B42" i="20"/>
  <c r="A42" i="20"/>
  <c r="AR41" i="20"/>
  <c r="AQ41" i="20"/>
  <c r="AP41" i="20"/>
  <c r="AO41" i="20"/>
  <c r="AN41" i="20"/>
  <c r="AM41" i="20"/>
  <c r="AL41" i="20"/>
  <c r="AK41" i="20"/>
  <c r="AJ41" i="20"/>
  <c r="AI41" i="20"/>
  <c r="AH41" i="20"/>
  <c r="AG41" i="20"/>
  <c r="AF41" i="20"/>
  <c r="C41" i="20"/>
  <c r="B41" i="20"/>
  <c r="A41" i="20"/>
  <c r="C40" i="20"/>
  <c r="B40" i="20"/>
  <c r="A40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C39" i="20"/>
  <c r="B39" i="20"/>
  <c r="A39" i="20"/>
  <c r="C38" i="20"/>
  <c r="B38" i="20"/>
  <c r="A38" i="20"/>
  <c r="C37" i="20"/>
  <c r="B37" i="20"/>
  <c r="A37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C36" i="20"/>
  <c r="B36" i="20"/>
  <c r="A36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C35" i="20"/>
  <c r="B35" i="20"/>
  <c r="A35" i="20"/>
  <c r="C34" i="20"/>
  <c r="B34" i="20"/>
  <c r="A34" i="20"/>
  <c r="AR33" i="20"/>
  <c r="AQ33" i="20"/>
  <c r="AP33" i="20"/>
  <c r="AO33" i="20"/>
  <c r="AN33" i="20"/>
  <c r="AM33" i="20"/>
  <c r="AL33" i="20"/>
  <c r="AK33" i="20"/>
  <c r="AJ33" i="20"/>
  <c r="AI33" i="20"/>
  <c r="AH33" i="20"/>
  <c r="AG33" i="20"/>
  <c r="AF33" i="20"/>
  <c r="C33" i="20"/>
  <c r="B33" i="20"/>
  <c r="A33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C32" i="20"/>
  <c r="B32" i="20"/>
  <c r="A32" i="20"/>
  <c r="C31" i="20"/>
  <c r="B31" i="20"/>
  <c r="A31" i="20"/>
  <c r="AR30" i="20"/>
  <c r="AQ30" i="20"/>
  <c r="AP30" i="20"/>
  <c r="AO30" i="20"/>
  <c r="AN30" i="20"/>
  <c r="AM30" i="20"/>
  <c r="AL30" i="20"/>
  <c r="AK30" i="20"/>
  <c r="AJ30" i="20"/>
  <c r="AI30" i="20"/>
  <c r="AH30" i="20"/>
  <c r="AG30" i="20"/>
  <c r="AF30" i="20"/>
  <c r="C30" i="20"/>
  <c r="B30" i="20"/>
  <c r="A30" i="20"/>
  <c r="C29" i="20"/>
  <c r="B29" i="20"/>
  <c r="A29" i="20"/>
  <c r="AR28" i="20"/>
  <c r="AQ28" i="20"/>
  <c r="AP28" i="20"/>
  <c r="AO28" i="20"/>
  <c r="AN28" i="20"/>
  <c r="AM28" i="20"/>
  <c r="AL28" i="20"/>
  <c r="AK28" i="20"/>
  <c r="AJ28" i="20"/>
  <c r="AI28" i="20"/>
  <c r="AH28" i="20"/>
  <c r="AG28" i="20"/>
  <c r="AF28" i="20"/>
  <c r="C28" i="20"/>
  <c r="B28" i="20"/>
  <c r="A28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C27" i="20"/>
  <c r="B27" i="20"/>
  <c r="A27" i="20"/>
  <c r="AR26" i="20"/>
  <c r="AQ26" i="20"/>
  <c r="AP26" i="20"/>
  <c r="AO26" i="20"/>
  <c r="AN26" i="20"/>
  <c r="AM26" i="20"/>
  <c r="AL26" i="20"/>
  <c r="AK26" i="20"/>
  <c r="AJ26" i="20"/>
  <c r="AI26" i="20"/>
  <c r="AH26" i="20"/>
  <c r="AG26" i="20"/>
  <c r="AF26" i="20"/>
  <c r="C26" i="20"/>
  <c r="B26" i="20"/>
  <c r="A26" i="20"/>
  <c r="C25" i="20"/>
  <c r="B25" i="20"/>
  <c r="A25" i="20"/>
  <c r="AR24" i="20"/>
  <c r="AQ24" i="20"/>
  <c r="AP24" i="20"/>
  <c r="AO24" i="20"/>
  <c r="AN24" i="20"/>
  <c r="AM24" i="20"/>
  <c r="AL24" i="20"/>
  <c r="AK24" i="20"/>
  <c r="AJ24" i="20"/>
  <c r="AI24" i="20"/>
  <c r="AH24" i="20"/>
  <c r="AG24" i="20"/>
  <c r="AF24" i="20"/>
  <c r="C24" i="20"/>
  <c r="B24" i="20"/>
  <c r="A24" i="20"/>
  <c r="AR23" i="20"/>
  <c r="AQ23" i="20"/>
  <c r="AP23" i="20"/>
  <c r="AO23" i="20"/>
  <c r="AN23" i="20"/>
  <c r="AM23" i="20"/>
  <c r="AL23" i="20"/>
  <c r="AK23" i="20"/>
  <c r="AJ23" i="20"/>
  <c r="AI23" i="20"/>
  <c r="AH23" i="20"/>
  <c r="AG23" i="20"/>
  <c r="AF23" i="20"/>
  <c r="C23" i="20"/>
  <c r="B23" i="20"/>
  <c r="A23" i="20"/>
  <c r="C22" i="20"/>
  <c r="B22" i="20"/>
  <c r="A22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C21" i="20"/>
  <c r="B21" i="20"/>
  <c r="A21" i="20"/>
  <c r="C20" i="20"/>
  <c r="B20" i="20"/>
  <c r="A20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C19" i="20"/>
  <c r="B19" i="20"/>
  <c r="A19" i="20"/>
  <c r="C18" i="20"/>
  <c r="B18" i="20"/>
  <c r="A18" i="20"/>
  <c r="AR17" i="20"/>
  <c r="AQ17" i="20"/>
  <c r="AP17" i="20"/>
  <c r="AO17" i="20"/>
  <c r="AN17" i="20"/>
  <c r="AM17" i="20"/>
  <c r="AL17" i="20"/>
  <c r="AK17" i="20"/>
  <c r="AJ17" i="20"/>
  <c r="AI17" i="20"/>
  <c r="AH17" i="20"/>
  <c r="AG17" i="20"/>
  <c r="AF17" i="20"/>
  <c r="C17" i="20"/>
  <c r="B17" i="20"/>
  <c r="A17" i="20"/>
  <c r="C16" i="20"/>
  <c r="B16" i="20"/>
  <c r="A16" i="20"/>
  <c r="C15" i="20"/>
  <c r="B15" i="20"/>
  <c r="A15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C14" i="20"/>
  <c r="B14" i="20"/>
  <c r="A14" i="20"/>
  <c r="C13" i="20"/>
  <c r="B13" i="20"/>
  <c r="A13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C12" i="20"/>
  <c r="B12" i="20"/>
  <c r="A12" i="20"/>
  <c r="C11" i="20"/>
  <c r="B11" i="20"/>
  <c r="A11" i="20"/>
  <c r="AU79" i="19"/>
  <c r="AT79" i="19"/>
  <c r="AS79" i="19"/>
  <c r="AR79" i="19"/>
  <c r="AQ79" i="19"/>
  <c r="AP79" i="19"/>
  <c r="AO79" i="19"/>
  <c r="AN79" i="19"/>
  <c r="I70" i="34" s="1"/>
  <c r="AM79" i="19"/>
  <c r="AL79" i="19"/>
  <c r="AK79" i="19"/>
  <c r="AJ79" i="19"/>
  <c r="AI79" i="19"/>
  <c r="C79" i="19"/>
  <c r="B79" i="19"/>
  <c r="A79" i="19"/>
  <c r="AU78" i="19"/>
  <c r="AT78" i="19"/>
  <c r="AS78" i="19"/>
  <c r="AR78" i="19"/>
  <c r="AQ78" i="19"/>
  <c r="AP78" i="19"/>
  <c r="AO78" i="19"/>
  <c r="AN78" i="19"/>
  <c r="AM78" i="19"/>
  <c r="AL78" i="19"/>
  <c r="AK78" i="19"/>
  <c r="AJ78" i="19"/>
  <c r="AI78" i="19"/>
  <c r="C78" i="19"/>
  <c r="B78" i="19"/>
  <c r="A78" i="19"/>
  <c r="C77" i="19"/>
  <c r="B77" i="19"/>
  <c r="A77" i="19"/>
  <c r="AU76" i="19"/>
  <c r="AT76" i="19"/>
  <c r="AS76" i="19"/>
  <c r="AR76" i="19"/>
  <c r="AQ76" i="19"/>
  <c r="AP76" i="19"/>
  <c r="AO76" i="19"/>
  <c r="AN76" i="19"/>
  <c r="AM76" i="19"/>
  <c r="AL76" i="19"/>
  <c r="AK76" i="19"/>
  <c r="AJ76" i="19"/>
  <c r="AI76" i="19"/>
  <c r="C76" i="19"/>
  <c r="B76" i="19"/>
  <c r="A76" i="19"/>
  <c r="AU75" i="19"/>
  <c r="AT75" i="19"/>
  <c r="AS75" i="19"/>
  <c r="AR75" i="19"/>
  <c r="AQ75" i="19"/>
  <c r="AP75" i="19"/>
  <c r="AO75" i="19"/>
  <c r="AN75" i="19"/>
  <c r="AM75" i="19"/>
  <c r="AL75" i="19"/>
  <c r="AK75" i="19"/>
  <c r="AJ75" i="19"/>
  <c r="AI75" i="19"/>
  <c r="C75" i="19"/>
  <c r="B75" i="19"/>
  <c r="A75" i="19"/>
  <c r="C74" i="19"/>
  <c r="B74" i="19"/>
  <c r="A74" i="19"/>
  <c r="C73" i="19"/>
  <c r="B73" i="19"/>
  <c r="A73" i="19"/>
  <c r="C72" i="19"/>
  <c r="B72" i="19"/>
  <c r="A72" i="19"/>
  <c r="AU71" i="19"/>
  <c r="AT71" i="19"/>
  <c r="AS71" i="19"/>
  <c r="AR71" i="19"/>
  <c r="AQ71" i="19"/>
  <c r="AP71" i="19"/>
  <c r="AO71" i="19"/>
  <c r="AN71" i="19"/>
  <c r="AM71" i="19"/>
  <c r="AL71" i="19"/>
  <c r="AK71" i="19"/>
  <c r="AJ71" i="19"/>
  <c r="AI71" i="19"/>
  <c r="C71" i="19"/>
  <c r="B71" i="19"/>
  <c r="A71" i="19"/>
  <c r="AU70" i="19"/>
  <c r="AT70" i="19"/>
  <c r="AS70" i="19"/>
  <c r="AR70" i="19"/>
  <c r="AQ70" i="19"/>
  <c r="AP70" i="19"/>
  <c r="AO70" i="19"/>
  <c r="AN70" i="19"/>
  <c r="AM70" i="19"/>
  <c r="AL70" i="19"/>
  <c r="AK70" i="19"/>
  <c r="AJ70" i="19"/>
  <c r="AI70" i="19"/>
  <c r="C70" i="19"/>
  <c r="B70" i="19"/>
  <c r="A70" i="19"/>
  <c r="AU69" i="19"/>
  <c r="AT69" i="19"/>
  <c r="AS69" i="19"/>
  <c r="AR69" i="19"/>
  <c r="AQ69" i="19"/>
  <c r="AP69" i="19"/>
  <c r="AO69" i="19"/>
  <c r="AN69" i="19"/>
  <c r="AM69" i="19"/>
  <c r="AL69" i="19"/>
  <c r="AK69" i="19"/>
  <c r="AJ69" i="19"/>
  <c r="AI69" i="19"/>
  <c r="C69" i="19"/>
  <c r="B69" i="19"/>
  <c r="A69" i="19"/>
  <c r="AU68" i="19"/>
  <c r="AT68" i="19"/>
  <c r="AS68" i="19"/>
  <c r="AR68" i="19"/>
  <c r="AQ68" i="19"/>
  <c r="AP68" i="19"/>
  <c r="AO68" i="19"/>
  <c r="AN68" i="19"/>
  <c r="AM68" i="19"/>
  <c r="AL68" i="19"/>
  <c r="AK68" i="19"/>
  <c r="AJ68" i="19"/>
  <c r="AI68" i="19"/>
  <c r="C68" i="19"/>
  <c r="B68" i="19"/>
  <c r="A68" i="19"/>
  <c r="AU67" i="19"/>
  <c r="AT67" i="19"/>
  <c r="AS67" i="19"/>
  <c r="AR67" i="19"/>
  <c r="AQ67" i="19"/>
  <c r="AP67" i="19"/>
  <c r="AO67" i="19"/>
  <c r="AN67" i="19"/>
  <c r="AM67" i="19"/>
  <c r="AL67" i="19"/>
  <c r="AK67" i="19"/>
  <c r="AJ67" i="19"/>
  <c r="AI67" i="19"/>
  <c r="C67" i="19"/>
  <c r="B67" i="19"/>
  <c r="A67" i="19"/>
  <c r="AU66" i="19"/>
  <c r="AT66" i="19"/>
  <c r="AS66" i="19"/>
  <c r="AR66" i="19"/>
  <c r="AQ66" i="19"/>
  <c r="AP66" i="19"/>
  <c r="AO66" i="19"/>
  <c r="AN66" i="19"/>
  <c r="AM66" i="19"/>
  <c r="AL66" i="19"/>
  <c r="AK66" i="19"/>
  <c r="AJ66" i="19"/>
  <c r="AI66" i="19"/>
  <c r="C66" i="19"/>
  <c r="B66" i="19"/>
  <c r="A66" i="19"/>
  <c r="AU65" i="19"/>
  <c r="AT65" i="19"/>
  <c r="AS65" i="19"/>
  <c r="AR65" i="19"/>
  <c r="AQ65" i="19"/>
  <c r="AP65" i="19"/>
  <c r="AO65" i="19"/>
  <c r="AN65" i="19"/>
  <c r="AM65" i="19"/>
  <c r="AL65" i="19"/>
  <c r="AK65" i="19"/>
  <c r="AJ65" i="19"/>
  <c r="AI65" i="19"/>
  <c r="C65" i="19"/>
  <c r="B65" i="19"/>
  <c r="A65" i="19"/>
  <c r="AU64" i="19"/>
  <c r="AT64" i="19"/>
  <c r="AS64" i="19"/>
  <c r="AR64" i="19"/>
  <c r="AQ64" i="19"/>
  <c r="AP64" i="19"/>
  <c r="AO64" i="19"/>
  <c r="AN64" i="19"/>
  <c r="AM64" i="19"/>
  <c r="AL64" i="19"/>
  <c r="AK64" i="19"/>
  <c r="AJ64" i="19"/>
  <c r="AI64" i="19"/>
  <c r="C64" i="19"/>
  <c r="B64" i="19"/>
  <c r="A64" i="19"/>
  <c r="AU63" i="19"/>
  <c r="AT63" i="19"/>
  <c r="AS63" i="19"/>
  <c r="AR63" i="19"/>
  <c r="AQ63" i="19"/>
  <c r="AP63" i="19"/>
  <c r="AO63" i="19"/>
  <c r="AN63" i="19"/>
  <c r="AM63" i="19"/>
  <c r="AL63" i="19"/>
  <c r="AK63" i="19"/>
  <c r="AJ63" i="19"/>
  <c r="AI63" i="19"/>
  <c r="C63" i="19"/>
  <c r="B63" i="19"/>
  <c r="A63" i="19"/>
  <c r="AU62" i="19"/>
  <c r="AT62" i="19"/>
  <c r="AS62" i="19"/>
  <c r="AR62" i="19"/>
  <c r="AQ62" i="19"/>
  <c r="AP62" i="19"/>
  <c r="AO62" i="19"/>
  <c r="AN62" i="19"/>
  <c r="AM62" i="19"/>
  <c r="AL62" i="19"/>
  <c r="AK62" i="19"/>
  <c r="AJ62" i="19"/>
  <c r="AI62" i="19"/>
  <c r="C62" i="19"/>
  <c r="B62" i="19"/>
  <c r="A62" i="19"/>
  <c r="AU61" i="19"/>
  <c r="AT61" i="19"/>
  <c r="AS61" i="19"/>
  <c r="AR61" i="19"/>
  <c r="AQ61" i="19"/>
  <c r="AP61" i="19"/>
  <c r="AO61" i="19"/>
  <c r="AN61" i="19"/>
  <c r="AM61" i="19"/>
  <c r="AL61" i="19"/>
  <c r="AK61" i="19"/>
  <c r="AJ61" i="19"/>
  <c r="AI61" i="19"/>
  <c r="C61" i="19"/>
  <c r="B61" i="19"/>
  <c r="A61" i="19"/>
  <c r="C60" i="19"/>
  <c r="B60" i="19"/>
  <c r="A60" i="19"/>
  <c r="C59" i="19"/>
  <c r="B59" i="19"/>
  <c r="A59" i="19"/>
  <c r="AU58" i="19"/>
  <c r="AT58" i="19"/>
  <c r="AS58" i="19"/>
  <c r="AR58" i="19"/>
  <c r="AQ58" i="19"/>
  <c r="AP58" i="19"/>
  <c r="AO58" i="19"/>
  <c r="AN58" i="19"/>
  <c r="AM58" i="19"/>
  <c r="AL58" i="19"/>
  <c r="AK58" i="19"/>
  <c r="AJ58" i="19"/>
  <c r="AI58" i="19"/>
  <c r="C58" i="19"/>
  <c r="B58" i="19"/>
  <c r="A58" i="19"/>
  <c r="AU57" i="19"/>
  <c r="AT57" i="19"/>
  <c r="AS57" i="19"/>
  <c r="AR57" i="19"/>
  <c r="AQ57" i="19"/>
  <c r="AP57" i="19"/>
  <c r="AO57" i="19"/>
  <c r="AN57" i="19"/>
  <c r="AM57" i="19"/>
  <c r="AL57" i="19"/>
  <c r="AK57" i="19"/>
  <c r="AJ57" i="19"/>
  <c r="AI57" i="19"/>
  <c r="C57" i="19"/>
  <c r="B57" i="19"/>
  <c r="A57" i="19"/>
  <c r="AU56" i="19"/>
  <c r="AT56" i="19"/>
  <c r="AS56" i="19"/>
  <c r="AR56" i="19"/>
  <c r="AQ56" i="19"/>
  <c r="AP56" i="19"/>
  <c r="AO56" i="19"/>
  <c r="AN56" i="19"/>
  <c r="AM56" i="19"/>
  <c r="AL56" i="19"/>
  <c r="AK56" i="19"/>
  <c r="AJ56" i="19"/>
  <c r="AI56" i="19"/>
  <c r="C56" i="19"/>
  <c r="B56" i="19"/>
  <c r="A56" i="19"/>
  <c r="AU55" i="19"/>
  <c r="AT55" i="19"/>
  <c r="AS55" i="19"/>
  <c r="AR55" i="19"/>
  <c r="AQ55" i="19"/>
  <c r="AP55" i="19"/>
  <c r="AO55" i="19"/>
  <c r="AN55" i="19"/>
  <c r="AM55" i="19"/>
  <c r="AL55" i="19"/>
  <c r="AK55" i="19"/>
  <c r="AJ55" i="19"/>
  <c r="AI55" i="19"/>
  <c r="C55" i="19"/>
  <c r="B55" i="19"/>
  <c r="A55" i="19"/>
  <c r="AU54" i="19"/>
  <c r="AT54" i="19"/>
  <c r="AS54" i="19"/>
  <c r="AR54" i="19"/>
  <c r="AQ54" i="19"/>
  <c r="AP54" i="19"/>
  <c r="AO54" i="19"/>
  <c r="AN54" i="19"/>
  <c r="AM54" i="19"/>
  <c r="AL54" i="19"/>
  <c r="AK54" i="19"/>
  <c r="AJ54" i="19"/>
  <c r="AI54" i="19"/>
  <c r="C54" i="19"/>
  <c r="B54" i="19"/>
  <c r="A54" i="19"/>
  <c r="AU53" i="19"/>
  <c r="AT53" i="19"/>
  <c r="AS53" i="19"/>
  <c r="AR53" i="19"/>
  <c r="AQ53" i="19"/>
  <c r="AP53" i="19"/>
  <c r="AO53" i="19"/>
  <c r="AN53" i="19"/>
  <c r="AM53" i="19"/>
  <c r="AL53" i="19"/>
  <c r="AK53" i="19"/>
  <c r="AJ53" i="19"/>
  <c r="AI53" i="19"/>
  <c r="C53" i="19"/>
  <c r="B53" i="19"/>
  <c r="A53" i="19"/>
  <c r="AU52" i="19"/>
  <c r="AT52" i="19"/>
  <c r="AS52" i="19"/>
  <c r="AR52" i="19"/>
  <c r="AQ52" i="19"/>
  <c r="AP52" i="19"/>
  <c r="AO52" i="19"/>
  <c r="AN52" i="19"/>
  <c r="AM52" i="19"/>
  <c r="AL52" i="19"/>
  <c r="AK52" i="19"/>
  <c r="AJ52" i="19"/>
  <c r="AI52" i="19"/>
  <c r="C52" i="19"/>
  <c r="B52" i="19"/>
  <c r="A52" i="19"/>
  <c r="AU51" i="19"/>
  <c r="AT51" i="19"/>
  <c r="AS51" i="19"/>
  <c r="AR51" i="19"/>
  <c r="AQ51" i="19"/>
  <c r="AP51" i="19"/>
  <c r="AO51" i="19"/>
  <c r="AN51" i="19"/>
  <c r="AM51" i="19"/>
  <c r="AL51" i="19"/>
  <c r="AK51" i="19"/>
  <c r="AJ51" i="19"/>
  <c r="AI51" i="19"/>
  <c r="C51" i="19"/>
  <c r="B51" i="19"/>
  <c r="A51" i="19"/>
  <c r="AU50" i="19"/>
  <c r="AT50" i="19"/>
  <c r="AS50" i="19"/>
  <c r="AR50" i="19"/>
  <c r="AQ50" i="19"/>
  <c r="AP50" i="19"/>
  <c r="AO50" i="19"/>
  <c r="AN50" i="19"/>
  <c r="AM50" i="19"/>
  <c r="AL50" i="19"/>
  <c r="AK50" i="19"/>
  <c r="AJ50" i="19"/>
  <c r="AI50" i="19"/>
  <c r="C50" i="19"/>
  <c r="B50" i="19"/>
  <c r="A50" i="19"/>
  <c r="AU49" i="19"/>
  <c r="AT49" i="19"/>
  <c r="AS49" i="19"/>
  <c r="AR49" i="19"/>
  <c r="AQ49" i="19"/>
  <c r="AP49" i="19"/>
  <c r="AO49" i="19"/>
  <c r="AN49" i="19"/>
  <c r="AM49" i="19"/>
  <c r="AL49" i="19"/>
  <c r="AK49" i="19"/>
  <c r="AJ49" i="19"/>
  <c r="AI49" i="19"/>
  <c r="C49" i="19"/>
  <c r="B49" i="19"/>
  <c r="A49" i="19"/>
  <c r="C48" i="19"/>
  <c r="B48" i="19"/>
  <c r="A48" i="19"/>
  <c r="AU47" i="19"/>
  <c r="AT47" i="19"/>
  <c r="AS47" i="19"/>
  <c r="AR47" i="19"/>
  <c r="AQ47" i="19"/>
  <c r="AP47" i="19"/>
  <c r="AO47" i="19"/>
  <c r="AN47" i="19"/>
  <c r="AM47" i="19"/>
  <c r="AL47" i="19"/>
  <c r="AK47" i="19"/>
  <c r="AJ47" i="19"/>
  <c r="AI47" i="19"/>
  <c r="C47" i="19"/>
  <c r="B47" i="19"/>
  <c r="A47" i="19"/>
  <c r="AU46" i="19"/>
  <c r="AT46" i="19"/>
  <c r="AS46" i="19"/>
  <c r="AR46" i="19"/>
  <c r="AQ46" i="19"/>
  <c r="AP46" i="19"/>
  <c r="AO46" i="19"/>
  <c r="AN46" i="19"/>
  <c r="AM46" i="19"/>
  <c r="AL46" i="19"/>
  <c r="AK46" i="19"/>
  <c r="AJ46" i="19"/>
  <c r="AI46" i="19"/>
  <c r="C46" i="19"/>
  <c r="B46" i="19"/>
  <c r="A46" i="19"/>
  <c r="C45" i="19"/>
  <c r="B45" i="19"/>
  <c r="A45" i="19"/>
  <c r="AU44" i="19"/>
  <c r="AT44" i="19"/>
  <c r="AS44" i="19"/>
  <c r="AR44" i="19"/>
  <c r="AQ44" i="19"/>
  <c r="AP44" i="19"/>
  <c r="AO44" i="19"/>
  <c r="AN44" i="19"/>
  <c r="AM44" i="19"/>
  <c r="AL44" i="19"/>
  <c r="AK44" i="19"/>
  <c r="AJ44" i="19"/>
  <c r="AI44" i="19"/>
  <c r="C44" i="19"/>
  <c r="B44" i="19"/>
  <c r="A44" i="19"/>
  <c r="AU43" i="19"/>
  <c r="AT43" i="19"/>
  <c r="AS43" i="19"/>
  <c r="AR43" i="19"/>
  <c r="AQ43" i="19"/>
  <c r="AP43" i="19"/>
  <c r="AO43" i="19"/>
  <c r="AN43" i="19"/>
  <c r="AM43" i="19"/>
  <c r="AL43" i="19"/>
  <c r="AK43" i="19"/>
  <c r="AJ43" i="19"/>
  <c r="AI43" i="19"/>
  <c r="C43" i="19"/>
  <c r="B43" i="19"/>
  <c r="A43" i="19"/>
  <c r="C42" i="19"/>
  <c r="B42" i="19"/>
  <c r="A42" i="19"/>
  <c r="AU41" i="19"/>
  <c r="AT41" i="19"/>
  <c r="AS41" i="19"/>
  <c r="AR41" i="19"/>
  <c r="AQ41" i="19"/>
  <c r="AP41" i="19"/>
  <c r="AO41" i="19"/>
  <c r="AN41" i="19"/>
  <c r="AM41" i="19"/>
  <c r="AL41" i="19"/>
  <c r="AK41" i="19"/>
  <c r="AJ41" i="19"/>
  <c r="AI41" i="19"/>
  <c r="C41" i="19"/>
  <c r="B41" i="19"/>
  <c r="A41" i="19"/>
  <c r="C40" i="19"/>
  <c r="B40" i="19"/>
  <c r="A40" i="19"/>
  <c r="AU39" i="19"/>
  <c r="AT39" i="19"/>
  <c r="AS39" i="19"/>
  <c r="AR39" i="19"/>
  <c r="AQ39" i="19"/>
  <c r="AP39" i="19"/>
  <c r="AO39" i="19"/>
  <c r="AN39" i="19"/>
  <c r="AM39" i="19"/>
  <c r="AL39" i="19"/>
  <c r="AK39" i="19"/>
  <c r="AJ39" i="19"/>
  <c r="AI39" i="19"/>
  <c r="C39" i="19"/>
  <c r="B39" i="19"/>
  <c r="A39" i="19"/>
  <c r="C38" i="19"/>
  <c r="B38" i="19"/>
  <c r="A38" i="19"/>
  <c r="C37" i="19"/>
  <c r="B37" i="19"/>
  <c r="A37" i="19"/>
  <c r="AH36" i="19"/>
  <c r="AG36" i="19"/>
  <c r="AF36" i="19"/>
  <c r="AE36" i="19"/>
  <c r="AD36" i="19"/>
  <c r="AC36" i="19"/>
  <c r="AB36" i="19"/>
  <c r="AA36" i="19"/>
  <c r="Z36" i="19"/>
  <c r="Y36" i="19"/>
  <c r="X36" i="19"/>
  <c r="W36" i="19"/>
  <c r="V36" i="19"/>
  <c r="U36" i="19"/>
  <c r="T3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A36" i="19"/>
  <c r="AU35" i="19"/>
  <c r="AT35" i="19"/>
  <c r="AS35" i="19"/>
  <c r="AR35" i="19"/>
  <c r="AQ35" i="19"/>
  <c r="AP35" i="19"/>
  <c r="AO35" i="19"/>
  <c r="AN35" i="19"/>
  <c r="AM35" i="19"/>
  <c r="AL35" i="19"/>
  <c r="AK35" i="19"/>
  <c r="AJ35" i="19"/>
  <c r="AI35" i="19"/>
  <c r="C35" i="19"/>
  <c r="B35" i="19"/>
  <c r="A35" i="19"/>
  <c r="C34" i="19"/>
  <c r="B34" i="19"/>
  <c r="A34" i="19"/>
  <c r="AU33" i="19"/>
  <c r="AT33" i="19"/>
  <c r="AS33" i="19"/>
  <c r="AR33" i="19"/>
  <c r="AQ33" i="19"/>
  <c r="AP33" i="19"/>
  <c r="AO33" i="19"/>
  <c r="AN33" i="19"/>
  <c r="AM33" i="19"/>
  <c r="AL33" i="19"/>
  <c r="AK33" i="19"/>
  <c r="AJ33" i="19"/>
  <c r="AI33" i="19"/>
  <c r="C33" i="19"/>
  <c r="B33" i="19"/>
  <c r="A33" i="19"/>
  <c r="AU32" i="19"/>
  <c r="AT32" i="19"/>
  <c r="AS32" i="19"/>
  <c r="AR32" i="19"/>
  <c r="AQ32" i="19"/>
  <c r="AP32" i="19"/>
  <c r="AO32" i="19"/>
  <c r="AN32" i="19"/>
  <c r="AM32" i="19"/>
  <c r="AL32" i="19"/>
  <c r="AK32" i="19"/>
  <c r="AJ32" i="19"/>
  <c r="AI32" i="19"/>
  <c r="C32" i="19"/>
  <c r="B32" i="19"/>
  <c r="A32" i="19"/>
  <c r="C31" i="19"/>
  <c r="B31" i="19"/>
  <c r="A31" i="19"/>
  <c r="AU30" i="19"/>
  <c r="AT30" i="19"/>
  <c r="AS30" i="19"/>
  <c r="AR30" i="19"/>
  <c r="AQ30" i="19"/>
  <c r="AP30" i="19"/>
  <c r="AO30" i="19"/>
  <c r="AN30" i="19"/>
  <c r="AM30" i="19"/>
  <c r="AL30" i="19"/>
  <c r="AK30" i="19"/>
  <c r="AJ30" i="19"/>
  <c r="AI30" i="19"/>
  <c r="C30" i="19"/>
  <c r="B30" i="19"/>
  <c r="A30" i="19"/>
  <c r="C29" i="19"/>
  <c r="B29" i="19"/>
  <c r="A29" i="19"/>
  <c r="AU28" i="19"/>
  <c r="AT28" i="19"/>
  <c r="AS28" i="19"/>
  <c r="AR28" i="19"/>
  <c r="AQ28" i="19"/>
  <c r="AP28" i="19"/>
  <c r="AO28" i="19"/>
  <c r="AN28" i="19"/>
  <c r="AM28" i="19"/>
  <c r="AL28" i="19"/>
  <c r="AK28" i="19"/>
  <c r="AJ28" i="19"/>
  <c r="AI28" i="19"/>
  <c r="C28" i="19"/>
  <c r="B28" i="19"/>
  <c r="A28" i="19"/>
  <c r="AU27" i="19"/>
  <c r="AT27" i="19"/>
  <c r="AS27" i="19"/>
  <c r="AR27" i="19"/>
  <c r="AQ27" i="19"/>
  <c r="AP27" i="19"/>
  <c r="AO27" i="19"/>
  <c r="AN27" i="19"/>
  <c r="AM27" i="19"/>
  <c r="AL27" i="19"/>
  <c r="AK27" i="19"/>
  <c r="AJ27" i="19"/>
  <c r="AI27" i="19"/>
  <c r="C27" i="19"/>
  <c r="B27" i="19"/>
  <c r="A27" i="19"/>
  <c r="AU26" i="19"/>
  <c r="P17" i="34" s="1"/>
  <c r="AT26" i="19"/>
  <c r="AS26" i="19"/>
  <c r="AR26" i="19"/>
  <c r="AQ26" i="19"/>
  <c r="AP26" i="19"/>
  <c r="AO26" i="19"/>
  <c r="AN26" i="19"/>
  <c r="AM26" i="19"/>
  <c r="H17" i="34" s="1"/>
  <c r="AL26" i="19"/>
  <c r="AK26" i="19"/>
  <c r="AJ26" i="19"/>
  <c r="AI26" i="19"/>
  <c r="C26" i="19"/>
  <c r="B26" i="19"/>
  <c r="A26" i="19"/>
  <c r="C25" i="19"/>
  <c r="B25" i="19"/>
  <c r="A25" i="19"/>
  <c r="AU24" i="19"/>
  <c r="AT24" i="19"/>
  <c r="AS24" i="19"/>
  <c r="AR24" i="19"/>
  <c r="AQ24" i="19"/>
  <c r="AP24" i="19"/>
  <c r="AO24" i="19"/>
  <c r="AN24" i="19"/>
  <c r="AM24" i="19"/>
  <c r="AL24" i="19"/>
  <c r="AK24" i="19"/>
  <c r="AJ24" i="19"/>
  <c r="AI24" i="19"/>
  <c r="C24" i="19"/>
  <c r="B24" i="19"/>
  <c r="A24" i="19"/>
  <c r="AU23" i="19"/>
  <c r="AT23" i="19"/>
  <c r="AS23" i="19"/>
  <c r="AR23" i="19"/>
  <c r="AQ23" i="19"/>
  <c r="AP23" i="19"/>
  <c r="AO23" i="19"/>
  <c r="AN23" i="19"/>
  <c r="AM23" i="19"/>
  <c r="AL23" i="19"/>
  <c r="AK23" i="19"/>
  <c r="AJ23" i="19"/>
  <c r="AI23" i="19"/>
  <c r="C23" i="19"/>
  <c r="B23" i="19"/>
  <c r="A23" i="19"/>
  <c r="C22" i="19"/>
  <c r="B22" i="19"/>
  <c r="A22" i="19"/>
  <c r="AU21" i="19"/>
  <c r="AT21" i="19"/>
  <c r="AS21" i="19"/>
  <c r="AR21" i="19"/>
  <c r="AQ21" i="19"/>
  <c r="AP21" i="19"/>
  <c r="AO21" i="19"/>
  <c r="AN21" i="19"/>
  <c r="AM21" i="19"/>
  <c r="AL21" i="19"/>
  <c r="AK21" i="19"/>
  <c r="AJ21" i="19"/>
  <c r="AI21" i="19"/>
  <c r="C21" i="19"/>
  <c r="B21" i="19"/>
  <c r="A21" i="19"/>
  <c r="C20" i="19"/>
  <c r="B20" i="19"/>
  <c r="A20" i="19"/>
  <c r="AU19" i="19"/>
  <c r="AT19" i="19"/>
  <c r="AS19" i="19"/>
  <c r="AR19" i="19"/>
  <c r="AQ19" i="19"/>
  <c r="AP19" i="19"/>
  <c r="AO19" i="19"/>
  <c r="AN19" i="19"/>
  <c r="AM19" i="19"/>
  <c r="AL19" i="19"/>
  <c r="AK19" i="19"/>
  <c r="AJ19" i="19"/>
  <c r="AI19" i="19"/>
  <c r="C19" i="19"/>
  <c r="B19" i="19"/>
  <c r="A19" i="19"/>
  <c r="C18" i="19"/>
  <c r="B18" i="19"/>
  <c r="A18" i="19"/>
  <c r="AU17" i="19"/>
  <c r="AT17" i="19"/>
  <c r="AS17" i="19"/>
  <c r="AR17" i="19"/>
  <c r="AQ17" i="19"/>
  <c r="AP17" i="19"/>
  <c r="AO17" i="19"/>
  <c r="AN17" i="19"/>
  <c r="AM17" i="19"/>
  <c r="AL17" i="19"/>
  <c r="AK17" i="19"/>
  <c r="AJ17" i="19"/>
  <c r="AI17" i="19"/>
  <c r="C17" i="19"/>
  <c r="B17" i="19"/>
  <c r="A17" i="19"/>
  <c r="C16" i="19"/>
  <c r="B16" i="19"/>
  <c r="A16" i="19"/>
  <c r="C15" i="19"/>
  <c r="B15" i="19"/>
  <c r="A15" i="19"/>
  <c r="AU14" i="19"/>
  <c r="AT14" i="19"/>
  <c r="AS14" i="19"/>
  <c r="AR14" i="19"/>
  <c r="AQ14" i="19"/>
  <c r="AP14" i="19"/>
  <c r="AO14" i="19"/>
  <c r="AN14" i="19"/>
  <c r="AM14" i="19"/>
  <c r="AL14" i="19"/>
  <c r="AK14" i="19"/>
  <c r="AJ14" i="19"/>
  <c r="AI14" i="19"/>
  <c r="C14" i="19"/>
  <c r="B14" i="19"/>
  <c r="A14" i="19"/>
  <c r="C13" i="19"/>
  <c r="B13" i="19"/>
  <c r="A13" i="19"/>
  <c r="AU12" i="19"/>
  <c r="AT12" i="19"/>
  <c r="AS12" i="19"/>
  <c r="AR12" i="19"/>
  <c r="AQ12" i="19"/>
  <c r="AP12" i="19"/>
  <c r="AO12" i="19"/>
  <c r="AN12" i="19"/>
  <c r="AM12" i="19"/>
  <c r="AL12" i="19"/>
  <c r="AK12" i="19"/>
  <c r="AJ12" i="19"/>
  <c r="AI12" i="19"/>
  <c r="C12" i="19"/>
  <c r="C11" i="19"/>
  <c r="B11" i="19"/>
  <c r="A11" i="19"/>
  <c r="AH105" i="18"/>
  <c r="AG105" i="18"/>
  <c r="AF105" i="18"/>
  <c r="AE105" i="18"/>
  <c r="AD105" i="18"/>
  <c r="AC105" i="18"/>
  <c r="AB105" i="18"/>
  <c r="AA105" i="18"/>
  <c r="Z105" i="18"/>
  <c r="Y105" i="18"/>
  <c r="X105" i="18"/>
  <c r="W105" i="18"/>
  <c r="O105" i="18"/>
  <c r="N105" i="18"/>
  <c r="M105" i="18"/>
  <c r="L105" i="18"/>
  <c r="K105" i="18"/>
  <c r="J105" i="18"/>
  <c r="I105" i="18"/>
  <c r="H105" i="18"/>
  <c r="G105" i="18"/>
  <c r="F105" i="18"/>
  <c r="E105" i="18"/>
  <c r="D105" i="18"/>
  <c r="AH83" i="18"/>
  <c r="AG83" i="18"/>
  <c r="AF83" i="18"/>
  <c r="AE83" i="18"/>
  <c r="AD83" i="18"/>
  <c r="AC83" i="18"/>
  <c r="AB83" i="18"/>
  <c r="AA83" i="18"/>
  <c r="Z83" i="18"/>
  <c r="Y83" i="18"/>
  <c r="X83" i="18"/>
  <c r="W83" i="18"/>
  <c r="P83" i="18"/>
  <c r="O83" i="18"/>
  <c r="N83" i="18"/>
  <c r="M83" i="18"/>
  <c r="L83" i="18"/>
  <c r="K83" i="18"/>
  <c r="J83" i="18"/>
  <c r="I83" i="18"/>
  <c r="H83" i="18"/>
  <c r="G83" i="18"/>
  <c r="F83" i="18"/>
  <c r="E83" i="18"/>
  <c r="D83" i="18"/>
  <c r="AU79" i="18"/>
  <c r="AT79" i="18"/>
  <c r="AS79" i="18"/>
  <c r="AR79" i="18"/>
  <c r="AQ79" i="18"/>
  <c r="AP79" i="18"/>
  <c r="AO79" i="18"/>
  <c r="AN79" i="18"/>
  <c r="AM79" i="18"/>
  <c r="AL79" i="18"/>
  <c r="AK79" i="18"/>
  <c r="AJ79" i="18"/>
  <c r="AI79" i="18"/>
  <c r="C79" i="18"/>
  <c r="B79" i="18"/>
  <c r="A79" i="18"/>
  <c r="AU78" i="18"/>
  <c r="AT78" i="18"/>
  <c r="AS78" i="18"/>
  <c r="AR78" i="18"/>
  <c r="AQ78" i="18"/>
  <c r="AP78" i="18"/>
  <c r="AO78" i="18"/>
  <c r="AN78" i="18"/>
  <c r="AM78" i="18"/>
  <c r="AL78" i="18"/>
  <c r="AK78" i="18"/>
  <c r="AJ78" i="18"/>
  <c r="AI78" i="18"/>
  <c r="C78" i="18"/>
  <c r="B78" i="18"/>
  <c r="A78" i="18"/>
  <c r="C77" i="18"/>
  <c r="B77" i="18"/>
  <c r="A77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C76" i="18"/>
  <c r="B76" i="18"/>
  <c r="A76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C75" i="18"/>
  <c r="B75" i="18"/>
  <c r="A75" i="18"/>
  <c r="C74" i="18"/>
  <c r="B74" i="18"/>
  <c r="A74" i="18"/>
  <c r="AE73" i="18"/>
  <c r="AA73" i="18"/>
  <c r="Z73" i="18"/>
  <c r="W73" i="18"/>
  <c r="S73" i="18"/>
  <c r="K73" i="18"/>
  <c r="C73" i="18"/>
  <c r="B73" i="18"/>
  <c r="A73" i="18"/>
  <c r="AH72" i="18"/>
  <c r="AG72" i="18"/>
  <c r="AF72" i="18"/>
  <c r="AE72" i="18"/>
  <c r="AD72" i="18"/>
  <c r="AC72" i="18"/>
  <c r="AB72" i="18"/>
  <c r="AA72" i="18"/>
  <c r="Z72" i="18"/>
  <c r="Y72" i="18"/>
  <c r="X72" i="18"/>
  <c r="W72" i="18"/>
  <c r="V72" i="18"/>
  <c r="U72" i="18"/>
  <c r="T72" i="18"/>
  <c r="S72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C72" i="18"/>
  <c r="B72" i="18"/>
  <c r="A72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C71" i="18"/>
  <c r="B71" i="18"/>
  <c r="A71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C70" i="18"/>
  <c r="B70" i="18"/>
  <c r="A70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C69" i="18"/>
  <c r="B69" i="18"/>
  <c r="A69" i="18"/>
  <c r="AU68" i="18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C68" i="18"/>
  <c r="B68" i="18"/>
  <c r="A68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C67" i="18"/>
  <c r="B67" i="18"/>
  <c r="A67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C66" i="18"/>
  <c r="B66" i="18"/>
  <c r="A66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C65" i="18"/>
  <c r="B65" i="18"/>
  <c r="A65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C64" i="18"/>
  <c r="B64" i="18"/>
  <c r="A64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C63" i="18"/>
  <c r="B63" i="18"/>
  <c r="A63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C62" i="18"/>
  <c r="B62" i="18"/>
  <c r="A62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C61" i="18"/>
  <c r="B61" i="18"/>
  <c r="A61" i="18"/>
  <c r="C60" i="18"/>
  <c r="B60" i="18"/>
  <c r="A60" i="18"/>
  <c r="AH59" i="18"/>
  <c r="AH73" i="18" s="1"/>
  <c r="AG59" i="18"/>
  <c r="AG73" i="18" s="1"/>
  <c r="AF59" i="18"/>
  <c r="AF73" i="18" s="1"/>
  <c r="AE59" i="18"/>
  <c r="AD59" i="18"/>
  <c r="AD73" i="18" s="1"/>
  <c r="AC59" i="18"/>
  <c r="AC73" i="18" s="1"/>
  <c r="AB59" i="18"/>
  <c r="AB73" i="18" s="1"/>
  <c r="AA59" i="18"/>
  <c r="Z59" i="18"/>
  <c r="Y59" i="18"/>
  <c r="Y73" i="18" s="1"/>
  <c r="X59" i="18"/>
  <c r="X73" i="18" s="1"/>
  <c r="W59" i="18"/>
  <c r="V59" i="18"/>
  <c r="V73" i="18" s="1"/>
  <c r="U59" i="18"/>
  <c r="U73" i="18" s="1"/>
  <c r="T59" i="18"/>
  <c r="T73" i="18" s="1"/>
  <c r="S59" i="18"/>
  <c r="R59" i="18"/>
  <c r="R73" i="18" s="1"/>
  <c r="Q59" i="18"/>
  <c r="Q73" i="18" s="1"/>
  <c r="P59" i="18"/>
  <c r="P73" i="18" s="1"/>
  <c r="O59" i="18"/>
  <c r="O73" i="18" s="1"/>
  <c r="N59" i="18"/>
  <c r="N73" i="18" s="1"/>
  <c r="M59" i="18"/>
  <c r="M73" i="18" s="1"/>
  <c r="L59" i="18"/>
  <c r="L73" i="18" s="1"/>
  <c r="K59" i="18"/>
  <c r="J59" i="18"/>
  <c r="J73" i="18" s="1"/>
  <c r="I59" i="18"/>
  <c r="I73" i="18" s="1"/>
  <c r="H59" i="18"/>
  <c r="H73" i="18" s="1"/>
  <c r="G59" i="18"/>
  <c r="G73" i="18" s="1"/>
  <c r="F59" i="18"/>
  <c r="F73" i="18" s="1"/>
  <c r="E59" i="18"/>
  <c r="E73" i="18" s="1"/>
  <c r="D59" i="18"/>
  <c r="D73" i="18" s="1"/>
  <c r="C59" i="18"/>
  <c r="B59" i="18"/>
  <c r="A59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C58" i="18"/>
  <c r="B58" i="18"/>
  <c r="A58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C57" i="18"/>
  <c r="B57" i="18"/>
  <c r="A57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C56" i="18"/>
  <c r="B56" i="18"/>
  <c r="A56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C55" i="18"/>
  <c r="B55" i="18"/>
  <c r="A55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C54" i="18"/>
  <c r="B54" i="18"/>
  <c r="A54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C53" i="18"/>
  <c r="B53" i="18"/>
  <c r="A53" i="18"/>
  <c r="AU52" i="18"/>
  <c r="AT52" i="18"/>
  <c r="AS52" i="18"/>
  <c r="AR52" i="18"/>
  <c r="AQ52" i="18"/>
  <c r="AP52" i="18"/>
  <c r="AO52" i="18"/>
  <c r="AN52" i="18"/>
  <c r="AM52" i="18"/>
  <c r="AL52" i="18"/>
  <c r="AK52" i="18"/>
  <c r="AJ52" i="18"/>
  <c r="AI52" i="18"/>
  <c r="C52" i="18"/>
  <c r="B52" i="18"/>
  <c r="A52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C51" i="18"/>
  <c r="B51" i="18"/>
  <c r="A51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C50" i="18"/>
  <c r="B50" i="18"/>
  <c r="A50" i="18"/>
  <c r="AU49" i="18"/>
  <c r="AT49" i="18"/>
  <c r="AS49" i="18"/>
  <c r="AR49" i="18"/>
  <c r="AQ49" i="18"/>
  <c r="AP49" i="18"/>
  <c r="AO49" i="18"/>
  <c r="AN49" i="18"/>
  <c r="AM49" i="18"/>
  <c r="AL49" i="18"/>
  <c r="AK49" i="18"/>
  <c r="AJ49" i="18"/>
  <c r="AI49" i="18"/>
  <c r="C49" i="18"/>
  <c r="B49" i="18"/>
  <c r="A49" i="18"/>
  <c r="C48" i="18"/>
  <c r="B48" i="18"/>
  <c r="A48" i="18"/>
  <c r="AU47" i="18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C47" i="18"/>
  <c r="B47" i="18"/>
  <c r="A47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C46" i="18"/>
  <c r="B46" i="18"/>
  <c r="A46" i="18"/>
  <c r="C45" i="18"/>
  <c r="B45" i="18"/>
  <c r="A45" i="18"/>
  <c r="AU44" i="18"/>
  <c r="AT44" i="18"/>
  <c r="AS44" i="18"/>
  <c r="AR44" i="18"/>
  <c r="AQ44" i="18"/>
  <c r="AP44" i="18"/>
  <c r="AO44" i="18"/>
  <c r="AN44" i="18"/>
  <c r="AM44" i="18"/>
  <c r="AL44" i="18"/>
  <c r="AK44" i="18"/>
  <c r="AJ44" i="18"/>
  <c r="AI44" i="18"/>
  <c r="C44" i="18"/>
  <c r="B44" i="18"/>
  <c r="A44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C43" i="18"/>
  <c r="B43" i="18"/>
  <c r="A43" i="18"/>
  <c r="C42" i="18"/>
  <c r="B42" i="18"/>
  <c r="A42" i="18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I41" i="18"/>
  <c r="C41" i="18"/>
  <c r="B41" i="18"/>
  <c r="A41" i="18"/>
  <c r="C40" i="18"/>
  <c r="B40" i="18"/>
  <c r="A40" i="18"/>
  <c r="AU39" i="18"/>
  <c r="AT39" i="18"/>
  <c r="AS39" i="18"/>
  <c r="AR39" i="18"/>
  <c r="AQ39" i="18"/>
  <c r="AP39" i="18"/>
  <c r="AO39" i="18"/>
  <c r="AN39" i="18"/>
  <c r="AM39" i="18"/>
  <c r="AL39" i="18"/>
  <c r="AK39" i="18"/>
  <c r="AJ39" i="18"/>
  <c r="AI39" i="18"/>
  <c r="C39" i="18"/>
  <c r="B39" i="18"/>
  <c r="A39" i="18"/>
  <c r="C38" i="18"/>
  <c r="B38" i="18"/>
  <c r="A38" i="18"/>
  <c r="C37" i="18"/>
  <c r="B37" i="18"/>
  <c r="A37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C35" i="18"/>
  <c r="B35" i="18"/>
  <c r="A35" i="18"/>
  <c r="C34" i="18"/>
  <c r="B34" i="18"/>
  <c r="A34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C33" i="18"/>
  <c r="B33" i="18"/>
  <c r="A33" i="18"/>
  <c r="AU32" i="18"/>
  <c r="AT32" i="18"/>
  <c r="AS32" i="18"/>
  <c r="AR32" i="18"/>
  <c r="AQ32" i="18"/>
  <c r="AP32" i="18"/>
  <c r="AO32" i="18"/>
  <c r="AN32" i="18"/>
  <c r="AM32" i="18"/>
  <c r="AL32" i="18"/>
  <c r="AK32" i="18"/>
  <c r="AJ32" i="18"/>
  <c r="AI32" i="18"/>
  <c r="C32" i="18"/>
  <c r="B32" i="18"/>
  <c r="A32" i="18"/>
  <c r="C31" i="18"/>
  <c r="B31" i="18"/>
  <c r="A31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C30" i="18"/>
  <c r="B30" i="18"/>
  <c r="A30" i="18"/>
  <c r="C29" i="18"/>
  <c r="B29" i="18"/>
  <c r="A29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C28" i="18"/>
  <c r="B28" i="18"/>
  <c r="A28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C27" i="18"/>
  <c r="B27" i="18"/>
  <c r="A27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C26" i="18"/>
  <c r="B26" i="18"/>
  <c r="A26" i="18"/>
  <c r="C25" i="18"/>
  <c r="B25" i="18"/>
  <c r="A25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I24" i="18"/>
  <c r="C24" i="18"/>
  <c r="B24" i="18"/>
  <c r="A24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C23" i="18"/>
  <c r="B23" i="18"/>
  <c r="A23" i="18"/>
  <c r="C22" i="18"/>
  <c r="B22" i="18"/>
  <c r="A22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C21" i="18"/>
  <c r="B21" i="18"/>
  <c r="A21" i="18"/>
  <c r="C20" i="18"/>
  <c r="B20" i="18"/>
  <c r="A20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C19" i="18"/>
  <c r="B19" i="18"/>
  <c r="A19" i="18"/>
  <c r="C18" i="18"/>
  <c r="B18" i="18"/>
  <c r="A18" i="18"/>
  <c r="AU17" i="18"/>
  <c r="AT17" i="18"/>
  <c r="AS17" i="18"/>
  <c r="AR17" i="18"/>
  <c r="AQ17" i="18"/>
  <c r="AP17" i="18"/>
  <c r="AO17" i="18"/>
  <c r="AN17" i="18"/>
  <c r="AM17" i="18"/>
  <c r="AL17" i="18"/>
  <c r="AK17" i="18"/>
  <c r="AJ17" i="18"/>
  <c r="AI17" i="18"/>
  <c r="C17" i="18"/>
  <c r="B17" i="18"/>
  <c r="A17" i="18"/>
  <c r="C16" i="18"/>
  <c r="B16" i="18"/>
  <c r="A16" i="18"/>
  <c r="C15" i="18"/>
  <c r="B15" i="18"/>
  <c r="A15" i="18"/>
  <c r="AU14" i="18"/>
  <c r="AT14" i="18"/>
  <c r="AS14" i="18"/>
  <c r="AR14" i="18"/>
  <c r="AQ14" i="18"/>
  <c r="AP14" i="18"/>
  <c r="AO14" i="18"/>
  <c r="AN14" i="18"/>
  <c r="AM14" i="18"/>
  <c r="AL14" i="18"/>
  <c r="AK14" i="18"/>
  <c r="AJ14" i="18"/>
  <c r="AI14" i="18"/>
  <c r="C14" i="18"/>
  <c r="B14" i="18"/>
  <c r="A14" i="18"/>
  <c r="C13" i="18"/>
  <c r="B13" i="18"/>
  <c r="A13" i="18"/>
  <c r="AU12" i="18"/>
  <c r="AT12" i="18"/>
  <c r="AS12" i="18"/>
  <c r="AR12" i="18"/>
  <c r="AQ12" i="18"/>
  <c r="AP12" i="18"/>
  <c r="AO12" i="18"/>
  <c r="AN12" i="18"/>
  <c r="AM12" i="18"/>
  <c r="AL12" i="18"/>
  <c r="AK12" i="18"/>
  <c r="AJ12" i="18"/>
  <c r="AI12" i="18"/>
  <c r="C12" i="18"/>
  <c r="B12" i="18"/>
  <c r="A12" i="18"/>
  <c r="C11" i="18"/>
  <c r="B11" i="18"/>
  <c r="A11" i="18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AH83" i="3"/>
  <c r="AG83" i="3"/>
  <c r="AF83" i="3"/>
  <c r="AE83" i="3"/>
  <c r="AD83" i="3"/>
  <c r="AC83" i="3"/>
  <c r="AB83" i="3"/>
  <c r="AA83" i="3"/>
  <c r="Z83" i="3"/>
  <c r="Y83" i="3"/>
  <c r="X83" i="3"/>
  <c r="W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C79" i="3"/>
  <c r="B79" i="3"/>
  <c r="A79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C78" i="3"/>
  <c r="B78" i="3"/>
  <c r="A78" i="3"/>
  <c r="C77" i="3"/>
  <c r="B77" i="3"/>
  <c r="A77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C76" i="3"/>
  <c r="B76" i="3"/>
  <c r="A76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C75" i="3"/>
  <c r="B75" i="3"/>
  <c r="A75" i="3"/>
  <c r="C74" i="3"/>
  <c r="B74" i="3"/>
  <c r="A74" i="3"/>
  <c r="AH73" i="3"/>
  <c r="Z73" i="3"/>
  <c r="Y73" i="3"/>
  <c r="I73" i="3"/>
  <c r="F73" i="3"/>
  <c r="D73" i="3"/>
  <c r="C73" i="3"/>
  <c r="B73" i="3"/>
  <c r="A73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C71" i="3"/>
  <c r="B71" i="3"/>
  <c r="A71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C70" i="3"/>
  <c r="B70" i="3"/>
  <c r="A70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C69" i="3"/>
  <c r="B69" i="3"/>
  <c r="A69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C68" i="3"/>
  <c r="B68" i="3"/>
  <c r="A68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C67" i="3"/>
  <c r="B67" i="3"/>
  <c r="A67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C66" i="3"/>
  <c r="B66" i="3"/>
  <c r="A66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C65" i="3"/>
  <c r="B65" i="3"/>
  <c r="A65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C64" i="3"/>
  <c r="B64" i="3"/>
  <c r="A64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C63" i="3"/>
  <c r="B63" i="3"/>
  <c r="A63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C62" i="3"/>
  <c r="B62" i="3"/>
  <c r="A62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C61" i="3"/>
  <c r="B61" i="3"/>
  <c r="A61" i="3"/>
  <c r="C60" i="3"/>
  <c r="B60" i="3"/>
  <c r="A60" i="3"/>
  <c r="AH59" i="3"/>
  <c r="AG59" i="3"/>
  <c r="AG73" i="3" s="1"/>
  <c r="AF59" i="3"/>
  <c r="AF73" i="3"/>
  <c r="AE59" i="3"/>
  <c r="AE73" i="3" s="1"/>
  <c r="AD59" i="3"/>
  <c r="AD73" i="3"/>
  <c r="AC59" i="3"/>
  <c r="AC73" i="3" s="1"/>
  <c r="AB59" i="3"/>
  <c r="AB73" i="3"/>
  <c r="AA59" i="3"/>
  <c r="AA73" i="3" s="1"/>
  <c r="Z59" i="3"/>
  <c r="Y59" i="3"/>
  <c r="X59" i="3"/>
  <c r="X73" i="3" s="1"/>
  <c r="W59" i="3"/>
  <c r="W73" i="3" s="1"/>
  <c r="V59" i="3"/>
  <c r="V73" i="3"/>
  <c r="U59" i="3"/>
  <c r="U73" i="3" s="1"/>
  <c r="T59" i="3"/>
  <c r="T73" i="3"/>
  <c r="S59" i="3"/>
  <c r="S73" i="3" s="1"/>
  <c r="R59" i="3"/>
  <c r="R73" i="3" s="1"/>
  <c r="Q59" i="3"/>
  <c r="Q73" i="3" s="1"/>
  <c r="P59" i="3"/>
  <c r="P73" i="3" s="1"/>
  <c r="O59" i="3"/>
  <c r="O73" i="3"/>
  <c r="N59" i="3"/>
  <c r="N73" i="3" s="1"/>
  <c r="M59" i="3"/>
  <c r="M73" i="3"/>
  <c r="L59" i="3"/>
  <c r="L73" i="3" s="1"/>
  <c r="K59" i="3"/>
  <c r="K73" i="3"/>
  <c r="J59" i="3"/>
  <c r="J73" i="3" s="1"/>
  <c r="I59" i="3"/>
  <c r="H59" i="3"/>
  <c r="H73" i="3" s="1"/>
  <c r="G59" i="3"/>
  <c r="G73" i="3" s="1"/>
  <c r="F59" i="3"/>
  <c r="E59" i="3"/>
  <c r="E73" i="3"/>
  <c r="D59" i="3"/>
  <c r="C59" i="3"/>
  <c r="B59" i="3"/>
  <c r="A59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C58" i="3"/>
  <c r="B58" i="3"/>
  <c r="A58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C57" i="3"/>
  <c r="B57" i="3"/>
  <c r="A57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C56" i="3"/>
  <c r="B56" i="3"/>
  <c r="A56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C55" i="3"/>
  <c r="B55" i="3"/>
  <c r="A55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C54" i="3"/>
  <c r="B54" i="3"/>
  <c r="A54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C53" i="3"/>
  <c r="B53" i="3"/>
  <c r="A53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C52" i="3"/>
  <c r="B52" i="3"/>
  <c r="A52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C51" i="3"/>
  <c r="B51" i="3"/>
  <c r="A51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C50" i="3"/>
  <c r="B50" i="3"/>
  <c r="A50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C49" i="3"/>
  <c r="B49" i="3"/>
  <c r="A49" i="3"/>
  <c r="C48" i="3"/>
  <c r="B48" i="3"/>
  <c r="A48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C47" i="3"/>
  <c r="B47" i="3"/>
  <c r="A47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C46" i="3"/>
  <c r="B46" i="3"/>
  <c r="A46" i="3"/>
  <c r="C45" i="3"/>
  <c r="B45" i="3"/>
  <c r="A45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C44" i="3"/>
  <c r="B44" i="3"/>
  <c r="A44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C43" i="3"/>
  <c r="B43" i="3"/>
  <c r="A43" i="3"/>
  <c r="C42" i="3"/>
  <c r="B42" i="3"/>
  <c r="A42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C41" i="3"/>
  <c r="B41" i="3"/>
  <c r="A41" i="3"/>
  <c r="C40" i="3"/>
  <c r="B40" i="3"/>
  <c r="A40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C39" i="3"/>
  <c r="B39" i="3"/>
  <c r="A39" i="3"/>
  <c r="C38" i="3"/>
  <c r="B38" i="3"/>
  <c r="A38" i="3"/>
  <c r="C37" i="3"/>
  <c r="B37" i="3"/>
  <c r="A37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C35" i="3"/>
  <c r="B35" i="3"/>
  <c r="A35" i="3"/>
  <c r="C34" i="3"/>
  <c r="B34" i="3"/>
  <c r="A34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C33" i="3"/>
  <c r="B33" i="3"/>
  <c r="A33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C32" i="3"/>
  <c r="B32" i="3"/>
  <c r="A32" i="3"/>
  <c r="C31" i="3"/>
  <c r="B31" i="3"/>
  <c r="A31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C30" i="3"/>
  <c r="B30" i="3"/>
  <c r="A30" i="3"/>
  <c r="C29" i="3"/>
  <c r="B29" i="3"/>
  <c r="A29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C28" i="3"/>
  <c r="B28" i="3"/>
  <c r="A28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C27" i="3"/>
  <c r="B27" i="3"/>
  <c r="A27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C26" i="3"/>
  <c r="B26" i="3"/>
  <c r="A26" i="3"/>
  <c r="C25" i="3"/>
  <c r="B25" i="3"/>
  <c r="A25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C24" i="3"/>
  <c r="B24" i="3"/>
  <c r="A24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C23" i="3"/>
  <c r="B23" i="3"/>
  <c r="A23" i="3"/>
  <c r="C22" i="3"/>
  <c r="B22" i="3"/>
  <c r="A22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C21" i="3"/>
  <c r="B21" i="3"/>
  <c r="A21" i="3"/>
  <c r="C20" i="3"/>
  <c r="B20" i="3"/>
  <c r="A20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C19" i="3"/>
  <c r="B19" i="3"/>
  <c r="A19" i="3"/>
  <c r="C18" i="3"/>
  <c r="B18" i="3"/>
  <c r="A18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C17" i="3"/>
  <c r="B17" i="3"/>
  <c r="A17" i="3"/>
  <c r="C16" i="3"/>
  <c r="B16" i="3"/>
  <c r="A16" i="3"/>
  <c r="C15" i="3"/>
  <c r="B15" i="3"/>
  <c r="A15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C14" i="3"/>
  <c r="B14" i="3"/>
  <c r="A14" i="3"/>
  <c r="C13" i="3"/>
  <c r="B13" i="3"/>
  <c r="A13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C12" i="3"/>
  <c r="B12" i="3"/>
  <c r="A12" i="3"/>
  <c r="C11" i="3"/>
  <c r="B11" i="3"/>
  <c r="A11" i="3"/>
  <c r="D22" i="1"/>
  <c r="E22" i="1" s="1"/>
  <c r="A2" i="19" s="1"/>
  <c r="D23" i="1"/>
  <c r="A1" i="20" s="1"/>
  <c r="D5" i="20" s="1"/>
  <c r="L67" i="34" l="1"/>
  <c r="I69" i="34"/>
  <c r="N37" i="34"/>
  <c r="F37" i="34"/>
  <c r="E32" i="34"/>
  <c r="O37" i="34"/>
  <c r="J70" i="34"/>
  <c r="I17" i="34"/>
  <c r="M32" i="34"/>
  <c r="E14" i="34"/>
  <c r="M14" i="34"/>
  <c r="J17" i="34"/>
  <c r="F32" i="34"/>
  <c r="N32" i="34"/>
  <c r="H37" i="34"/>
  <c r="P37" i="34"/>
  <c r="F67" i="34"/>
  <c r="K70" i="34"/>
  <c r="G8" i="34"/>
  <c r="O8" i="34"/>
  <c r="F15" i="34"/>
  <c r="N15" i="34"/>
  <c r="K17" i="34"/>
  <c r="K18" i="34"/>
  <c r="K19" i="34"/>
  <c r="H21" i="34"/>
  <c r="P21" i="34"/>
  <c r="E23" i="34"/>
  <c r="M23" i="34"/>
  <c r="E24" i="34"/>
  <c r="M24" i="34"/>
  <c r="J30" i="34"/>
  <c r="D35" i="34"/>
  <c r="L35" i="34"/>
  <c r="I37" i="34"/>
  <c r="I38" i="34"/>
  <c r="D70" i="34"/>
  <c r="L70" i="34"/>
  <c r="G37" i="34"/>
  <c r="P32" i="34"/>
  <c r="E35" i="34"/>
  <c r="J38" i="34"/>
  <c r="H66" i="34"/>
  <c r="M70" i="34"/>
  <c r="E67" i="34"/>
  <c r="L17" i="34"/>
  <c r="H32" i="34"/>
  <c r="J37" i="34"/>
  <c r="P66" i="34"/>
  <c r="J21" i="34"/>
  <c r="G24" i="34"/>
  <c r="O24" i="34"/>
  <c r="D30" i="34"/>
  <c r="L30" i="34"/>
  <c r="I32" i="34"/>
  <c r="F34" i="34"/>
  <c r="N34" i="34"/>
  <c r="F35" i="34"/>
  <c r="N35" i="34"/>
  <c r="K37" i="34"/>
  <c r="K38" i="34"/>
  <c r="I66" i="34"/>
  <c r="F70" i="34"/>
  <c r="N70" i="34"/>
  <c r="D17" i="34"/>
  <c r="M35" i="34"/>
  <c r="E70" i="34"/>
  <c r="E17" i="34"/>
  <c r="M17" i="34"/>
  <c r="F17" i="34"/>
  <c r="N17" i="34"/>
  <c r="E30" i="34"/>
  <c r="M30" i="34"/>
  <c r="J32" i="34"/>
  <c r="G34" i="34"/>
  <c r="O34" i="34"/>
  <c r="D37" i="34"/>
  <c r="L37" i="34"/>
  <c r="D38" i="34"/>
  <c r="L38" i="34"/>
  <c r="G70" i="34"/>
  <c r="O70" i="34"/>
  <c r="G17" i="34"/>
  <c r="O17" i="34"/>
  <c r="H70" i="34"/>
  <c r="P70" i="34"/>
  <c r="K8" i="34"/>
  <c r="F8" i="34"/>
  <c r="N8" i="34"/>
  <c r="L8" i="34"/>
  <c r="H8" i="34"/>
  <c r="J8" i="34"/>
  <c r="M8" i="34"/>
  <c r="I8" i="34"/>
  <c r="I12" i="34"/>
  <c r="H12" i="34"/>
  <c r="P12" i="34"/>
  <c r="F19" i="34"/>
  <c r="N19" i="34"/>
  <c r="G19" i="34"/>
  <c r="O19" i="34"/>
  <c r="D19" i="34"/>
  <c r="I23" i="34"/>
  <c r="F12" i="34"/>
  <c r="J12" i="34"/>
  <c r="E12" i="34"/>
  <c r="M12" i="34"/>
  <c r="D12" i="34"/>
  <c r="L12" i="34"/>
  <c r="G12" i="34"/>
  <c r="K12" i="34"/>
  <c r="P14" i="34"/>
  <c r="N14" i="34"/>
  <c r="J14" i="34"/>
  <c r="F14" i="34"/>
  <c r="O14" i="34"/>
  <c r="I14" i="34"/>
  <c r="K14" i="34"/>
  <c r="G18" i="34"/>
  <c r="O18" i="34"/>
  <c r="F21" i="34"/>
  <c r="N21" i="34"/>
  <c r="I21" i="34"/>
  <c r="D21" i="34"/>
  <c r="L21" i="34"/>
  <c r="E21" i="34"/>
  <c r="M21" i="34"/>
  <c r="K21" i="34"/>
  <c r="G21" i="34"/>
  <c r="O21" i="34"/>
  <c r="J24" i="34"/>
  <c r="K24" i="34"/>
  <c r="F24" i="34"/>
  <c r="N24" i="34"/>
  <c r="P24" i="34"/>
  <c r="I24" i="34"/>
  <c r="H24" i="34"/>
  <c r="D24" i="34"/>
  <c r="L24" i="34"/>
  <c r="K30" i="34"/>
  <c r="F30" i="34"/>
  <c r="N30" i="34"/>
  <c r="G30" i="34"/>
  <c r="O30" i="34"/>
  <c r="H30" i="34"/>
  <c r="P30" i="34"/>
  <c r="I30" i="34"/>
  <c r="F38" i="34"/>
  <c r="N38" i="34"/>
  <c r="G38" i="34"/>
  <c r="O38" i="34"/>
  <c r="H38" i="34"/>
  <c r="P38" i="34"/>
  <c r="E34" i="34"/>
  <c r="M34" i="34"/>
  <c r="D34" i="34"/>
  <c r="L34" i="34"/>
  <c r="J34" i="34"/>
  <c r="K34" i="34"/>
  <c r="I34" i="34"/>
  <c r="H34" i="34"/>
  <c r="P34" i="34"/>
  <c r="K35" i="34"/>
  <c r="J35" i="34"/>
  <c r="G35" i="34"/>
  <c r="O35" i="34"/>
  <c r="H35" i="34"/>
  <c r="P35" i="34"/>
  <c r="I35" i="34"/>
  <c r="J3" i="34"/>
  <c r="K3" i="34"/>
  <c r="I3" i="34"/>
  <c r="E3" i="34"/>
  <c r="M3" i="34"/>
  <c r="G3" i="34"/>
  <c r="O3" i="34"/>
  <c r="D3" i="34"/>
  <c r="L3" i="34"/>
  <c r="F3" i="34"/>
  <c r="N3" i="34"/>
  <c r="H3" i="34"/>
  <c r="P3" i="34"/>
  <c r="J19" i="34"/>
  <c r="D23" i="34"/>
  <c r="P23" i="34"/>
  <c r="I19" i="34"/>
  <c r="F23" i="34"/>
  <c r="G23" i="34"/>
  <c r="H23" i="34"/>
  <c r="J23" i="34"/>
  <c r="H19" i="34"/>
  <c r="N23" i="34"/>
  <c r="O23" i="34"/>
  <c r="K23" i="34"/>
  <c r="L23" i="34"/>
  <c r="L26" i="34"/>
  <c r="D26" i="34"/>
  <c r="P26" i="34"/>
  <c r="M26" i="34"/>
  <c r="N26" i="34"/>
  <c r="AH59" i="24"/>
  <c r="AH73" i="24" s="1"/>
  <c r="AH72" i="27"/>
  <c r="AH59" i="27"/>
  <c r="AH73" i="27" s="1"/>
  <c r="I46" i="34"/>
  <c r="O46" i="34"/>
  <c r="P46" i="34"/>
  <c r="D46" i="34"/>
  <c r="J46" i="34"/>
  <c r="K46" i="34"/>
  <c r="G46" i="34"/>
  <c r="E46" i="34"/>
  <c r="H46" i="34"/>
  <c r="M46" i="34"/>
  <c r="AH72" i="24"/>
  <c r="AH72" i="22"/>
  <c r="H55" i="34"/>
  <c r="G62" i="34"/>
  <c r="F56" i="34"/>
  <c r="F55" i="34"/>
  <c r="J55" i="34"/>
  <c r="G54" i="34"/>
  <c r="D5" i="34"/>
  <c r="L5" i="34"/>
  <c r="I5" i="34"/>
  <c r="K5" i="34"/>
  <c r="M5" i="34"/>
  <c r="J5" i="34"/>
  <c r="K15" i="34"/>
  <c r="J15" i="34"/>
  <c r="I15" i="34"/>
  <c r="G15" i="34"/>
  <c r="L15" i="34"/>
  <c r="L46" i="34"/>
  <c r="N46" i="34"/>
  <c r="F46" i="34"/>
  <c r="AH59" i="22"/>
  <c r="AH73" i="22" s="1"/>
  <c r="F18" i="34"/>
  <c r="N18" i="34"/>
  <c r="J18" i="34"/>
  <c r="N67" i="34"/>
  <c r="M67" i="34"/>
  <c r="I67" i="34"/>
  <c r="O67" i="34"/>
  <c r="D67" i="34"/>
  <c r="P67" i="34"/>
  <c r="K67" i="34"/>
  <c r="G67" i="34"/>
  <c r="H67" i="34"/>
  <c r="J67" i="34"/>
  <c r="F62" i="34"/>
  <c r="K53" i="34"/>
  <c r="G53" i="34"/>
  <c r="AF72" i="20"/>
  <c r="AF73" i="20"/>
  <c r="AG72" i="20"/>
  <c r="AG73" i="20"/>
  <c r="AH72" i="20"/>
  <c r="AH73" i="20"/>
  <c r="G58" i="34"/>
  <c r="O58" i="34"/>
  <c r="G60" i="34"/>
  <c r="O60" i="34"/>
  <c r="O49" i="34"/>
  <c r="H47" i="34"/>
  <c r="O47" i="34"/>
  <c r="P47" i="34"/>
  <c r="G47" i="34"/>
  <c r="J47" i="34"/>
  <c r="K45" i="34"/>
  <c r="H45" i="34"/>
  <c r="I45" i="34"/>
  <c r="J45" i="34"/>
  <c r="L45" i="34"/>
  <c r="M45" i="34"/>
  <c r="N45" i="34"/>
  <c r="O45" i="34"/>
  <c r="D45" i="34"/>
  <c r="P45" i="34"/>
  <c r="E45" i="34"/>
  <c r="F45" i="34"/>
  <c r="G45" i="34"/>
  <c r="O44" i="34"/>
  <c r="P44" i="34"/>
  <c r="J44" i="34"/>
  <c r="N44" i="34"/>
  <c r="K42" i="34"/>
  <c r="M41" i="34"/>
  <c r="N41" i="34"/>
  <c r="D41" i="34"/>
  <c r="P41" i="34"/>
  <c r="H5" i="34"/>
  <c r="P5" i="34"/>
  <c r="G5" i="34"/>
  <c r="O5" i="34"/>
  <c r="E5" i="34"/>
  <c r="F5" i="34"/>
  <c r="N5" i="34"/>
  <c r="G59" i="34"/>
  <c r="O59" i="34"/>
  <c r="G57" i="34"/>
  <c r="O57" i="34"/>
  <c r="O55" i="34"/>
  <c r="M52" i="34"/>
  <c r="Q3" i="33"/>
  <c r="D44" i="34"/>
  <c r="H49" i="34"/>
  <c r="G49" i="34"/>
  <c r="N49" i="34"/>
  <c r="M49" i="34"/>
  <c r="I49" i="34"/>
  <c r="K49" i="34"/>
  <c r="L49" i="34"/>
  <c r="J49" i="34"/>
  <c r="D49" i="34"/>
  <c r="P49" i="34"/>
  <c r="E49" i="34"/>
  <c r="F49" i="34"/>
  <c r="G48" i="34"/>
  <c r="L48" i="34"/>
  <c r="F48" i="34"/>
  <c r="O48" i="34"/>
  <c r="D48" i="34"/>
  <c r="P48" i="34"/>
  <c r="E48" i="34"/>
  <c r="K48" i="34"/>
  <c r="M48" i="34"/>
  <c r="N48" i="34"/>
  <c r="H48" i="34"/>
  <c r="I48" i="34"/>
  <c r="J48" i="34"/>
  <c r="I47" i="34"/>
  <c r="K47" i="34"/>
  <c r="D47" i="34"/>
  <c r="E47" i="34"/>
  <c r="F47" i="34"/>
  <c r="L47" i="34"/>
  <c r="M47" i="34"/>
  <c r="N47" i="34"/>
  <c r="E44" i="34"/>
  <c r="K44" i="34"/>
  <c r="L44" i="34"/>
  <c r="F44" i="34"/>
  <c r="M44" i="34"/>
  <c r="G44" i="34"/>
  <c r="H44" i="34"/>
  <c r="I44" i="34"/>
  <c r="I43" i="34"/>
  <c r="J43" i="34"/>
  <c r="O43" i="34"/>
  <c r="D43" i="34"/>
  <c r="P43" i="34"/>
  <c r="F43" i="34"/>
  <c r="G43" i="34"/>
  <c r="H43" i="34"/>
  <c r="N43" i="34"/>
  <c r="E43" i="34"/>
  <c r="K43" i="34"/>
  <c r="L43" i="34"/>
  <c r="M43" i="34"/>
  <c r="M42" i="34"/>
  <c r="O42" i="34"/>
  <c r="D42" i="34"/>
  <c r="P42" i="34"/>
  <c r="H42" i="34"/>
  <c r="N42" i="34"/>
  <c r="F42" i="34"/>
  <c r="E42" i="34"/>
  <c r="I42" i="34"/>
  <c r="L42" i="34"/>
  <c r="J42" i="34"/>
  <c r="E41" i="34"/>
  <c r="F41" i="34"/>
  <c r="L41" i="34"/>
  <c r="G41" i="34"/>
  <c r="I41" i="34"/>
  <c r="O41" i="34"/>
  <c r="K41" i="34"/>
  <c r="H41" i="34"/>
  <c r="J41" i="34"/>
  <c r="M40" i="34"/>
  <c r="N40" i="34"/>
  <c r="F40" i="34"/>
  <c r="I40" i="34"/>
  <c r="H40" i="34"/>
  <c r="D40" i="34"/>
  <c r="P40" i="34"/>
  <c r="G40" i="34"/>
  <c r="J40" i="34"/>
  <c r="K40" i="34"/>
  <c r="L40" i="34"/>
  <c r="O40" i="34"/>
  <c r="T3" i="33"/>
  <c r="E40" i="34"/>
  <c r="G66" i="34"/>
  <c r="O66" i="34"/>
  <c r="E66" i="34"/>
  <c r="M66" i="34"/>
  <c r="J66" i="34"/>
  <c r="D66" i="34"/>
  <c r="L66" i="34"/>
  <c r="K66" i="34"/>
  <c r="AZ3" i="33"/>
  <c r="AS3" i="33"/>
  <c r="AT3" i="33"/>
  <c r="AU3" i="33"/>
  <c r="F66" i="34"/>
  <c r="N66" i="34"/>
  <c r="AQ3" i="33"/>
  <c r="E19" i="34"/>
  <c r="P19" i="34"/>
  <c r="E37" i="34"/>
  <c r="M37" i="34"/>
  <c r="E38" i="34"/>
  <c r="M38" i="34"/>
  <c r="G61" i="34"/>
  <c r="G32" i="34"/>
  <c r="O32" i="34"/>
  <c r="I53" i="34"/>
  <c r="I55" i="34"/>
  <c r="I57" i="34"/>
  <c r="I58" i="34"/>
  <c r="I59" i="34"/>
  <c r="I60" i="34"/>
  <c r="I61" i="34"/>
  <c r="J57" i="34"/>
  <c r="J58" i="34"/>
  <c r="J59" i="34"/>
  <c r="J60" i="34"/>
  <c r="J61" i="34"/>
  <c r="AF3" i="33"/>
  <c r="K57" i="34"/>
  <c r="K58" i="34"/>
  <c r="K59" i="34"/>
  <c r="K60" i="34"/>
  <c r="K61" i="34"/>
  <c r="AG3" i="33"/>
  <c r="K32" i="34"/>
  <c r="E57" i="34"/>
  <c r="M57" i="34"/>
  <c r="E58" i="34"/>
  <c r="M58" i="34"/>
  <c r="E59" i="34"/>
  <c r="M59" i="34"/>
  <c r="E60" i="34"/>
  <c r="M60" i="34"/>
  <c r="E61" i="34"/>
  <c r="M61" i="34"/>
  <c r="E62" i="34"/>
  <c r="M62" i="34"/>
  <c r="D57" i="34"/>
  <c r="L57" i="34"/>
  <c r="D58" i="34"/>
  <c r="L58" i="34"/>
  <c r="D59" i="34"/>
  <c r="L59" i="34"/>
  <c r="D60" i="34"/>
  <c r="L60" i="34"/>
  <c r="D61" i="34"/>
  <c r="L61" i="34"/>
  <c r="D62" i="34"/>
  <c r="L62" i="34"/>
  <c r="AH3" i="33"/>
  <c r="D32" i="34"/>
  <c r="L32" i="34"/>
  <c r="N53" i="34"/>
  <c r="N55" i="34"/>
  <c r="F57" i="34"/>
  <c r="N57" i="34"/>
  <c r="F58" i="34"/>
  <c r="N58" i="34"/>
  <c r="F59" i="34"/>
  <c r="N59" i="34"/>
  <c r="F60" i="34"/>
  <c r="N60" i="34"/>
  <c r="F61" i="34"/>
  <c r="N61" i="34"/>
  <c r="O61" i="34"/>
  <c r="H54" i="34"/>
  <c r="P55" i="34"/>
  <c r="H57" i="34"/>
  <c r="P57" i="34"/>
  <c r="H58" i="34"/>
  <c r="P58" i="34"/>
  <c r="H59" i="34"/>
  <c r="P59" i="34"/>
  <c r="H60" i="34"/>
  <c r="P60" i="34"/>
  <c r="H61" i="34"/>
  <c r="P61" i="34"/>
  <c r="H62" i="34"/>
  <c r="I62" i="34"/>
  <c r="K62" i="34"/>
  <c r="J62" i="34"/>
  <c r="N62" i="34"/>
  <c r="O62" i="34"/>
  <c r="P62" i="34"/>
  <c r="N56" i="34"/>
  <c r="D56" i="34"/>
  <c r="P56" i="34"/>
  <c r="L56" i="34"/>
  <c r="E56" i="34"/>
  <c r="O56" i="34"/>
  <c r="K56" i="34"/>
  <c r="I56" i="34"/>
  <c r="M56" i="34"/>
  <c r="J56" i="34"/>
  <c r="G56" i="34"/>
  <c r="H56" i="34"/>
  <c r="G55" i="34"/>
  <c r="K55" i="34"/>
  <c r="M55" i="34"/>
  <c r="L55" i="34"/>
  <c r="D55" i="34"/>
  <c r="E55" i="34"/>
  <c r="K54" i="34"/>
  <c r="L54" i="34"/>
  <c r="M54" i="34"/>
  <c r="N54" i="34"/>
  <c r="O54" i="34"/>
  <c r="P54" i="34"/>
  <c r="D54" i="34"/>
  <c r="E54" i="34"/>
  <c r="F54" i="34"/>
  <c r="I54" i="34"/>
  <c r="J54" i="34"/>
  <c r="J53" i="34"/>
  <c r="H53" i="34"/>
  <c r="O53" i="34"/>
  <c r="L53" i="34"/>
  <c r="F53" i="34"/>
  <c r="M53" i="34"/>
  <c r="P53" i="34"/>
  <c r="D53" i="34"/>
  <c r="E53" i="34"/>
  <c r="O52" i="34"/>
  <c r="D52" i="34"/>
  <c r="P52" i="34"/>
  <c r="N52" i="34"/>
  <c r="H52" i="34"/>
  <c r="F52" i="34"/>
  <c r="I52" i="34"/>
  <c r="J52" i="34"/>
  <c r="K52" i="34"/>
  <c r="E52" i="34"/>
  <c r="G52" i="34"/>
  <c r="AJ3" i="33"/>
  <c r="AM3" i="33"/>
  <c r="AC3" i="33"/>
  <c r="AD3" i="33"/>
  <c r="AE3" i="33"/>
  <c r="E26" i="34"/>
  <c r="H26" i="34"/>
  <c r="K26" i="34"/>
  <c r="O26" i="34"/>
  <c r="F26" i="34"/>
  <c r="G26" i="34"/>
  <c r="I26" i="34"/>
  <c r="J3" i="33"/>
  <c r="J26" i="34"/>
  <c r="D10" i="34"/>
  <c r="L10" i="34"/>
  <c r="J69" i="34"/>
  <c r="K3" i="33"/>
  <c r="D3" i="33"/>
  <c r="F3" i="33"/>
  <c r="G3" i="33"/>
  <c r="F10" i="34"/>
  <c r="N10" i="34"/>
  <c r="I10" i="34"/>
  <c r="K10" i="34"/>
  <c r="E10" i="34"/>
  <c r="M10" i="34"/>
  <c r="G10" i="34"/>
  <c r="O10" i="34"/>
  <c r="H10" i="34"/>
  <c r="P10" i="34"/>
  <c r="J10" i="34"/>
  <c r="I18" i="34"/>
  <c r="H18" i="34"/>
  <c r="P18" i="34"/>
  <c r="E15" i="34"/>
  <c r="M15" i="34"/>
  <c r="H15" i="34"/>
  <c r="P15" i="34"/>
  <c r="W3" i="33"/>
  <c r="X3" i="33"/>
  <c r="Z3" i="33"/>
  <c r="S3" i="33"/>
  <c r="H69" i="34"/>
  <c r="P69" i="34"/>
  <c r="K69" i="34"/>
  <c r="D69" i="34"/>
  <c r="L69" i="34"/>
  <c r="AR3" i="33"/>
  <c r="E69" i="34"/>
  <c r="M69" i="34"/>
  <c r="F69" i="34"/>
  <c r="N69" i="34"/>
  <c r="G69" i="34"/>
  <c r="O69" i="34"/>
  <c r="D14" i="34"/>
  <c r="L14" i="34"/>
  <c r="D18" i="34"/>
  <c r="L18" i="34"/>
  <c r="E18" i="34"/>
  <c r="M18" i="34"/>
  <c r="E3" i="33"/>
  <c r="G42" i="34"/>
  <c r="R3" i="33"/>
  <c r="A3" i="33"/>
  <c r="M3" i="33"/>
  <c r="C3" i="33"/>
  <c r="P3" i="33"/>
  <c r="AP3" i="33"/>
  <c r="B3" i="33"/>
  <c r="O3" i="33"/>
  <c r="AB3" i="33"/>
  <c r="AO3" i="33"/>
  <c r="AW3" i="33"/>
  <c r="AV3" i="33"/>
  <c r="L3" i="33"/>
  <c r="Y3" i="33"/>
  <c r="AY3" i="33"/>
  <c r="AX3" i="33"/>
  <c r="L52" i="34"/>
  <c r="D8" i="34"/>
  <c r="P8" i="34"/>
  <c r="N12" i="34"/>
  <c r="G14" i="34"/>
  <c r="O15" i="34"/>
  <c r="L19" i="34"/>
  <c r="H3" i="33"/>
  <c r="U3" i="33"/>
  <c r="E8" i="34"/>
  <c r="O12" i="34"/>
  <c r="H14" i="34"/>
  <c r="D15" i="34"/>
  <c r="M19" i="34"/>
  <c r="I3" i="33"/>
  <c r="V3" i="33"/>
  <c r="AI3" i="33"/>
  <c r="AK3" i="33"/>
  <c r="AL3" i="33"/>
  <c r="D24" i="1"/>
  <c r="A1" i="21" s="1"/>
  <c r="D5" i="21" s="1"/>
  <c r="D21" i="1"/>
  <c r="A1" i="19"/>
  <c r="D4" i="20"/>
  <c r="E23" i="1"/>
  <c r="A2" i="20" s="1"/>
  <c r="E24" i="1" l="1"/>
  <c r="A2" i="21" s="1"/>
  <c r="D4" i="21"/>
  <c r="E4" i="21" s="1"/>
  <c r="D25" i="1"/>
  <c r="D26" i="1" s="1"/>
  <c r="D10" i="20"/>
  <c r="D9" i="20"/>
  <c r="E4" i="20"/>
  <c r="D4" i="19"/>
  <c r="D5" i="19"/>
  <c r="A1" i="3"/>
  <c r="E21" i="1"/>
  <c r="A1" i="18"/>
  <c r="E25" i="1" l="1"/>
  <c r="A2" i="22" s="1"/>
  <c r="A1" i="22"/>
  <c r="D4" i="22" s="1"/>
  <c r="D9" i="21"/>
  <c r="D10" i="21"/>
  <c r="E10" i="20"/>
  <c r="E9" i="20"/>
  <c r="F4" i="20"/>
  <c r="D4" i="3"/>
  <c r="D5" i="3"/>
  <c r="E4" i="19"/>
  <c r="D10" i="19"/>
  <c r="D9" i="19"/>
  <c r="D5" i="18"/>
  <c r="D4" i="18"/>
  <c r="A1" i="23"/>
  <c r="D27" i="1"/>
  <c r="E26" i="1"/>
  <c r="A2" i="23" s="1"/>
  <c r="A2" i="18"/>
  <c r="A2" i="3"/>
  <c r="E9" i="21"/>
  <c r="F4" i="21"/>
  <c r="E10" i="21"/>
  <c r="D5" i="22" l="1"/>
  <c r="F4" i="19"/>
  <c r="E10" i="19"/>
  <c r="E9" i="19"/>
  <c r="D10" i="22"/>
  <c r="E4" i="22"/>
  <c r="D9" i="22"/>
  <c r="F9" i="21"/>
  <c r="G4" i="21"/>
  <c r="F10" i="21"/>
  <c r="E4" i="3"/>
  <c r="D10" i="3"/>
  <c r="D9" i="3"/>
  <c r="D10" i="18"/>
  <c r="D9" i="18"/>
  <c r="E4" i="18"/>
  <c r="G4" i="20"/>
  <c r="F9" i="20"/>
  <c r="F10" i="20"/>
  <c r="A1" i="24"/>
  <c r="D28" i="1"/>
  <c r="E27" i="1"/>
  <c r="A2" i="24" s="1"/>
  <c r="D5" i="23"/>
  <c r="D4" i="23"/>
  <c r="D10" i="23" l="1"/>
  <c r="E4" i="23"/>
  <c r="D9" i="23"/>
  <c r="A1" i="25"/>
  <c r="E28" i="1"/>
  <c r="A2" i="25" s="1"/>
  <c r="D29" i="1"/>
  <c r="E9" i="18"/>
  <c r="E10" i="18"/>
  <c r="F4" i="18"/>
  <c r="E10" i="3"/>
  <c r="F4" i="3"/>
  <c r="E9" i="3"/>
  <c r="D5" i="24"/>
  <c r="D4" i="24"/>
  <c r="E10" i="22"/>
  <c r="F4" i="22"/>
  <c r="E9" i="22"/>
  <c r="G10" i="21"/>
  <c r="H4" i="21"/>
  <c r="G9" i="21"/>
  <c r="H4" i="20"/>
  <c r="G9" i="20"/>
  <c r="G10" i="20"/>
  <c r="F10" i="19"/>
  <c r="F9" i="19"/>
  <c r="G4" i="19"/>
  <c r="I4" i="20" l="1"/>
  <c r="H10" i="20"/>
  <c r="H9" i="20"/>
  <c r="F9" i="18"/>
  <c r="F10" i="18"/>
  <c r="G4" i="18"/>
  <c r="D5" i="25"/>
  <c r="D4" i="25"/>
  <c r="F10" i="3"/>
  <c r="G4" i="3"/>
  <c r="F9" i="3"/>
  <c r="A1" i="26"/>
  <c r="D30" i="1"/>
  <c r="E29" i="1"/>
  <c r="A2" i="26" s="1"/>
  <c r="G4" i="22"/>
  <c r="F9" i="22"/>
  <c r="F10" i="22"/>
  <c r="G10" i="19"/>
  <c r="G9" i="19"/>
  <c r="H4" i="19"/>
  <c r="D9" i="24"/>
  <c r="E4" i="24"/>
  <c r="D10" i="24"/>
  <c r="E10" i="23"/>
  <c r="F4" i="23"/>
  <c r="E9" i="23"/>
  <c r="H10" i="21"/>
  <c r="H9" i="21"/>
  <c r="I4" i="21"/>
  <c r="E10" i="24" l="1"/>
  <c r="E9" i="24"/>
  <c r="F4" i="24"/>
  <c r="H9" i="19"/>
  <c r="H10" i="19"/>
  <c r="I4" i="19"/>
  <c r="H4" i="18"/>
  <c r="G9" i="18"/>
  <c r="G10" i="18"/>
  <c r="G9" i="3"/>
  <c r="G10" i="3"/>
  <c r="H4" i="3"/>
  <c r="I9" i="21"/>
  <c r="J4" i="21"/>
  <c r="I10" i="21"/>
  <c r="H4" i="22"/>
  <c r="G10" i="22"/>
  <c r="G9" i="22"/>
  <c r="D5" i="26"/>
  <c r="D4" i="26"/>
  <c r="E4" i="25"/>
  <c r="D10" i="25"/>
  <c r="D9" i="25"/>
  <c r="F10" i="23"/>
  <c r="G4" i="23"/>
  <c r="F9" i="23"/>
  <c r="A1" i="27"/>
  <c r="D31" i="1"/>
  <c r="E30" i="1"/>
  <c r="A2" i="27" s="1"/>
  <c r="J4" i="20"/>
  <c r="I10" i="20"/>
  <c r="I9" i="20"/>
  <c r="I4" i="3" l="1"/>
  <c r="H9" i="3"/>
  <c r="H10" i="3"/>
  <c r="H9" i="18"/>
  <c r="H10" i="18"/>
  <c r="I4" i="18"/>
  <c r="A1" i="28"/>
  <c r="D32" i="1"/>
  <c r="E31" i="1"/>
  <c r="A2" i="28" s="1"/>
  <c r="H9" i="22"/>
  <c r="H10" i="22"/>
  <c r="I4" i="22"/>
  <c r="K4" i="20"/>
  <c r="J10" i="20"/>
  <c r="J9" i="20"/>
  <c r="I9" i="19"/>
  <c r="J4" i="19"/>
  <c r="I10" i="19"/>
  <c r="F9" i="24"/>
  <c r="G4" i="24"/>
  <c r="F10" i="24"/>
  <c r="E10" i="25"/>
  <c r="F4" i="25"/>
  <c r="E9" i="25"/>
  <c r="E4" i="26"/>
  <c r="D9" i="26"/>
  <c r="D10" i="26"/>
  <c r="D4" i="27"/>
  <c r="D5" i="27"/>
  <c r="J10" i="21"/>
  <c r="K4" i="21"/>
  <c r="J9" i="21"/>
  <c r="G10" i="23"/>
  <c r="H4" i="23"/>
  <c r="G9" i="23"/>
  <c r="A1" i="29" l="1"/>
  <c r="D33" i="1"/>
  <c r="E32" i="1"/>
  <c r="A2" i="29" s="1"/>
  <c r="D5" i="28"/>
  <c r="D4" i="28"/>
  <c r="F9" i="25"/>
  <c r="G4" i="25"/>
  <c r="F10" i="25"/>
  <c r="H10" i="23"/>
  <c r="I4" i="23"/>
  <c r="H9" i="23"/>
  <c r="I9" i="18"/>
  <c r="J4" i="18"/>
  <c r="I10" i="18"/>
  <c r="J9" i="19"/>
  <c r="K4" i="19"/>
  <c r="J10" i="19"/>
  <c r="K10" i="21"/>
  <c r="K9" i="21"/>
  <c r="L4" i="21"/>
  <c r="E4" i="27"/>
  <c r="D9" i="27"/>
  <c r="D10" i="27"/>
  <c r="I9" i="22"/>
  <c r="I10" i="22"/>
  <c r="J4" i="22"/>
  <c r="G9" i="24"/>
  <c r="H4" i="24"/>
  <c r="G10" i="24"/>
  <c r="E9" i="26"/>
  <c r="F4" i="26"/>
  <c r="E10" i="26"/>
  <c r="K9" i="20"/>
  <c r="K10" i="20"/>
  <c r="L4" i="20"/>
  <c r="I9" i="3"/>
  <c r="J4" i="3"/>
  <c r="I10" i="3"/>
  <c r="J4" i="23" l="1"/>
  <c r="I9" i="23"/>
  <c r="I10" i="23"/>
  <c r="M4" i="21"/>
  <c r="L10" i="21"/>
  <c r="L9" i="21"/>
  <c r="E10" i="27"/>
  <c r="E9" i="27"/>
  <c r="F4" i="27"/>
  <c r="F9" i="26"/>
  <c r="G4" i="26"/>
  <c r="F10" i="26"/>
  <c r="H4" i="25"/>
  <c r="G10" i="25"/>
  <c r="G9" i="25"/>
  <c r="L9" i="20"/>
  <c r="L10" i="20"/>
  <c r="M4" i="20"/>
  <c r="D10" i="28"/>
  <c r="E4" i="28"/>
  <c r="D9" i="28"/>
  <c r="K9" i="19"/>
  <c r="L4" i="19"/>
  <c r="K10" i="19"/>
  <c r="H9" i="24"/>
  <c r="I4" i="24"/>
  <c r="H10" i="24"/>
  <c r="J9" i="22"/>
  <c r="J10" i="22"/>
  <c r="K4" i="22"/>
  <c r="A1" i="30"/>
  <c r="E33" i="1"/>
  <c r="A2" i="30" s="1"/>
  <c r="D34" i="1"/>
  <c r="J9" i="3"/>
  <c r="J10" i="3"/>
  <c r="K4" i="3"/>
  <c r="J10" i="18"/>
  <c r="J9" i="18"/>
  <c r="K4" i="18"/>
  <c r="D5" i="29"/>
  <c r="D4" i="29"/>
  <c r="H4" i="26" l="1"/>
  <c r="G10" i="26"/>
  <c r="G9" i="26"/>
  <c r="F9" i="27"/>
  <c r="G4" i="27"/>
  <c r="F10" i="27"/>
  <c r="E10" i="28"/>
  <c r="F4" i="28"/>
  <c r="E9" i="28"/>
  <c r="L9" i="19"/>
  <c r="M4" i="19"/>
  <c r="L10" i="19"/>
  <c r="D4" i="30"/>
  <c r="D5" i="30"/>
  <c r="M10" i="20"/>
  <c r="M9" i="20"/>
  <c r="N4" i="20"/>
  <c r="A1" i="31"/>
  <c r="E34" i="1"/>
  <c r="A2" i="31" s="1"/>
  <c r="L4" i="3"/>
  <c r="K9" i="3"/>
  <c r="K10" i="3"/>
  <c r="K9" i="22"/>
  <c r="K10" i="22"/>
  <c r="L4" i="22"/>
  <c r="D9" i="29"/>
  <c r="D10" i="29"/>
  <c r="E4" i="29"/>
  <c r="N4" i="21"/>
  <c r="M10" i="21"/>
  <c r="M9" i="21"/>
  <c r="L4" i="18"/>
  <c r="K9" i="18"/>
  <c r="K10" i="18"/>
  <c r="J4" i="24"/>
  <c r="I10" i="24"/>
  <c r="I9" i="24"/>
  <c r="H10" i="25"/>
  <c r="I4" i="25"/>
  <c r="H9" i="25"/>
  <c r="K4" i="23"/>
  <c r="J9" i="23"/>
  <c r="J10" i="23"/>
  <c r="M10" i="19" l="1"/>
  <c r="M9" i="19"/>
  <c r="N4" i="19"/>
  <c r="K4" i="24"/>
  <c r="J10" i="24"/>
  <c r="J9" i="24"/>
  <c r="M4" i="18"/>
  <c r="L10" i="18"/>
  <c r="L9" i="18"/>
  <c r="M4" i="3"/>
  <c r="L10" i="3"/>
  <c r="L9" i="3"/>
  <c r="G4" i="28"/>
  <c r="F10" i="28"/>
  <c r="F9" i="28"/>
  <c r="D5" i="31"/>
  <c r="D4" i="31"/>
  <c r="K9" i="23"/>
  <c r="K10" i="23"/>
  <c r="L4" i="23"/>
  <c r="N10" i="21"/>
  <c r="N9" i="21"/>
  <c r="O4" i="21"/>
  <c r="N10" i="20"/>
  <c r="N9" i="20"/>
  <c r="O4" i="20"/>
  <c r="H4" i="27"/>
  <c r="G9" i="27"/>
  <c r="G10" i="27"/>
  <c r="F4" i="29"/>
  <c r="E10" i="29"/>
  <c r="E9" i="29"/>
  <c r="J4" i="25"/>
  <c r="I9" i="25"/>
  <c r="I10" i="25"/>
  <c r="L9" i="22"/>
  <c r="M4" i="22"/>
  <c r="L10" i="22"/>
  <c r="D10" i="30"/>
  <c r="E4" i="30"/>
  <c r="D9" i="30"/>
  <c r="H10" i="26"/>
  <c r="I4" i="26"/>
  <c r="H9" i="26"/>
  <c r="N4" i="3" l="1"/>
  <c r="M10" i="3"/>
  <c r="M9" i="3"/>
  <c r="L9" i="23"/>
  <c r="L10" i="23"/>
  <c r="M4" i="23"/>
  <c r="M9" i="18"/>
  <c r="N4" i="18"/>
  <c r="M10" i="18"/>
  <c r="K4" i="25"/>
  <c r="J9" i="25"/>
  <c r="J10" i="25"/>
  <c r="F9" i="29"/>
  <c r="F10" i="29"/>
  <c r="G4" i="29"/>
  <c r="D9" i="31"/>
  <c r="D10" i="31"/>
  <c r="E4" i="31"/>
  <c r="I9" i="26"/>
  <c r="J4" i="26"/>
  <c r="I10" i="26"/>
  <c r="L4" i="24"/>
  <c r="K10" i="24"/>
  <c r="K9" i="24"/>
  <c r="E10" i="30"/>
  <c r="F4" i="30"/>
  <c r="E9" i="30"/>
  <c r="O9" i="21"/>
  <c r="O10" i="21"/>
  <c r="P4" i="21"/>
  <c r="H9" i="27"/>
  <c r="I4" i="27"/>
  <c r="H10" i="27"/>
  <c r="O4" i="19"/>
  <c r="N10" i="19"/>
  <c r="N9" i="19"/>
  <c r="O10" i="20"/>
  <c r="O9" i="20"/>
  <c r="P4" i="20"/>
  <c r="M10" i="22"/>
  <c r="N4" i="22"/>
  <c r="M9" i="22"/>
  <c r="G9" i="28"/>
  <c r="H4" i="28"/>
  <c r="G10" i="28"/>
  <c r="K10" i="25" l="1"/>
  <c r="K9" i="25"/>
  <c r="L4" i="25"/>
  <c r="L9" i="24"/>
  <c r="M4" i="24"/>
  <c r="L10" i="24"/>
  <c r="K4" i="26"/>
  <c r="J10" i="26"/>
  <c r="J9" i="26"/>
  <c r="O4" i="18"/>
  <c r="N10" i="18"/>
  <c r="N9" i="18"/>
  <c r="E10" i="31"/>
  <c r="F4" i="31"/>
  <c r="E9" i="31"/>
  <c r="M9" i="23"/>
  <c r="M10" i="23"/>
  <c r="N4" i="23"/>
  <c r="P4" i="19"/>
  <c r="O10" i="19"/>
  <c r="O9" i="19"/>
  <c r="N10" i="22"/>
  <c r="N9" i="22"/>
  <c r="O4" i="22"/>
  <c r="I9" i="27"/>
  <c r="J4" i="27"/>
  <c r="I10" i="27"/>
  <c r="Q4" i="21"/>
  <c r="P10" i="21"/>
  <c r="P9" i="21"/>
  <c r="P10" i="20"/>
  <c r="P9" i="20"/>
  <c r="Q4" i="20"/>
  <c r="G10" i="29"/>
  <c r="H4" i="29"/>
  <c r="G9" i="29"/>
  <c r="H10" i="28"/>
  <c r="I4" i="28"/>
  <c r="H9" i="28"/>
  <c r="F10" i="30"/>
  <c r="G4" i="30"/>
  <c r="F9" i="30"/>
  <c r="N9" i="3"/>
  <c r="N10" i="3"/>
  <c r="O4" i="3"/>
  <c r="P4" i="18" l="1"/>
  <c r="O10" i="18"/>
  <c r="O9" i="18"/>
  <c r="Q10" i="20"/>
  <c r="Q9" i="20"/>
  <c r="R4" i="20"/>
  <c r="O10" i="22"/>
  <c r="P4" i="22"/>
  <c r="O9" i="22"/>
  <c r="O9" i="3"/>
  <c r="P4" i="3"/>
  <c r="O10" i="3"/>
  <c r="Q4" i="19"/>
  <c r="P10" i="19"/>
  <c r="P9" i="19"/>
  <c r="K10" i="26"/>
  <c r="K9" i="26"/>
  <c r="L4" i="26"/>
  <c r="N9" i="23"/>
  <c r="N10" i="23"/>
  <c r="O4" i="23"/>
  <c r="H4" i="30"/>
  <c r="G9" i="30"/>
  <c r="G10" i="30"/>
  <c r="N4" i="24"/>
  <c r="M10" i="24"/>
  <c r="M9" i="24"/>
  <c r="Q9" i="21"/>
  <c r="Q10" i="21"/>
  <c r="R4" i="21"/>
  <c r="H10" i="29"/>
  <c r="H9" i="29"/>
  <c r="I4" i="29"/>
  <c r="L9" i="25"/>
  <c r="L10" i="25"/>
  <c r="M4" i="25"/>
  <c r="I9" i="28"/>
  <c r="I10" i="28"/>
  <c r="J4" i="28"/>
  <c r="J10" i="27"/>
  <c r="J9" i="27"/>
  <c r="K4" i="27"/>
  <c r="F10" i="31"/>
  <c r="G4" i="31"/>
  <c r="F9" i="31"/>
  <c r="P10" i="3" l="1"/>
  <c r="P9" i="3"/>
  <c r="Q4" i="3"/>
  <c r="I4" i="30"/>
  <c r="H9" i="30"/>
  <c r="H10" i="30"/>
  <c r="O9" i="23"/>
  <c r="O10" i="23"/>
  <c r="P4" i="23"/>
  <c r="P10" i="22"/>
  <c r="Q4" i="22"/>
  <c r="P9" i="22"/>
  <c r="J4" i="29"/>
  <c r="I9" i="29"/>
  <c r="I10" i="29"/>
  <c r="G10" i="31"/>
  <c r="H4" i="31"/>
  <c r="G9" i="31"/>
  <c r="L10" i="26"/>
  <c r="M4" i="26"/>
  <c r="L9" i="26"/>
  <c r="S4" i="20"/>
  <c r="R10" i="20"/>
  <c r="R9" i="20"/>
  <c r="N4" i="25"/>
  <c r="M10" i="25"/>
  <c r="M9" i="25"/>
  <c r="K10" i="27"/>
  <c r="L4" i="27"/>
  <c r="K9" i="27"/>
  <c r="R9" i="21"/>
  <c r="S4" i="21"/>
  <c r="R10" i="21"/>
  <c r="K4" i="28"/>
  <c r="J9" i="28"/>
  <c r="J10" i="28"/>
  <c r="N10" i="24"/>
  <c r="N9" i="24"/>
  <c r="O4" i="24"/>
  <c r="R4" i="19"/>
  <c r="Q10" i="19"/>
  <c r="Q9" i="19"/>
  <c r="P10" i="18"/>
  <c r="Q4" i="18"/>
  <c r="P9" i="18"/>
  <c r="Q10" i="22" l="1"/>
  <c r="R4" i="22"/>
  <c r="Q9" i="22"/>
  <c r="P10" i="23"/>
  <c r="Q4" i="23"/>
  <c r="P9" i="23"/>
  <c r="Q9" i="18"/>
  <c r="Q10" i="18"/>
  <c r="R4" i="18"/>
  <c r="N4" i="26"/>
  <c r="M9" i="26"/>
  <c r="M10" i="26"/>
  <c r="S10" i="21"/>
  <c r="S9" i="21"/>
  <c r="T4" i="21"/>
  <c r="L9" i="27"/>
  <c r="M4" i="27"/>
  <c r="L10" i="27"/>
  <c r="H10" i="31"/>
  <c r="I4" i="31"/>
  <c r="H9" i="31"/>
  <c r="K9" i="28"/>
  <c r="K10" i="28"/>
  <c r="L4" i="28"/>
  <c r="T4" i="20"/>
  <c r="S10" i="20"/>
  <c r="S9" i="20"/>
  <c r="R10" i="19"/>
  <c r="R9" i="19"/>
  <c r="S4" i="19"/>
  <c r="I9" i="30"/>
  <c r="I10" i="30"/>
  <c r="J4" i="30"/>
  <c r="O10" i="24"/>
  <c r="O9" i="24"/>
  <c r="P4" i="24"/>
  <c r="R4" i="3"/>
  <c r="Q9" i="3"/>
  <c r="Q10" i="3"/>
  <c r="N9" i="25"/>
  <c r="O4" i="25"/>
  <c r="N10" i="25"/>
  <c r="J9" i="29"/>
  <c r="K4" i="29"/>
  <c r="J10" i="29"/>
  <c r="N10" i="26" l="1"/>
  <c r="N9" i="26"/>
  <c r="O4" i="26"/>
  <c r="R10" i="18"/>
  <c r="R9" i="18"/>
  <c r="S4" i="18"/>
  <c r="L10" i="28"/>
  <c r="L9" i="28"/>
  <c r="M4" i="28"/>
  <c r="K10" i="29"/>
  <c r="L4" i="29"/>
  <c r="K9" i="29"/>
  <c r="I10" i="31"/>
  <c r="J4" i="31"/>
  <c r="I9" i="31"/>
  <c r="J9" i="30"/>
  <c r="J10" i="30"/>
  <c r="K4" i="30"/>
  <c r="O9" i="25"/>
  <c r="P4" i="25"/>
  <c r="O10" i="25"/>
  <c r="N4" i="27"/>
  <c r="M10" i="27"/>
  <c r="M9" i="27"/>
  <c r="Q10" i="23"/>
  <c r="R4" i="23"/>
  <c r="Q9" i="23"/>
  <c r="S10" i="19"/>
  <c r="S9" i="19"/>
  <c r="T4" i="19"/>
  <c r="T10" i="21"/>
  <c r="T9" i="21"/>
  <c r="U4" i="21"/>
  <c r="S4" i="22"/>
  <c r="R9" i="22"/>
  <c r="R10" i="22"/>
  <c r="P10" i="24"/>
  <c r="P9" i="24"/>
  <c r="Q4" i="24"/>
  <c r="R9" i="3"/>
  <c r="R10" i="3"/>
  <c r="S4" i="3"/>
  <c r="T9" i="20"/>
  <c r="U4" i="20"/>
  <c r="T10" i="20"/>
  <c r="N10" i="27" l="1"/>
  <c r="O4" i="27"/>
  <c r="N9" i="27"/>
  <c r="M9" i="28"/>
  <c r="M10" i="28"/>
  <c r="N4" i="28"/>
  <c r="R10" i="23"/>
  <c r="S4" i="23"/>
  <c r="R9" i="23"/>
  <c r="L9" i="29"/>
  <c r="L10" i="29"/>
  <c r="M4" i="29"/>
  <c r="Q4" i="25"/>
  <c r="P10" i="25"/>
  <c r="P9" i="25"/>
  <c r="U9" i="20"/>
  <c r="V4" i="20"/>
  <c r="U10" i="20"/>
  <c r="S10" i="3"/>
  <c r="T4" i="3"/>
  <c r="S9" i="3"/>
  <c r="T9" i="19"/>
  <c r="T10" i="19"/>
  <c r="U4" i="19"/>
  <c r="K9" i="30"/>
  <c r="K10" i="30"/>
  <c r="L4" i="30"/>
  <c r="S9" i="18"/>
  <c r="S10" i="18"/>
  <c r="T4" i="18"/>
  <c r="K4" i="31"/>
  <c r="J9" i="31"/>
  <c r="J10" i="31"/>
  <c r="U9" i="21"/>
  <c r="V4" i="21"/>
  <c r="U10" i="21"/>
  <c r="T4" i="22"/>
  <c r="S10" i="22"/>
  <c r="S9" i="22"/>
  <c r="Q10" i="24"/>
  <c r="Q9" i="24"/>
  <c r="R4" i="24"/>
  <c r="O9" i="26"/>
  <c r="P4" i="26"/>
  <c r="O10" i="26"/>
  <c r="V10" i="21" l="1"/>
  <c r="W4" i="21"/>
  <c r="V9" i="21"/>
  <c r="T9" i="3"/>
  <c r="T10" i="3"/>
  <c r="U4" i="3"/>
  <c r="S10" i="23"/>
  <c r="T4" i="23"/>
  <c r="S9" i="23"/>
  <c r="T9" i="22"/>
  <c r="T10" i="22"/>
  <c r="U4" i="22"/>
  <c r="Q4" i="26"/>
  <c r="P9" i="26"/>
  <c r="P10" i="26"/>
  <c r="L4" i="31"/>
  <c r="K9" i="31"/>
  <c r="K10" i="31"/>
  <c r="U10" i="19"/>
  <c r="U9" i="19"/>
  <c r="V4" i="19"/>
  <c r="O4" i="28"/>
  <c r="N10" i="28"/>
  <c r="N9" i="28"/>
  <c r="R9" i="24"/>
  <c r="S4" i="24"/>
  <c r="R10" i="24"/>
  <c r="T9" i="18"/>
  <c r="U4" i="18"/>
  <c r="T10" i="18"/>
  <c r="W4" i="20"/>
  <c r="V10" i="20"/>
  <c r="V9" i="20"/>
  <c r="N4" i="29"/>
  <c r="M10" i="29"/>
  <c r="M9" i="29"/>
  <c r="L9" i="30"/>
  <c r="L10" i="30"/>
  <c r="M4" i="30"/>
  <c r="P4" i="27"/>
  <c r="O9" i="27"/>
  <c r="O10" i="27"/>
  <c r="Q10" i="25"/>
  <c r="R4" i="25"/>
  <c r="Q9" i="25"/>
  <c r="N9" i="29" l="1"/>
  <c r="N10" i="29"/>
  <c r="O4" i="29"/>
  <c r="O9" i="28"/>
  <c r="O10" i="28"/>
  <c r="P4" i="28"/>
  <c r="V9" i="19"/>
  <c r="W4" i="19"/>
  <c r="V10" i="19"/>
  <c r="R9" i="25"/>
  <c r="S4" i="25"/>
  <c r="R10" i="25"/>
  <c r="T10" i="23"/>
  <c r="U4" i="23"/>
  <c r="T9" i="23"/>
  <c r="U10" i="3"/>
  <c r="V4" i="3"/>
  <c r="U9" i="3"/>
  <c r="W9" i="20"/>
  <c r="X4" i="20"/>
  <c r="W10" i="20"/>
  <c r="U9" i="18"/>
  <c r="V4" i="18"/>
  <c r="U10" i="18"/>
  <c r="Q4" i="27"/>
  <c r="P9" i="27"/>
  <c r="P10" i="27"/>
  <c r="L9" i="31"/>
  <c r="L10" i="31"/>
  <c r="M4" i="31"/>
  <c r="M9" i="30"/>
  <c r="M10" i="30"/>
  <c r="N4" i="30"/>
  <c r="U9" i="22"/>
  <c r="U10" i="22"/>
  <c r="V4" i="22"/>
  <c r="T4" i="24"/>
  <c r="S9" i="24"/>
  <c r="S10" i="24"/>
  <c r="W10" i="21"/>
  <c r="W9" i="21"/>
  <c r="X4" i="21"/>
  <c r="Q9" i="26"/>
  <c r="R4" i="26"/>
  <c r="Q10" i="26"/>
  <c r="T4" i="25" l="1"/>
  <c r="S10" i="25"/>
  <c r="S9" i="25"/>
  <c r="X9" i="20"/>
  <c r="Y4" i="20"/>
  <c r="X10" i="20"/>
  <c r="W9" i="19"/>
  <c r="X4" i="19"/>
  <c r="W10" i="19"/>
  <c r="V10" i="18"/>
  <c r="V9" i="18"/>
  <c r="W4" i="18"/>
  <c r="N10" i="30"/>
  <c r="O4" i="30"/>
  <c r="N9" i="30"/>
  <c r="M9" i="31"/>
  <c r="M10" i="31"/>
  <c r="N4" i="31"/>
  <c r="Y4" i="21"/>
  <c r="X9" i="21"/>
  <c r="X10" i="21"/>
  <c r="P10" i="28"/>
  <c r="Q4" i="28"/>
  <c r="P9" i="28"/>
  <c r="V9" i="3"/>
  <c r="W4" i="3"/>
  <c r="V10" i="3"/>
  <c r="V9" i="22"/>
  <c r="V10" i="22"/>
  <c r="W4" i="22"/>
  <c r="R9" i="26"/>
  <c r="S4" i="26"/>
  <c r="R10" i="26"/>
  <c r="O10" i="29"/>
  <c r="O9" i="29"/>
  <c r="P4" i="29"/>
  <c r="V4" i="23"/>
  <c r="U9" i="23"/>
  <c r="U10" i="23"/>
  <c r="T9" i="24"/>
  <c r="U4" i="24"/>
  <c r="T10" i="24"/>
  <c r="Q10" i="27"/>
  <c r="Q9" i="27"/>
  <c r="R4" i="27"/>
  <c r="W9" i="18" l="1"/>
  <c r="X4" i="18"/>
  <c r="W10" i="18"/>
  <c r="Q10" i="28"/>
  <c r="Q9" i="28"/>
  <c r="R4" i="28"/>
  <c r="T4" i="26"/>
  <c r="S10" i="26"/>
  <c r="S9" i="26"/>
  <c r="X9" i="19"/>
  <c r="Y4" i="19"/>
  <c r="X10" i="19"/>
  <c r="Z4" i="21"/>
  <c r="Y10" i="21"/>
  <c r="Y9" i="21"/>
  <c r="W9" i="22"/>
  <c r="W10" i="22"/>
  <c r="X4" i="22"/>
  <c r="N9" i="31"/>
  <c r="N10" i="31"/>
  <c r="O4" i="31"/>
  <c r="U9" i="24"/>
  <c r="V4" i="24"/>
  <c r="U10" i="24"/>
  <c r="Y10" i="20"/>
  <c r="Y9" i="20"/>
  <c r="Z4" i="20"/>
  <c r="R9" i="27"/>
  <c r="S4" i="27"/>
  <c r="R10" i="27"/>
  <c r="P10" i="29"/>
  <c r="Q4" i="29"/>
  <c r="P9" i="29"/>
  <c r="W9" i="3"/>
  <c r="W10" i="3"/>
  <c r="X4" i="3"/>
  <c r="O10" i="30"/>
  <c r="P4" i="30"/>
  <c r="O9" i="30"/>
  <c r="W4" i="23"/>
  <c r="V9" i="23"/>
  <c r="V10" i="23"/>
  <c r="T10" i="25"/>
  <c r="U4" i="25"/>
  <c r="T9" i="25"/>
  <c r="O9" i="31" l="1"/>
  <c r="O10" i="31"/>
  <c r="P4" i="31"/>
  <c r="W4" i="24"/>
  <c r="V10" i="24"/>
  <c r="V9" i="24"/>
  <c r="T10" i="26"/>
  <c r="U4" i="26"/>
  <c r="T9" i="26"/>
  <c r="R4" i="29"/>
  <c r="Q10" i="29"/>
  <c r="Q9" i="29"/>
  <c r="S4" i="28"/>
  <c r="R9" i="28"/>
  <c r="R10" i="28"/>
  <c r="T4" i="27"/>
  <c r="S9" i="27"/>
  <c r="S10" i="27"/>
  <c r="Y10" i="19"/>
  <c r="Y9" i="19"/>
  <c r="Z4" i="19"/>
  <c r="X9" i="22"/>
  <c r="Y4" i="22"/>
  <c r="X10" i="22"/>
  <c r="W9" i="23"/>
  <c r="W10" i="23"/>
  <c r="X4" i="23"/>
  <c r="X9" i="3"/>
  <c r="Y4" i="3"/>
  <c r="X10" i="3"/>
  <c r="V4" i="25"/>
  <c r="U9" i="25"/>
  <c r="U10" i="25"/>
  <c r="Z10" i="20"/>
  <c r="Z9" i="20"/>
  <c r="AA4" i="20"/>
  <c r="P10" i="30"/>
  <c r="Q4" i="30"/>
  <c r="P9" i="30"/>
  <c r="Y4" i="18"/>
  <c r="X9" i="18"/>
  <c r="X10" i="18"/>
  <c r="Z10" i="21"/>
  <c r="Z9" i="21"/>
  <c r="AA4" i="21"/>
  <c r="R9" i="29" l="1"/>
  <c r="R10" i="29"/>
  <c r="S4" i="29"/>
  <c r="AA9" i="21"/>
  <c r="AB4" i="21"/>
  <c r="AA10" i="21"/>
  <c r="AA4" i="19"/>
  <c r="Z10" i="19"/>
  <c r="Z9" i="19"/>
  <c r="U9" i="26"/>
  <c r="V4" i="26"/>
  <c r="U10" i="26"/>
  <c r="Y10" i="22"/>
  <c r="Z4" i="22"/>
  <c r="Y9" i="22"/>
  <c r="Y9" i="3"/>
  <c r="Y10" i="3"/>
  <c r="Z4" i="3"/>
  <c r="T9" i="27"/>
  <c r="U4" i="27"/>
  <c r="T10" i="27"/>
  <c r="X4" i="24"/>
  <c r="W10" i="24"/>
  <c r="W9" i="24"/>
  <c r="AA9" i="20"/>
  <c r="AA10" i="20"/>
  <c r="AB4" i="20"/>
  <c r="W4" i="25"/>
  <c r="V9" i="25"/>
  <c r="V10" i="25"/>
  <c r="Z4" i="18"/>
  <c r="Y10" i="18"/>
  <c r="Y9" i="18"/>
  <c r="X9" i="23"/>
  <c r="X10" i="23"/>
  <c r="Y4" i="23"/>
  <c r="P9" i="31"/>
  <c r="P10" i="31"/>
  <c r="Q4" i="31"/>
  <c r="Q10" i="30"/>
  <c r="R4" i="30"/>
  <c r="Q9" i="30"/>
  <c r="S9" i="28"/>
  <c r="T4" i="28"/>
  <c r="S10" i="28"/>
  <c r="W4" i="26" l="1"/>
  <c r="V10" i="26"/>
  <c r="V9" i="26"/>
  <c r="X9" i="24"/>
  <c r="Y4" i="24"/>
  <c r="X10" i="24"/>
  <c r="T10" i="28"/>
  <c r="U4" i="28"/>
  <c r="T9" i="28"/>
  <c r="Y9" i="23"/>
  <c r="Y10" i="23"/>
  <c r="Z4" i="23"/>
  <c r="AA4" i="18"/>
  <c r="Z10" i="18"/>
  <c r="Z9" i="18"/>
  <c r="AB4" i="19"/>
  <c r="AA10" i="19"/>
  <c r="AA9" i="19"/>
  <c r="AA4" i="3"/>
  <c r="Z9" i="3"/>
  <c r="Z10" i="3"/>
  <c r="AC4" i="21"/>
  <c r="AB10" i="21"/>
  <c r="AB9" i="21"/>
  <c r="R10" i="30"/>
  <c r="S4" i="30"/>
  <c r="R9" i="30"/>
  <c r="W10" i="25"/>
  <c r="W9" i="25"/>
  <c r="X4" i="25"/>
  <c r="AB10" i="20"/>
  <c r="AC4" i="20"/>
  <c r="AB9" i="20"/>
  <c r="S10" i="29"/>
  <c r="T4" i="29"/>
  <c r="S9" i="29"/>
  <c r="U9" i="27"/>
  <c r="V4" i="27"/>
  <c r="U10" i="27"/>
  <c r="Q10" i="31"/>
  <c r="R4" i="31"/>
  <c r="Q9" i="31"/>
  <c r="Z10" i="22"/>
  <c r="Z9" i="22"/>
  <c r="AA4" i="22"/>
  <c r="T10" i="29" l="1"/>
  <c r="U4" i="29"/>
  <c r="T9" i="29"/>
  <c r="AC9" i="21"/>
  <c r="AD4" i="21"/>
  <c r="AC10" i="21"/>
  <c r="Z9" i="23"/>
  <c r="Z10" i="23"/>
  <c r="AA4" i="23"/>
  <c r="AC10" i="20"/>
  <c r="AC9" i="20"/>
  <c r="AD4" i="20"/>
  <c r="U9" i="28"/>
  <c r="U10" i="28"/>
  <c r="V4" i="28"/>
  <c r="X9" i="25"/>
  <c r="Y4" i="25"/>
  <c r="X10" i="25"/>
  <c r="Z4" i="24"/>
  <c r="Y10" i="24"/>
  <c r="Y9" i="24"/>
  <c r="AA10" i="22"/>
  <c r="AB4" i="22"/>
  <c r="AA9" i="22"/>
  <c r="AC4" i="19"/>
  <c r="AB10" i="19"/>
  <c r="AB9" i="19"/>
  <c r="R10" i="31"/>
  <c r="S4" i="31"/>
  <c r="R9" i="31"/>
  <c r="T4" i="30"/>
  <c r="S9" i="30"/>
  <c r="S10" i="30"/>
  <c r="AA9" i="3"/>
  <c r="AB4" i="3"/>
  <c r="AA10" i="3"/>
  <c r="W4" i="27"/>
  <c r="V10" i="27"/>
  <c r="V9" i="27"/>
  <c r="AB4" i="18"/>
  <c r="AA10" i="18"/>
  <c r="AA9" i="18"/>
  <c r="W10" i="26"/>
  <c r="X4" i="26"/>
  <c r="W9" i="26"/>
  <c r="AB9" i="3" l="1"/>
  <c r="AB10" i="3"/>
  <c r="AC4" i="3"/>
  <c r="AA9" i="23"/>
  <c r="AA10" i="23"/>
  <c r="AB4" i="23"/>
  <c r="AE4" i="20"/>
  <c r="AD10" i="20"/>
  <c r="AD9" i="20"/>
  <c r="AB10" i="22"/>
  <c r="AC4" i="22"/>
  <c r="AB9" i="22"/>
  <c r="Y4" i="26"/>
  <c r="X9" i="26"/>
  <c r="X10" i="26"/>
  <c r="U4" i="30"/>
  <c r="T9" i="30"/>
  <c r="T10" i="30"/>
  <c r="S10" i="31"/>
  <c r="T4" i="31"/>
  <c r="S9" i="31"/>
  <c r="Z4" i="25"/>
  <c r="Y9" i="25"/>
  <c r="Y10" i="25"/>
  <c r="AD9" i="21"/>
  <c r="AE4" i="21"/>
  <c r="AD10" i="21"/>
  <c r="AA4" i="24"/>
  <c r="Z10" i="24"/>
  <c r="Z9" i="24"/>
  <c r="AC4" i="18"/>
  <c r="AB9" i="18"/>
  <c r="AB10" i="18"/>
  <c r="W4" i="28"/>
  <c r="V10" i="28"/>
  <c r="V9" i="28"/>
  <c r="V4" i="29"/>
  <c r="U10" i="29"/>
  <c r="U9" i="29"/>
  <c r="W10" i="27"/>
  <c r="X4" i="27"/>
  <c r="W9" i="27"/>
  <c r="AD4" i="19"/>
  <c r="AC10" i="19"/>
  <c r="AC9" i="19"/>
  <c r="W9" i="28" l="1"/>
  <c r="W10" i="28"/>
  <c r="X4" i="28"/>
  <c r="Z9" i="25"/>
  <c r="AA4" i="25"/>
  <c r="Z10" i="25"/>
  <c r="V9" i="29"/>
  <c r="W4" i="29"/>
  <c r="V10" i="29"/>
  <c r="AC10" i="22"/>
  <c r="AD4" i="22"/>
  <c r="AC9" i="22"/>
  <c r="AC9" i="18"/>
  <c r="AC10" i="18"/>
  <c r="AD4" i="18"/>
  <c r="AE10" i="20"/>
  <c r="AE9" i="20"/>
  <c r="AB10" i="23"/>
  <c r="AC4" i="23"/>
  <c r="AB9" i="23"/>
  <c r="AE4" i="19"/>
  <c r="AD10" i="19"/>
  <c r="AD9" i="19"/>
  <c r="X9" i="27"/>
  <c r="Y4" i="27"/>
  <c r="X10" i="27"/>
  <c r="T10" i="31"/>
  <c r="U4" i="31"/>
  <c r="T9" i="31"/>
  <c r="AA10" i="24"/>
  <c r="AA9" i="24"/>
  <c r="AB4" i="24"/>
  <c r="U9" i="30"/>
  <c r="U10" i="30"/>
  <c r="V4" i="30"/>
  <c r="AC9" i="3"/>
  <c r="AD4" i="3"/>
  <c r="AC10" i="3"/>
  <c r="AE10" i="21"/>
  <c r="AF4" i="21"/>
  <c r="AE9" i="21"/>
  <c r="Z4" i="26"/>
  <c r="Y9" i="26"/>
  <c r="Y10" i="26"/>
  <c r="V9" i="30" l="1"/>
  <c r="V10" i="30"/>
  <c r="W4" i="30"/>
  <c r="AC10" i="23"/>
  <c r="AD4" i="23"/>
  <c r="AC9" i="23"/>
  <c r="W10" i="29"/>
  <c r="W9" i="29"/>
  <c r="X4" i="29"/>
  <c r="AE4" i="22"/>
  <c r="AD9" i="22"/>
  <c r="AD10" i="22"/>
  <c r="AB10" i="24"/>
  <c r="AB9" i="24"/>
  <c r="AC4" i="24"/>
  <c r="AF10" i="21"/>
  <c r="AF9" i="21"/>
  <c r="AG4" i="21"/>
  <c r="U10" i="31"/>
  <c r="V4" i="31"/>
  <c r="U9" i="31"/>
  <c r="AA9" i="25"/>
  <c r="AB4" i="25"/>
  <c r="AA10" i="25"/>
  <c r="Z10" i="26"/>
  <c r="Z9" i="26"/>
  <c r="AA4" i="26"/>
  <c r="AD10" i="18"/>
  <c r="AD9" i="18"/>
  <c r="AE4" i="18"/>
  <c r="X10" i="28"/>
  <c r="X9" i="28"/>
  <c r="Y4" i="28"/>
  <c r="AE10" i="19"/>
  <c r="AF4" i="19"/>
  <c r="AE9" i="19"/>
  <c r="AD9" i="3"/>
  <c r="AE4" i="3"/>
  <c r="AD10" i="3"/>
  <c r="Z4" i="27"/>
  <c r="Y10" i="27"/>
  <c r="Y9" i="27"/>
  <c r="Y10" i="28" l="1"/>
  <c r="Z4" i="28"/>
  <c r="Y9" i="28"/>
  <c r="AE10" i="18"/>
  <c r="AF4" i="18"/>
  <c r="AE9" i="18"/>
  <c r="Z10" i="27"/>
  <c r="Z9" i="27"/>
  <c r="AA4" i="27"/>
  <c r="AE9" i="3"/>
  <c r="AF4" i="3"/>
  <c r="AE10" i="3"/>
  <c r="AD10" i="23"/>
  <c r="AE4" i="23"/>
  <c r="AD9" i="23"/>
  <c r="X9" i="29"/>
  <c r="X10" i="29"/>
  <c r="Y4" i="29"/>
  <c r="AB10" i="25"/>
  <c r="AB9" i="25"/>
  <c r="AC4" i="25"/>
  <c r="W4" i="31"/>
  <c r="V9" i="31"/>
  <c r="V10" i="31"/>
  <c r="AC10" i="24"/>
  <c r="AC9" i="24"/>
  <c r="AD4" i="24"/>
  <c r="W9" i="30"/>
  <c r="W10" i="30"/>
  <c r="X4" i="30"/>
  <c r="AF4" i="22"/>
  <c r="AE10" i="22"/>
  <c r="AE9" i="22"/>
  <c r="AA9" i="26"/>
  <c r="AA10" i="26"/>
  <c r="AB4" i="26"/>
  <c r="AG9" i="21"/>
  <c r="AH4" i="21"/>
  <c r="AG10" i="21"/>
  <c r="AF9" i="19"/>
  <c r="AF10" i="19"/>
  <c r="AG4" i="19"/>
  <c r="AF9" i="22" l="1"/>
  <c r="AG4" i="22"/>
  <c r="AF10" i="22"/>
  <c r="X4" i="31"/>
  <c r="W9" i="31"/>
  <c r="W10" i="31"/>
  <c r="AG10" i="19"/>
  <c r="AG9" i="19"/>
  <c r="AH4" i="19"/>
  <c r="X9" i="30"/>
  <c r="X10" i="30"/>
  <c r="Y4" i="30"/>
  <c r="AC10" i="25"/>
  <c r="AD4" i="25"/>
  <c r="AC9" i="25"/>
  <c r="AA10" i="27"/>
  <c r="AB4" i="27"/>
  <c r="AA9" i="27"/>
  <c r="AD10" i="24"/>
  <c r="AD9" i="24"/>
  <c r="AE4" i="24"/>
  <c r="Z4" i="29"/>
  <c r="Y9" i="29"/>
  <c r="Y10" i="29"/>
  <c r="AF9" i="3"/>
  <c r="AG4" i="3"/>
  <c r="AF10" i="3"/>
  <c r="AH10" i="21"/>
  <c r="AH9" i="21"/>
  <c r="AF9" i="18"/>
  <c r="AG4" i="18"/>
  <c r="AF10" i="18"/>
  <c r="AA4" i="28"/>
  <c r="Z10" i="28"/>
  <c r="Z9" i="28"/>
  <c r="AC4" i="26"/>
  <c r="AB10" i="26"/>
  <c r="AB9" i="26"/>
  <c r="AE10" i="23"/>
  <c r="AF4" i="23"/>
  <c r="AE9" i="23"/>
  <c r="Y9" i="30" l="1"/>
  <c r="Y10" i="30"/>
  <c r="Z4" i="30"/>
  <c r="AC9" i="26"/>
  <c r="AD4" i="26"/>
  <c r="AC10" i="26"/>
  <c r="AA9" i="28"/>
  <c r="AA10" i="28"/>
  <c r="AB4" i="28"/>
  <c r="AF4" i="24"/>
  <c r="AE9" i="24"/>
  <c r="AE10" i="24"/>
  <c r="AH9" i="19"/>
  <c r="AH10" i="19"/>
  <c r="Z9" i="29"/>
  <c r="Z10" i="29"/>
  <c r="AA4" i="29"/>
  <c r="AG9" i="18"/>
  <c r="AH4" i="18"/>
  <c r="AG10" i="18"/>
  <c r="AC4" i="27"/>
  <c r="AB9" i="27"/>
  <c r="AB10" i="27"/>
  <c r="AD9" i="25"/>
  <c r="AE4" i="25"/>
  <c r="AD10" i="25"/>
  <c r="AG9" i="22"/>
  <c r="AG10" i="22"/>
  <c r="AF10" i="23"/>
  <c r="AG4" i="23"/>
  <c r="AF9" i="23"/>
  <c r="X9" i="31"/>
  <c r="X10" i="31"/>
  <c r="Y4" i="31"/>
  <c r="AH4" i="3"/>
  <c r="AG10" i="3"/>
  <c r="AG9" i="3"/>
  <c r="Y9" i="31" l="1"/>
  <c r="Y10" i="31"/>
  <c r="Z4" i="31"/>
  <c r="AF9" i="24"/>
  <c r="AG4" i="24"/>
  <c r="AF10" i="24"/>
  <c r="AB10" i="28"/>
  <c r="AC4" i="28"/>
  <c r="AB9" i="28"/>
  <c r="AH9" i="3"/>
  <c r="AH10" i="3"/>
  <c r="AH10" i="18"/>
  <c r="AH9" i="18"/>
  <c r="AC10" i="27"/>
  <c r="AC9" i="27"/>
  <c r="AD4" i="27"/>
  <c r="AH4" i="23"/>
  <c r="AG9" i="23"/>
  <c r="AG10" i="23"/>
  <c r="AA10" i="29"/>
  <c r="AA9" i="29"/>
  <c r="AB4" i="29"/>
  <c r="AD9" i="26"/>
  <c r="AE4" i="26"/>
  <c r="AD10" i="26"/>
  <c r="Z10" i="30"/>
  <c r="AA4" i="30"/>
  <c r="Z9" i="30"/>
  <c r="AF4" i="25"/>
  <c r="AE10" i="25"/>
  <c r="AE9" i="25"/>
  <c r="AB9" i="29" l="1"/>
  <c r="AB10" i="29"/>
  <c r="AC4" i="29"/>
  <c r="AC10" i="28"/>
  <c r="AD4" i="28"/>
  <c r="AC9" i="28"/>
  <c r="AA10" i="30"/>
  <c r="AB4" i="30"/>
  <c r="AA9" i="30"/>
  <c r="AH9" i="23"/>
  <c r="AH10" i="23"/>
  <c r="AG9" i="24"/>
  <c r="AG10" i="24"/>
  <c r="AD9" i="27"/>
  <c r="AE4" i="27"/>
  <c r="AD10" i="27"/>
  <c r="AF4" i="26"/>
  <c r="AE10" i="26"/>
  <c r="AE9" i="26"/>
  <c r="AF10" i="25"/>
  <c r="AG4" i="25"/>
  <c r="AF9" i="25"/>
  <c r="Z9" i="31"/>
  <c r="Z10" i="31"/>
  <c r="AA4" i="31"/>
  <c r="AH4" i="25" l="1"/>
  <c r="AG9" i="25"/>
  <c r="AG10" i="25"/>
  <c r="AB10" i="30"/>
  <c r="AC4" i="30"/>
  <c r="AB9" i="30"/>
  <c r="AE4" i="28"/>
  <c r="AD10" i="28"/>
  <c r="AD9" i="28"/>
  <c r="AF4" i="27"/>
  <c r="AE9" i="27"/>
  <c r="AE10" i="27"/>
  <c r="AD4" i="29"/>
  <c r="AC10" i="29"/>
  <c r="AC9" i="29"/>
  <c r="AF10" i="26"/>
  <c r="AG4" i="26"/>
  <c r="AF9" i="26"/>
  <c r="AA9" i="31"/>
  <c r="AA10" i="31"/>
  <c r="AB4" i="31"/>
  <c r="AF9" i="27" l="1"/>
  <c r="AG4" i="27"/>
  <c r="AF10" i="27"/>
  <c r="AC10" i="30"/>
  <c r="AD4" i="30"/>
  <c r="AC9" i="30"/>
  <c r="AE9" i="28"/>
  <c r="AF4" i="28"/>
  <c r="AE10" i="28"/>
  <c r="AB9" i="31"/>
  <c r="AB10" i="31"/>
  <c r="AC4" i="31"/>
  <c r="AG9" i="26"/>
  <c r="AH4" i="26"/>
  <c r="AG10" i="26"/>
  <c r="AD9" i="29"/>
  <c r="AD10" i="29"/>
  <c r="AE4" i="29"/>
  <c r="AH9" i="25"/>
  <c r="AH10" i="25"/>
  <c r="AD10" i="30" l="1"/>
  <c r="AE4" i="30"/>
  <c r="AD9" i="30"/>
  <c r="AC10" i="31"/>
  <c r="AD4" i="31"/>
  <c r="AC9" i="31"/>
  <c r="AF10" i="28"/>
  <c r="AF9" i="28"/>
  <c r="AG4" i="28"/>
  <c r="AE10" i="29"/>
  <c r="AF4" i="29"/>
  <c r="AE9" i="29"/>
  <c r="AG9" i="27"/>
  <c r="AG10" i="27"/>
  <c r="AH10" i="26"/>
  <c r="AH9" i="26"/>
  <c r="AF10" i="29" l="1"/>
  <c r="AG4" i="29"/>
  <c r="AF9" i="29"/>
  <c r="AG9" i="28"/>
  <c r="AG10" i="28"/>
  <c r="AH4" i="28"/>
  <c r="AD10" i="31"/>
  <c r="AE4" i="31"/>
  <c r="AD9" i="31"/>
  <c r="AF4" i="30"/>
  <c r="AE9" i="30"/>
  <c r="AE10" i="30"/>
  <c r="AG4" i="30" l="1"/>
  <c r="AF9" i="30"/>
  <c r="AF10" i="30"/>
  <c r="AH4" i="29"/>
  <c r="AG10" i="29"/>
  <c r="AG9" i="29"/>
  <c r="AE10" i="31"/>
  <c r="AF4" i="31"/>
  <c r="AE9" i="31"/>
  <c r="AH9" i="28"/>
  <c r="AH10" i="28"/>
  <c r="AF10" i="31" l="1"/>
  <c r="AG4" i="31"/>
  <c r="AF9" i="31"/>
  <c r="AH9" i="29"/>
  <c r="AH10" i="29"/>
  <c r="AG9" i="30"/>
  <c r="AG10" i="30"/>
  <c r="AH4" i="30"/>
  <c r="AH9" i="30" l="1"/>
  <c r="AH10" i="30"/>
  <c r="AG10" i="31"/>
  <c r="AH4" i="31"/>
  <c r="AG9" i="31"/>
  <c r="AH9" i="31" l="1"/>
  <c r="AH10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tc={FF9A952C-90B4-42A6-B33A-FB97D428AAA1}</author>
    <author>tc={E43AF9C7-E5AA-450D-901C-419F6762D76C}</author>
    <author>tc={7DB90659-CA33-4A4C-A451-CB56E8ECB913}</author>
    <author>tc={3B953077-5B19-483D-8A13-C7F1CB163521}</author>
    <author>tc={6BF217DB-2B99-4FFF-89C6-DBDA25374B12}</author>
    <author>tc={266B2719-B7B3-4D9A-879F-41DFB01371FF}</author>
    <author>tc={F7490259-EB28-4C4D-9309-062C622E060D}</author>
    <author>tc={BAA7C023-879E-4B61-AF39-6041C90E1F06}</author>
    <author>tc={98FA29B9-078E-4DCA-B2D7-4379752F192E}</author>
    <author>tc={6AAE692F-6D53-4F66-B408-4E8B2FBB9C23}</author>
    <author>tc={31702A2D-EB25-4C43-92DD-01C383BDD605}</author>
    <author>tc={601119A6-C1A4-44E0-BD51-586D4E526949}</author>
    <author>tc={9DD5539A-9168-4A43-B4C9-CEB4E46C4B8F}</author>
    <author>tc={C398FDB4-E4E1-4025-9CC7-1DDAAE64C8FA}</author>
    <author>tc={F840E0C3-03CB-4167-BA5C-392AC3641759}</author>
    <author>tc={9250A2C7-7E5B-42E8-8886-122B36FAF0EF}</author>
    <author>tc={19585EB0-7638-48A5-AA64-64CA815E60E4}</author>
    <author>tc={A62A50E6-8BD2-4EF6-9051-13D2BC976619}</author>
  </authors>
  <commentList>
    <comment ref="Z14" authorId="0" shapeId="0" xr:uid="{FF9A952C-90B4-42A6-B33A-FB97D428AA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Apres midi</t>
      </text>
    </comment>
    <comment ref="X17" authorId="1" shapeId="0" xr:uid="{E43AF9C7-E5AA-450D-901C-419F6762D7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Apres midi</t>
      </text>
    </comment>
    <comment ref="O19" authorId="2" shapeId="0" xr:uid="{7DB90659-CA33-4A4C-A451-CB56E8ECB913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Recyclage habilitation électrique
</t>
      </text>
    </comment>
    <comment ref="P19" authorId="3" shapeId="0" xr:uid="{3B953077-5B19-483D-8A13-C7F1CB16352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Recyclage habilitation électrique</t>
      </text>
    </comment>
    <comment ref="AE19" authorId="4" shapeId="0" xr:uid="{6BF217DB-2B99-4FFF-89C6-DBDA25374B1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opérations d'infrastructures de voirie : les fondamentaux de la maîtrise d'ouvrage</t>
      </text>
    </comment>
    <comment ref="AF19" authorId="5" shapeId="0" xr:uid="{266B2719-B7B3-4D9A-879F-41DFB01371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opérations d'infrastructures de voirie : les fondamentaux de la maîtrise d'ouvrage</t>
      </text>
    </comment>
    <comment ref="AG19" authorId="6" shapeId="0" xr:uid="{F7490259-EB28-4C4D-9309-062C622E06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Les opérations d'infrastructures de voirie : les fondamentaux de la maîtrise d'ouvrage</t>
      </text>
    </comment>
    <comment ref="L24" authorId="7" shapeId="0" xr:uid="{BAA7C023-879E-4B61-AF39-6041C90E1F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Garde enfant</t>
      </text>
    </comment>
    <comment ref="O24" authorId="8" shapeId="0" xr:uid="{98FA29B9-078E-4DCA-B2D7-4379752F192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Garde enfant</t>
      </text>
    </comment>
    <comment ref="P24" authorId="9" shapeId="0" xr:uid="{6AAE692F-6D53-4F66-B408-4E8B2FBB9C2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Garde enfant</t>
      </text>
    </comment>
    <comment ref="Q24" authorId="10" shapeId="0" xr:uid="{31702A2D-EB25-4C43-92DD-01C383BDD6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Garde enfant</t>
      </text>
    </comment>
    <comment ref="O30" authorId="11" shapeId="0" xr:uid="{601119A6-C1A4-44E0-BD51-586D4E526949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Recyclage habilitation électrique
</t>
      </text>
    </comment>
    <comment ref="V33" authorId="12" shapeId="0" xr:uid="{9DD5539A-9168-4A43-B4C9-CEB4E46C4B8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CA l'après-midi</t>
      </text>
    </comment>
    <comment ref="W51" authorId="13" shapeId="0" xr:uid="{C398FDB4-E4E1-4025-9CC7-1DDAAE64C8F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APRES MIDI</t>
      </text>
    </comment>
    <comment ref="S63" authorId="14" shapeId="0" xr:uid="{F840E0C3-03CB-4167-BA5C-392AC364175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Après-midi</t>
      </text>
    </comment>
    <comment ref="X64" authorId="15" shapeId="0" xr:uid="{9250A2C7-7E5B-42E8-8886-122B36FAF0E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Après-midi</t>
      </text>
    </comment>
    <comment ref="Y68" authorId="16" shapeId="0" xr:uid="{19585EB0-7638-48A5-AA64-64CA815E60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Après-midi</t>
      </text>
    </comment>
    <comment ref="R71" authorId="17" shapeId="0" xr:uid="{A62A50E6-8BD2-4EF6-9051-13D2BC97661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Après-midi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tc={95130EBE-D26C-46C5-9233-4830F1A8F0C8}</author>
    <author>tc={653153EC-9996-4847-A1E5-5BAF82123849}</author>
    <author>tc={2D3EE7E0-8A94-4E12-B119-F6608C20CBD8}</author>
    <author>tc={4F5A9E79-1DBA-49F0-847D-B4533D109437}</author>
    <author>tc={E1CC7D2E-624B-42E2-91D5-042EFDBAE7E7}</author>
    <author>tc={A5E951EB-F297-414B-8456-784F44F97D82}</author>
    <author>tc={445D86B2-146E-4E40-AE38-F9E34D64F844}</author>
    <author>tc={1D1492FF-D060-43B3-9B55-09AC8A19D93A}</author>
  </authors>
  <commentList>
    <comment ref="AB19" authorId="0" shapeId="0" xr:uid="{95130EBE-D26C-46C5-9233-4830F1A8F0C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Après midi</t>
      </text>
    </comment>
    <comment ref="I33" authorId="1" shapeId="0" xr:uid="{653153EC-9996-4847-A1E5-5BAF821238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RC 10h à 16h01</t>
      </text>
    </comment>
    <comment ref="F35" authorId="2" shapeId="0" xr:uid="{2D3EE7E0-8A94-4E12-B119-F6608C20CB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½ après midi</t>
      </text>
    </comment>
    <comment ref="N39" authorId="3" shapeId="0" xr:uid="{4F5A9E79-1DBA-49F0-847D-B4533D1094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APRES-MIDI</t>
      </text>
    </comment>
    <comment ref="G50" authorId="4" shapeId="0" xr:uid="{E1CC7D2E-624B-42E2-91D5-042EFDBAE7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Apres midi</t>
      </text>
    </comment>
    <comment ref="I54" authorId="5" shapeId="0" xr:uid="{A5E951EB-F297-414B-8456-784F44F97D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½ après midi</t>
      </text>
    </comment>
    <comment ref="AA56" authorId="6" shapeId="0" xr:uid="{445D86B2-146E-4E40-AE38-F9E34D64F84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RC de 15h00 à 16h01</t>
      </text>
    </comment>
    <comment ref="E63" authorId="7" shapeId="0" xr:uid="{1D1492FF-D060-43B3-9B55-09AC8A19D93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Après-midi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tc={1B5C92B6-238F-409B-95A6-333E5DD11590}</author>
    <author>tc={06879A32-163D-4936-B95F-3E9DDC6A2C2E}</author>
    <author>tc={24CEF43C-2575-42A5-90D2-C8F7B1E4D5A7}</author>
  </authors>
  <commentList>
    <comment ref="T57" authorId="0" shapeId="0" xr:uid="{1B5C92B6-238F-409B-95A6-333E5DD1159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tronçonnage</t>
      </text>
    </comment>
    <comment ref="U57" authorId="1" shapeId="0" xr:uid="{06879A32-163D-4936-B95F-3E9DDC6A2C2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tronçonnage</t>
      </text>
    </comment>
    <comment ref="V57" authorId="2" shapeId="0" xr:uid="{24CEF43C-2575-42A5-90D2-C8F7B1E4D5A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tronçonnage</t>
      </text>
    </comment>
  </commentList>
</comments>
</file>

<file path=xl/sharedStrings.xml><?xml version="1.0" encoding="utf-8"?>
<sst xmlns="http://schemas.openxmlformats.org/spreadsheetml/2006/main" count="7918" uniqueCount="250">
  <si>
    <t>MENU PRINCIPAL - GESTION DU PLANNING</t>
  </si>
  <si>
    <t>1. AJOUTER UN AGENT</t>
  </si>
  <si>
    <t/>
  </si>
  <si>
    <t>Cette macro permet d'ajouter un nouvel agent:</t>
  </si>
  <si>
    <t>- Choisir l'equipe dans la liste deroulante</t>
  </si>
  <si>
    <t>- Saisir le matricule, nom et prenom</t>
  </si>
  <si>
    <t>- L'agent est ajoute dans config ET dans tous les plannings</t>
  </si>
  <si>
    <t>- Les formules sont copiees automatiquement</t>
  </si>
  <si>
    <t>2. GENERER LES PLANNINGS MENSUELS</t>
  </si>
  <si>
    <t>Cette macro genere automatiquement 14 feuilles de planning:</t>
  </si>
  <si>
    <t>Choix de l'année</t>
  </si>
  <si>
    <t>- Choisir l'année depuis la cellule C19                                       ================&gt;</t>
  </si>
  <si>
    <t>- Cree les feuilles de Decembre (annee-1) a Janvier (annee+1)</t>
  </si>
  <si>
    <t>Période créée</t>
  </si>
  <si>
    <t>- Utilise le modele 'Exemple_mois' comme base</t>
  </si>
  <si>
    <t>Décembre</t>
  </si>
  <si>
    <t>- Lit l'annee cible depuis le nom 'Annee' defini dans le classeur</t>
  </si>
  <si>
    <t>Janvier</t>
  </si>
  <si>
    <t>- Configure automatiquement les formules vers la feuille 'config'</t>
  </si>
  <si>
    <t>Février</t>
  </si>
  <si>
    <t>- Supprime et recree les feuilles si elles existent deja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</si>
  <si>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</si>
  <si>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</si>
  <si>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</si>
  <si>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</si>
  <si>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</si>
  <si>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</si>
  <si>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</si>
  <si>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</si>
  <si>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</si>
  <si>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Matricule</t>
  </si>
  <si>
    <t>Nom</t>
  </si>
  <si>
    <t>Prénom</t>
  </si>
  <si>
    <t>Anniversaire</t>
  </si>
  <si>
    <t>Dernières visites médicale</t>
  </si>
  <si>
    <t>Prochaines visites médicale</t>
  </si>
  <si>
    <t>R.482 A (1)</t>
  </si>
  <si>
    <t>R.482 B1 (2)</t>
  </si>
  <si>
    <t>R.482 C2 (3)</t>
  </si>
  <si>
    <t>R.482 C1 (4)</t>
  </si>
  <si>
    <t>R.482 5</t>
  </si>
  <si>
    <t>R.482 D (7)</t>
  </si>
  <si>
    <t>R.482 E (8)</t>
  </si>
  <si>
    <t>R.482 F (9)</t>
  </si>
  <si>
    <t>R.482 G (10)</t>
  </si>
  <si>
    <t>Tondeuse</t>
  </si>
  <si>
    <t>Grue R.490</t>
  </si>
  <si>
    <t>B (Nacelle)</t>
  </si>
  <si>
    <t>Chariot R.489 / 3</t>
  </si>
  <si>
    <t>Tronço</t>
  </si>
  <si>
    <t>Permis BE - REMORQUE</t>
  </si>
  <si>
    <t>Permis PL</t>
  </si>
  <si>
    <t>Permis CE Sup Lourd</t>
  </si>
  <si>
    <t>FIMO</t>
  </si>
  <si>
    <t>AIPR</t>
  </si>
  <si>
    <t>Premiers secours</t>
  </si>
  <si>
    <t>Chauffeur PL</t>
  </si>
  <si>
    <t>Maçon</t>
  </si>
  <si>
    <t>Aide Maçon</t>
  </si>
  <si>
    <t>Enrobé</t>
  </si>
  <si>
    <t>Enginiste</t>
  </si>
  <si>
    <t>Paveur</t>
  </si>
  <si>
    <t>Blowpatcher</t>
  </si>
  <si>
    <t>Responsable du service territorial 8</t>
  </si>
  <si>
    <t>N019002</t>
  </si>
  <si>
    <t>DEBREYNE</t>
  </si>
  <si>
    <t>Audrey</t>
  </si>
  <si>
    <t>Assistant.e comptable</t>
  </si>
  <si>
    <t>N024050</t>
  </si>
  <si>
    <t>LUTARD</t>
  </si>
  <si>
    <t>Karyne</t>
  </si>
  <si>
    <t>CENTRE VOIRIE / ESPACES VERTS</t>
  </si>
  <si>
    <t>Responsable du centre voirie espaces verts</t>
  </si>
  <si>
    <t>N018905</t>
  </si>
  <si>
    <t>HAUTDECOEUR</t>
  </si>
  <si>
    <t>Laurence</t>
  </si>
  <si>
    <t>Chargé.e de la végétalisation</t>
  </si>
  <si>
    <t>N017539</t>
  </si>
  <si>
    <t>VRBOVSKA</t>
  </si>
  <si>
    <t>Xavier</t>
  </si>
  <si>
    <t>Responsable de l’unité maintenance</t>
  </si>
  <si>
    <t>N016820</t>
  </si>
  <si>
    <t>GRENET</t>
  </si>
  <si>
    <t>Eric</t>
  </si>
  <si>
    <t>Surveillant.es de travaux</t>
  </si>
  <si>
    <t>C004587</t>
  </si>
  <si>
    <t>BOURGOIN</t>
  </si>
  <si>
    <t>Jean-Baptiste</t>
  </si>
  <si>
    <t>N02645</t>
  </si>
  <si>
    <t>MERCADIEU</t>
  </si>
  <si>
    <t>Baptiste</t>
  </si>
  <si>
    <t>Agent.es de surveillance de l’espace public</t>
  </si>
  <si>
    <t>C004845</t>
  </si>
  <si>
    <t>GARCIA</t>
  </si>
  <si>
    <t>Yoan</t>
  </si>
  <si>
    <t>C005015</t>
  </si>
  <si>
    <t>LARROUDE</t>
  </si>
  <si>
    <t>Christophe</t>
  </si>
  <si>
    <t>N020065</t>
  </si>
  <si>
    <t>SAMITIER</t>
  </si>
  <si>
    <t>Beatrice</t>
  </si>
  <si>
    <t>Responsable de l’unité régie</t>
  </si>
  <si>
    <t>C003285</t>
  </si>
  <si>
    <t>FOURCADE</t>
  </si>
  <si>
    <t>Hervé</t>
  </si>
  <si>
    <t>Responsable d’équipe voirie</t>
  </si>
  <si>
    <t>JT030845</t>
  </si>
  <si>
    <t>GONCALVES</t>
  </si>
  <si>
    <t>Lionel</t>
  </si>
  <si>
    <t>N011045</t>
  </si>
  <si>
    <t>SIGALA</t>
  </si>
  <si>
    <t>Jean-Christohpe</t>
  </si>
  <si>
    <t>Responsable d’équipe espaces verts</t>
  </si>
  <si>
    <t>N015967</t>
  </si>
  <si>
    <t>TUCOULET</t>
  </si>
  <si>
    <t>Dorian</t>
  </si>
  <si>
    <t>CENTRE PROPRETÉ</t>
  </si>
  <si>
    <t>Responsable du centre propreté</t>
  </si>
  <si>
    <t>JN020502</t>
  </si>
  <si>
    <t>GOURVIAT</t>
  </si>
  <si>
    <t>Annabelle</t>
  </si>
  <si>
    <t>Assistant.e administratif.ive</t>
  </si>
  <si>
    <t>JT032516</t>
  </si>
  <si>
    <t>LARTIGUE</t>
  </si>
  <si>
    <t>Laura</t>
  </si>
  <si>
    <t>Responsables d’équipe propreté quartier 1</t>
  </si>
  <si>
    <t>JN010897</t>
  </si>
  <si>
    <t>TRIQUENEAUX</t>
  </si>
  <si>
    <t>Benoit</t>
  </si>
  <si>
    <t>JN010381</t>
  </si>
  <si>
    <t>ESPERON</t>
  </si>
  <si>
    <t>Alain</t>
  </si>
  <si>
    <t>Responsables d’équipe propreté quartier 7</t>
  </si>
  <si>
    <t>JN010750</t>
  </si>
  <si>
    <t>ROUGLAN</t>
  </si>
  <si>
    <t>William</t>
  </si>
  <si>
    <t>JN010461</t>
  </si>
  <si>
    <t>NOURRI</t>
  </si>
  <si>
    <t>Danny</t>
  </si>
  <si>
    <t>TOTAL ENCADRANTS REGIE</t>
  </si>
  <si>
    <t>Agent.es de voirie</t>
  </si>
  <si>
    <t>JT028103</t>
  </si>
  <si>
    <t>BERRIO-GAUDNER</t>
  </si>
  <si>
    <t>Jacques</t>
  </si>
  <si>
    <t>C002908</t>
  </si>
  <si>
    <t>FONTENEAU</t>
  </si>
  <si>
    <t>Fabrice</t>
  </si>
  <si>
    <t>X</t>
  </si>
  <si>
    <t>OUI</t>
  </si>
  <si>
    <t>C004504</t>
  </si>
  <si>
    <t>GUIJARRO</t>
  </si>
  <si>
    <t>Juan-Pédro</t>
  </si>
  <si>
    <t>T028198</t>
  </si>
  <si>
    <t>GOUREAU</t>
  </si>
  <si>
    <t>Jonathan</t>
  </si>
  <si>
    <t>C002986</t>
  </si>
  <si>
    <t>LABORIE</t>
  </si>
  <si>
    <t>Jean-Louis</t>
  </si>
  <si>
    <t>C007317</t>
  </si>
  <si>
    <t>LARRIEU</t>
  </si>
  <si>
    <t>Cédric</t>
  </si>
  <si>
    <t>C004309</t>
  </si>
  <si>
    <t>LEVIGNAT</t>
  </si>
  <si>
    <t>Didier</t>
  </si>
  <si>
    <t>C005624</t>
  </si>
  <si>
    <t>MARTIN-HERNANDEZ</t>
  </si>
  <si>
    <t>Pierre</t>
  </si>
  <si>
    <t>C007758</t>
  </si>
  <si>
    <t>PIERRE</t>
  </si>
  <si>
    <t>Frantzy</t>
  </si>
  <si>
    <t>T029734</t>
  </si>
  <si>
    <t>WEISS</t>
  </si>
  <si>
    <t>Miguel</t>
  </si>
  <si>
    <t>TOTAL AGENTS VOIRIE</t>
  </si>
  <si>
    <t>Jardinier.ères</t>
  </si>
  <si>
    <t>N018514</t>
  </si>
  <si>
    <t>DELANDE</t>
  </si>
  <si>
    <t>Romain</t>
  </si>
  <si>
    <t>T029231</t>
  </si>
  <si>
    <t>DA SILVA REIS</t>
  </si>
  <si>
    <t>Alexandra</t>
  </si>
  <si>
    <t>N011181</t>
  </si>
  <si>
    <t>ELMAGROUD</t>
  </si>
  <si>
    <t>Sofiane</t>
  </si>
  <si>
    <t>C004163</t>
  </si>
  <si>
    <t>ESTEVE</t>
  </si>
  <si>
    <t>Thierry</t>
  </si>
  <si>
    <t>C006428</t>
  </si>
  <si>
    <t>KADRI</t>
  </si>
  <si>
    <t>Houssine</t>
  </si>
  <si>
    <t>N023455</t>
  </si>
  <si>
    <t>MALLET</t>
  </si>
  <si>
    <t>Ludovic</t>
  </si>
  <si>
    <t>C007461</t>
  </si>
  <si>
    <t>MAURY</t>
  </si>
  <si>
    <t>T030790</t>
  </si>
  <si>
    <t>MOINGT</t>
  </si>
  <si>
    <t>Joffrey</t>
  </si>
  <si>
    <t>T030619</t>
  </si>
  <si>
    <t>REY</t>
  </si>
  <si>
    <t>Adrien</t>
  </si>
  <si>
    <t>N019681</t>
  </si>
  <si>
    <t>TADJROUNA</t>
  </si>
  <si>
    <t>Mohamed</t>
  </si>
  <si>
    <t>N019975</t>
  </si>
  <si>
    <t>VILLENEUVE</t>
  </si>
  <si>
    <t>TOTAL AGENTS ESPACES VERTS</t>
  </si>
  <si>
    <t>TOTAL AGENTS UNITE REGIE</t>
  </si>
  <si>
    <t>Magasinier.ère</t>
  </si>
  <si>
    <t>N010342</t>
  </si>
  <si>
    <t>VOL</t>
  </si>
  <si>
    <t>C003865</t>
  </si>
  <si>
    <t>GENNA</t>
  </si>
  <si>
    <t>Grégory</t>
  </si>
  <si>
    <t>Agent.es d’entretien</t>
  </si>
  <si>
    <t>N010032</t>
  </si>
  <si>
    <t>BERNARD</t>
  </si>
  <si>
    <t>N010563</t>
  </si>
  <si>
    <t>HAUBRAICHE</t>
  </si>
  <si>
    <t>Philippe</t>
  </si>
  <si>
    <t>P</t>
  </si>
  <si>
    <t>AH</t>
  </si>
  <si>
    <t>PC</t>
  </si>
  <si>
    <t>F</t>
  </si>
  <si>
    <t>AST</t>
  </si>
  <si>
    <t>CA</t>
  </si>
  <si>
    <t>RTT</t>
  </si>
  <si>
    <t>CEX</t>
  </si>
  <si>
    <t>RES</t>
  </si>
  <si>
    <t>MA</t>
  </si>
  <si>
    <t>AT</t>
  </si>
  <si>
    <t>TAD</t>
  </si>
  <si>
    <t>TP</t>
  </si>
  <si>
    <t>PRESENCE</t>
  </si>
  <si>
    <t>ASTREINTE HIVERNALE</t>
  </si>
  <si>
    <t>PREV CONGES</t>
  </si>
  <si>
    <t>FORMATION</t>
  </si>
  <si>
    <t>ASTREINTE</t>
  </si>
  <si>
    <t>CONGES ANNUEL</t>
  </si>
  <si>
    <t>CONGES EXC</t>
  </si>
  <si>
    <t>RESERVE</t>
  </si>
  <si>
    <t>MALADIE</t>
  </si>
  <si>
    <t>ACCIDENT DE TRAVAIL</t>
  </si>
  <si>
    <t>TRAVAI A DISTANCE</t>
  </si>
  <si>
    <t>Tps partiel TH</t>
  </si>
  <si>
    <t>BUREAU</t>
  </si>
  <si>
    <t>VOIRIE</t>
  </si>
  <si>
    <t>ESPACES VERTS</t>
  </si>
  <si>
    <t>MAGASIN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</si>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</sst>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d/mm/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rgb="FF000080"/>
      <name val="Arial"/>
      <family val="2"/>
    </font>
    <font>
      <b/>
      <sz val="11"/>
      <color theme="1"/>
      <name val="Arial"/>
      <family val="2"/>
    </font>
    <font>
      <b/>
      <sz val="12"/>
      <color rgb="FF0066CC"/>
      <name val="Arial"/>
      <family val="2"/>
    </font>
    <font>
      <i/>
      <sz val="11"/>
      <color theme="1"/>
      <name val="Arial"/>
      <family val="2"/>
    </font>
    <font>
      <b/>
      <sz val="12"/>
      <color rgb="FFCC0000"/>
      <name val="Arial"/>
      <family val="2"/>
    </font>
    <font>
      <sz val="20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sz val="28"/>
      <color theme="1"/>
      <name val="Arial"/>
      <family val="2"/>
    </font>
    <font>
      <b/>
      <sz val="16"/>
      <color theme="1"/>
      <name val="Arial"/>
      <family val="2"/>
    </font>
    <font>
      <b/>
      <sz val="8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sz val="11"/>
      <name val="Arial"/>
      <family val="2"/>
    </font>
    <font>
      <b/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3300"/>
        <bgColor rgb="FFFF3300"/>
      </patternFill>
    </fill>
    <fill>
      <patternFill patternType="solid">
        <fgColor rgb="FF66CCFF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4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quotePrefix="1" applyFont="1"/>
    <xf numFmtId="0" fontId="4" fillId="0" borderId="1" xfId="0" applyFont="1" applyBorder="1"/>
    <xf numFmtId="0" fontId="1" fillId="0" borderId="27" xfId="0" applyFont="1" applyBorder="1"/>
    <xf numFmtId="0" fontId="1" fillId="0" borderId="2" xfId="0" applyFont="1" applyBorder="1"/>
    <xf numFmtId="0" fontId="1" fillId="0" borderId="3" xfId="0" applyFont="1" applyBorder="1"/>
    <xf numFmtId="14" fontId="1" fillId="0" borderId="7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14" borderId="1" xfId="0" applyFont="1" applyFill="1" applyBorder="1" applyAlignment="1">
      <alignment vertical="center"/>
    </xf>
    <xf numFmtId="0" fontId="1" fillId="14" borderId="2" xfId="0" applyFont="1" applyFill="1" applyBorder="1" applyAlignment="1">
      <alignment horizontal="left" vertical="center"/>
    </xf>
    <xf numFmtId="0" fontId="1" fillId="14" borderId="2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1" fillId="15" borderId="1" xfId="0" applyFont="1" applyFill="1" applyBorder="1" applyAlignment="1">
      <alignment vertical="center"/>
    </xf>
    <xf numFmtId="0" fontId="1" fillId="15" borderId="2" xfId="0" applyFont="1" applyFill="1" applyBorder="1" applyAlignment="1">
      <alignment horizontal="left" vertical="center"/>
    </xf>
    <xf numFmtId="0" fontId="1" fillId="15" borderId="2" xfId="0" applyFont="1" applyFill="1" applyBorder="1" applyAlignment="1">
      <alignment vertical="center"/>
    </xf>
    <xf numFmtId="0" fontId="1" fillId="15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19" xfId="0" applyFont="1" applyBorder="1" applyAlignment="1">
      <alignment vertical="center"/>
    </xf>
    <xf numFmtId="0" fontId="3" fillId="0" borderId="19" xfId="0" applyFont="1" applyBorder="1" applyAlignment="1">
      <alignment horizontal="left" vertical="center"/>
    </xf>
    <xf numFmtId="0" fontId="1" fillId="6" borderId="1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left" vertical="center"/>
    </xf>
    <xf numFmtId="0" fontId="1" fillId="6" borderId="2" xfId="0" applyFont="1" applyFill="1" applyBorder="1" applyAlignment="1">
      <alignment vertical="center"/>
    </xf>
    <xf numFmtId="0" fontId="9" fillId="6" borderId="5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3" fillId="19" borderId="5" xfId="0" applyFont="1" applyFill="1" applyBorder="1" applyAlignment="1">
      <alignment vertical="center"/>
    </xf>
    <xf numFmtId="0" fontId="3" fillId="19" borderId="5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3" fillId="20" borderId="5" xfId="0" applyFont="1" applyFill="1" applyBorder="1" applyAlignment="1">
      <alignment vertical="center"/>
    </xf>
    <xf numFmtId="0" fontId="3" fillId="20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14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 textRotation="90"/>
    </xf>
    <xf numFmtId="14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0" fontId="3" fillId="0" borderId="13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1" fillId="0" borderId="16" xfId="0" applyFont="1" applyBorder="1"/>
    <xf numFmtId="0" fontId="3" fillId="0" borderId="6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3" fillId="9" borderId="22" xfId="0" applyFont="1" applyFill="1" applyBorder="1" applyAlignment="1">
      <alignment horizontal="center" vertical="center"/>
    </xf>
    <xf numFmtId="0" fontId="8" fillId="10" borderId="22" xfId="0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12" borderId="23" xfId="0" applyFont="1" applyFill="1" applyBorder="1" applyAlignment="1">
      <alignment horizontal="center" vertical="center"/>
    </xf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1" borderId="5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4" fillId="12" borderId="5" xfId="0" applyFont="1" applyFill="1" applyBorder="1" applyAlignment="1">
      <alignment horizontal="center" vertical="center"/>
    </xf>
    <xf numFmtId="0" fontId="1" fillId="0" borderId="5" xfId="0" quotePrefix="1" applyFont="1" applyBorder="1"/>
    <xf numFmtId="165" fontId="1" fillId="15" borderId="2" xfId="0" applyNumberFormat="1" applyFont="1" applyFill="1" applyBorder="1" applyAlignment="1">
      <alignment horizontal="center" vertical="center"/>
    </xf>
    <xf numFmtId="165" fontId="1" fillId="15" borderId="3" xfId="0" applyNumberFormat="1" applyFont="1" applyFill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6" borderId="2" xfId="0" applyNumberFormat="1" applyFont="1" applyFill="1" applyBorder="1" applyAlignment="1">
      <alignment horizontal="center" vertical="center"/>
    </xf>
    <xf numFmtId="165" fontId="1" fillId="19" borderId="5" xfId="0" applyNumberFormat="1" applyFont="1" applyFill="1" applyBorder="1" applyAlignment="1">
      <alignment horizontal="center" vertical="center"/>
    </xf>
    <xf numFmtId="165" fontId="1" fillId="20" borderId="5" xfId="0" applyNumberFormat="1" applyFont="1" applyFill="1" applyBorder="1" applyAlignment="1">
      <alignment horizontal="center" vertical="center"/>
    </xf>
    <xf numFmtId="165" fontId="1" fillId="4" borderId="2" xfId="0" applyNumberFormat="1" applyFont="1" applyFill="1" applyBorder="1" applyAlignment="1">
      <alignment horizontal="center" vertical="center"/>
    </xf>
    <xf numFmtId="165" fontId="1" fillId="4" borderId="3" xfId="0" applyNumberFormat="1" applyFont="1" applyFill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0" fontId="1" fillId="21" borderId="13" xfId="0" applyFont="1" applyFill="1" applyBorder="1" applyAlignment="1">
      <alignment vertical="center"/>
    </xf>
    <xf numFmtId="0" fontId="1" fillId="21" borderId="17" xfId="0" applyFont="1" applyFill="1" applyBorder="1" applyAlignment="1">
      <alignment horizontal="left" vertical="center"/>
    </xf>
    <xf numFmtId="0" fontId="1" fillId="21" borderId="17" xfId="0" applyFont="1" applyFill="1" applyBorder="1" applyAlignment="1">
      <alignment vertical="center"/>
    </xf>
    <xf numFmtId="0" fontId="1" fillId="21" borderId="17" xfId="0" applyFont="1" applyFill="1" applyBorder="1" applyAlignment="1">
      <alignment horizontal="center" vertical="center"/>
    </xf>
    <xf numFmtId="0" fontId="1" fillId="21" borderId="12" xfId="0" applyFont="1" applyFill="1" applyBorder="1" applyAlignment="1">
      <alignment vertical="center"/>
    </xf>
    <xf numFmtId="0" fontId="1" fillId="21" borderId="14" xfId="0" applyFont="1" applyFill="1" applyBorder="1" applyAlignment="1">
      <alignment horizontal="left" vertical="center"/>
    </xf>
    <xf numFmtId="0" fontId="1" fillId="21" borderId="14" xfId="0" applyFont="1" applyFill="1" applyBorder="1" applyAlignment="1">
      <alignment vertical="center"/>
    </xf>
    <xf numFmtId="0" fontId="1" fillId="21" borderId="14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vertical="center"/>
    </xf>
    <xf numFmtId="0" fontId="1" fillId="21" borderId="2" xfId="0" applyFont="1" applyFill="1" applyBorder="1" applyAlignment="1">
      <alignment horizontal="center" vertical="center"/>
    </xf>
    <xf numFmtId="0" fontId="1" fillId="22" borderId="2" xfId="0" applyFont="1" applyFill="1" applyBorder="1" applyAlignment="1">
      <alignment horizontal="left" vertical="center"/>
    </xf>
    <xf numFmtId="0" fontId="1" fillId="22" borderId="2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vertical="center"/>
    </xf>
    <xf numFmtId="0" fontId="1" fillId="23" borderId="2" xfId="0" applyFont="1" applyFill="1" applyBorder="1" applyAlignment="1">
      <alignment horizontal="left" vertical="center"/>
    </xf>
    <xf numFmtId="0" fontId="1" fillId="23" borderId="2" xfId="0" applyFont="1" applyFill="1" applyBorder="1" applyAlignment="1">
      <alignment vertical="center"/>
    </xf>
    <xf numFmtId="0" fontId="1" fillId="23" borderId="2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vertical="center"/>
    </xf>
    <xf numFmtId="0" fontId="1" fillId="8" borderId="14" xfId="0" applyFont="1" applyFill="1" applyBorder="1" applyAlignment="1">
      <alignment horizontal="left" vertical="center"/>
    </xf>
    <xf numFmtId="0" fontId="1" fillId="8" borderId="14" xfId="0" applyFont="1" applyFill="1" applyBorder="1" applyAlignment="1">
      <alignment vertical="center"/>
    </xf>
    <xf numFmtId="165" fontId="9" fillId="6" borderId="2" xfId="0" applyNumberFormat="1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vertical="center"/>
    </xf>
    <xf numFmtId="0" fontId="1" fillId="3" borderId="14" xfId="0" applyFont="1" applyFill="1" applyBorder="1" applyAlignment="1">
      <alignment horizontal="left" vertical="center"/>
    </xf>
    <xf numFmtId="0" fontId="1" fillId="3" borderId="14" xfId="0" applyFont="1" applyFill="1" applyBorder="1" applyAlignment="1">
      <alignment vertical="center"/>
    </xf>
    <xf numFmtId="0" fontId="3" fillId="20" borderId="4" xfId="0" applyFont="1" applyFill="1" applyBorder="1" applyAlignment="1">
      <alignment vertical="center"/>
    </xf>
    <xf numFmtId="0" fontId="3" fillId="20" borderId="4" xfId="0" applyFont="1" applyFill="1" applyBorder="1" applyAlignment="1">
      <alignment horizontal="left" vertical="center"/>
    </xf>
    <xf numFmtId="165" fontId="1" fillId="20" borderId="4" xfId="0" applyNumberFormat="1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vertical="center"/>
    </xf>
    <xf numFmtId="165" fontId="1" fillId="6" borderId="17" xfId="0" applyNumberFormat="1" applyFont="1" applyFill="1" applyBorder="1" applyAlignment="1">
      <alignment horizontal="center" vertical="center"/>
    </xf>
    <xf numFmtId="165" fontId="9" fillId="6" borderId="17" xfId="0" applyNumberFormat="1" applyFont="1" applyFill="1" applyBorder="1" applyAlignment="1">
      <alignment horizontal="center" vertical="center"/>
    </xf>
    <xf numFmtId="165" fontId="9" fillId="6" borderId="16" xfId="0" applyNumberFormat="1" applyFont="1" applyFill="1" applyBorder="1" applyAlignment="1">
      <alignment horizontal="center" vertical="center"/>
    </xf>
    <xf numFmtId="0" fontId="1" fillId="13" borderId="12" xfId="0" applyFont="1" applyFill="1" applyBorder="1" applyAlignment="1">
      <alignment horizontal="center" vertical="center"/>
    </xf>
    <xf numFmtId="0" fontId="1" fillId="13" borderId="14" xfId="0" applyFont="1" applyFill="1" applyBorder="1" applyAlignment="1">
      <alignment horizontal="left" vertical="center"/>
    </xf>
    <xf numFmtId="0" fontId="1" fillId="13" borderId="14" xfId="0" applyFont="1" applyFill="1" applyBorder="1" applyAlignment="1">
      <alignment horizontal="center" vertical="center"/>
    </xf>
    <xf numFmtId="165" fontId="1" fillId="13" borderId="14" xfId="0" applyNumberFormat="1" applyFont="1" applyFill="1" applyBorder="1" applyAlignment="1">
      <alignment horizontal="center" vertical="center"/>
    </xf>
    <xf numFmtId="165" fontId="1" fillId="13" borderId="11" xfId="0" applyNumberFormat="1" applyFont="1" applyFill="1" applyBorder="1" applyAlignment="1">
      <alignment horizontal="center" vertical="center"/>
    </xf>
    <xf numFmtId="165" fontId="1" fillId="22" borderId="3" xfId="0" applyNumberFormat="1" applyFont="1" applyFill="1" applyBorder="1" applyAlignment="1">
      <alignment horizontal="center" vertical="center"/>
    </xf>
    <xf numFmtId="0" fontId="1" fillId="21" borderId="3" xfId="0" applyFont="1" applyFill="1" applyBorder="1" applyAlignment="1">
      <alignment vertical="center"/>
    </xf>
    <xf numFmtId="0" fontId="1" fillId="21" borderId="11" xfId="0" applyFont="1" applyFill="1" applyBorder="1" applyAlignment="1">
      <alignment vertical="center"/>
    </xf>
    <xf numFmtId="0" fontId="1" fillId="21" borderId="16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164" fontId="3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7" fillId="14" borderId="2" xfId="0" applyFont="1" applyFill="1" applyBorder="1" applyAlignment="1">
      <alignment horizontal="center" vertical="center"/>
    </xf>
    <xf numFmtId="0" fontId="17" fillId="14" borderId="3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3" borderId="19" xfId="0" applyFont="1" applyFill="1" applyBorder="1" applyAlignment="1">
      <alignment horizontal="center" vertical="center"/>
    </xf>
    <xf numFmtId="0" fontId="14" fillId="4" borderId="19" xfId="0" applyFont="1" applyFill="1" applyBorder="1" applyAlignment="1">
      <alignment horizontal="center" vertical="center"/>
    </xf>
    <xf numFmtId="0" fontId="14" fillId="5" borderId="19" xfId="0" applyFont="1" applyFill="1" applyBorder="1" applyAlignment="1">
      <alignment horizontal="center" vertical="center"/>
    </xf>
    <xf numFmtId="0" fontId="14" fillId="6" borderId="19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8" borderId="19" xfId="0" applyFont="1" applyFill="1" applyBorder="1" applyAlignment="1">
      <alignment horizontal="center" vertical="center"/>
    </xf>
    <xf numFmtId="0" fontId="14" fillId="9" borderId="19" xfId="0" applyFont="1" applyFill="1" applyBorder="1" applyAlignment="1">
      <alignment horizontal="center" vertical="center"/>
    </xf>
    <xf numFmtId="0" fontId="15" fillId="10" borderId="19" xfId="0" applyFont="1" applyFill="1" applyBorder="1" applyAlignment="1">
      <alignment horizontal="center" vertical="center"/>
    </xf>
    <xf numFmtId="0" fontId="15" fillId="11" borderId="19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4" fillId="12" borderId="19" xfId="0" applyFont="1" applyFill="1" applyBorder="1" applyAlignment="1">
      <alignment horizontal="center" vertical="center"/>
    </xf>
    <xf numFmtId="0" fontId="17" fillId="15" borderId="2" xfId="0" applyFont="1" applyFill="1" applyBorder="1" applyAlignment="1">
      <alignment horizontal="center" vertical="center"/>
    </xf>
    <xf numFmtId="0" fontId="17" fillId="15" borderId="3" xfId="0" applyFont="1" applyFill="1" applyBorder="1" applyAlignment="1">
      <alignment horizontal="center" vertical="center"/>
    </xf>
    <xf numFmtId="0" fontId="17" fillId="21" borderId="17" xfId="0" applyFont="1" applyFill="1" applyBorder="1" applyAlignment="1">
      <alignment horizontal="center" vertical="center"/>
    </xf>
    <xf numFmtId="0" fontId="17" fillId="21" borderId="16" xfId="0" applyFont="1" applyFill="1" applyBorder="1" applyAlignment="1">
      <alignment horizontal="left" vertical="center"/>
    </xf>
    <xf numFmtId="0" fontId="17" fillId="21" borderId="14" xfId="0" applyFont="1" applyFill="1" applyBorder="1" applyAlignment="1">
      <alignment horizontal="center" vertical="center"/>
    </xf>
    <xf numFmtId="0" fontId="17" fillId="21" borderId="11" xfId="0" applyFont="1" applyFill="1" applyBorder="1" applyAlignment="1">
      <alignment horizontal="center" vertical="center"/>
    </xf>
    <xf numFmtId="0" fontId="17" fillId="21" borderId="2" xfId="0" applyFont="1" applyFill="1" applyBorder="1" applyAlignment="1">
      <alignment horizontal="center" vertical="center"/>
    </xf>
    <xf numFmtId="0" fontId="17" fillId="21" borderId="3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4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7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17" fillId="22" borderId="2" xfId="0" applyFont="1" applyFill="1" applyBorder="1" applyAlignment="1">
      <alignment horizontal="center" vertical="center"/>
    </xf>
    <xf numFmtId="0" fontId="17" fillId="22" borderId="3" xfId="0" applyFont="1" applyFill="1" applyBorder="1" applyAlignment="1">
      <alignment horizontal="center" vertical="center"/>
    </xf>
    <xf numFmtId="0" fontId="17" fillId="23" borderId="2" xfId="0" applyFont="1" applyFill="1" applyBorder="1" applyAlignment="1">
      <alignment horizontal="center" vertical="center"/>
    </xf>
    <xf numFmtId="0" fontId="17" fillId="23" borderId="3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7" fillId="13" borderId="2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3" fillId="21" borderId="12" xfId="0" applyFont="1" applyFill="1" applyBorder="1" applyAlignment="1">
      <alignment vertical="center"/>
    </xf>
    <xf numFmtId="0" fontId="3" fillId="21" borderId="14" xfId="0" applyFont="1" applyFill="1" applyBorder="1" applyAlignment="1">
      <alignment vertical="center"/>
    </xf>
    <xf numFmtId="0" fontId="3" fillId="21" borderId="1" xfId="0" applyFont="1" applyFill="1" applyBorder="1" applyAlignment="1">
      <alignment vertical="center"/>
    </xf>
    <xf numFmtId="0" fontId="3" fillId="21" borderId="2" xfId="0" applyFont="1" applyFill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1" fillId="24" borderId="13" xfId="0" applyFont="1" applyFill="1" applyBorder="1" applyAlignment="1">
      <alignment vertical="center"/>
    </xf>
    <xf numFmtId="0" fontId="1" fillId="24" borderId="17" xfId="0" applyFont="1" applyFill="1" applyBorder="1" applyAlignment="1">
      <alignment horizontal="left" vertical="center"/>
    </xf>
    <xf numFmtId="0" fontId="1" fillId="24" borderId="17" xfId="0" applyFont="1" applyFill="1" applyBorder="1" applyAlignment="1">
      <alignment vertical="center"/>
    </xf>
    <xf numFmtId="0" fontId="1" fillId="24" borderId="17" xfId="0" applyFont="1" applyFill="1" applyBorder="1" applyAlignment="1">
      <alignment horizontal="center" vertical="center"/>
    </xf>
    <xf numFmtId="0" fontId="17" fillId="24" borderId="17" xfId="0" applyFont="1" applyFill="1" applyBorder="1" applyAlignment="1">
      <alignment horizontal="center" vertical="center"/>
    </xf>
    <xf numFmtId="0" fontId="17" fillId="24" borderId="16" xfId="0" applyFont="1" applyFill="1" applyBorder="1" applyAlignment="1">
      <alignment horizontal="left" vertical="center"/>
    </xf>
    <xf numFmtId="0" fontId="1" fillId="24" borderId="12" xfId="0" applyFont="1" applyFill="1" applyBorder="1" applyAlignment="1">
      <alignment vertical="center"/>
    </xf>
    <xf numFmtId="0" fontId="1" fillId="24" borderId="14" xfId="0" applyFont="1" applyFill="1" applyBorder="1" applyAlignment="1">
      <alignment horizontal="left" vertical="center"/>
    </xf>
    <xf numFmtId="0" fontId="1" fillId="24" borderId="14" xfId="0" applyFont="1" applyFill="1" applyBorder="1" applyAlignment="1">
      <alignment vertical="center"/>
    </xf>
    <xf numFmtId="0" fontId="1" fillId="24" borderId="14" xfId="0" applyFont="1" applyFill="1" applyBorder="1" applyAlignment="1">
      <alignment horizontal="center" vertical="center"/>
    </xf>
    <xf numFmtId="0" fontId="17" fillId="24" borderId="14" xfId="0" applyFont="1" applyFill="1" applyBorder="1" applyAlignment="1">
      <alignment horizontal="center" vertical="center"/>
    </xf>
    <xf numFmtId="0" fontId="17" fillId="24" borderId="1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vertical="center"/>
    </xf>
    <xf numFmtId="0" fontId="1" fillId="24" borderId="2" xfId="0" applyFont="1" applyFill="1" applyBorder="1" applyAlignment="1">
      <alignment horizontal="left" vertical="center"/>
    </xf>
    <xf numFmtId="0" fontId="1" fillId="24" borderId="2" xfId="0" applyFont="1" applyFill="1" applyBorder="1" applyAlignment="1">
      <alignment vertical="center"/>
    </xf>
    <xf numFmtId="0" fontId="1" fillId="24" borderId="2" xfId="0" applyFont="1" applyFill="1" applyBorder="1" applyAlignment="1">
      <alignment horizontal="center" vertical="center"/>
    </xf>
    <xf numFmtId="0" fontId="17" fillId="24" borderId="2" xfId="0" applyFont="1" applyFill="1" applyBorder="1" applyAlignment="1">
      <alignment horizontal="center" vertical="center"/>
    </xf>
    <xf numFmtId="0" fontId="17" fillId="24" borderId="3" xfId="0" applyFont="1" applyFill="1" applyBorder="1" applyAlignment="1">
      <alignment horizontal="center" vertical="center"/>
    </xf>
    <xf numFmtId="0" fontId="1" fillId="24" borderId="16" xfId="0" applyFont="1" applyFill="1" applyBorder="1" applyAlignment="1">
      <alignment vertical="center"/>
    </xf>
    <xf numFmtId="0" fontId="1" fillId="24" borderId="11" xfId="0" applyFont="1" applyFill="1" applyBorder="1" applyAlignment="1">
      <alignment vertical="center"/>
    </xf>
    <xf numFmtId="0" fontId="1" fillId="24" borderId="3" xfId="0" applyFont="1" applyFill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8" fillId="18" borderId="29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17" borderId="4" xfId="0" applyFont="1" applyFill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/>
    </xf>
    <xf numFmtId="165" fontId="1" fillId="14" borderId="2" xfId="0" applyNumberFormat="1" applyFont="1" applyFill="1" applyBorder="1" applyAlignment="1">
      <alignment horizontal="center" vertical="center"/>
    </xf>
    <xf numFmtId="0" fontId="18" fillId="25" borderId="2" xfId="0" applyFont="1" applyFill="1" applyBorder="1" applyAlignment="1">
      <alignment horizontal="left" vertical="center"/>
    </xf>
    <xf numFmtId="0" fontId="18" fillId="25" borderId="3" xfId="0" applyFont="1" applyFill="1" applyBorder="1" applyAlignment="1">
      <alignment horizontal="left" vertical="center"/>
    </xf>
    <xf numFmtId="0" fontId="3" fillId="26" borderId="4" xfId="0" applyFont="1" applyFill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165" fontId="1" fillId="22" borderId="2" xfId="0" applyNumberFormat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vertical="center"/>
    </xf>
    <xf numFmtId="0" fontId="3" fillId="19" borderId="7" xfId="0" applyFont="1" applyFill="1" applyBorder="1" applyAlignment="1">
      <alignment horizontal="left" vertical="center"/>
    </xf>
    <xf numFmtId="165" fontId="1" fillId="19" borderId="7" xfId="0" applyNumberFormat="1" applyFont="1" applyFill="1" applyBorder="1" applyAlignment="1">
      <alignment horizontal="center" vertical="center"/>
    </xf>
    <xf numFmtId="0" fontId="3" fillId="20" borderId="7" xfId="0" applyFont="1" applyFill="1" applyBorder="1" applyAlignment="1">
      <alignment vertical="center"/>
    </xf>
    <xf numFmtId="0" fontId="3" fillId="20" borderId="7" xfId="0" applyFont="1" applyFill="1" applyBorder="1" applyAlignment="1">
      <alignment horizontal="left" vertical="center"/>
    </xf>
    <xf numFmtId="165" fontId="1" fillId="20" borderId="7" xfId="0" applyNumberFormat="1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vertical="center"/>
    </xf>
    <xf numFmtId="165" fontId="1" fillId="3" borderId="2" xfId="0" applyNumberFormat="1" applyFont="1" applyFill="1" applyBorder="1" applyAlignment="1">
      <alignment horizontal="center" vertical="center"/>
    </xf>
    <xf numFmtId="165" fontId="1" fillId="3" borderId="3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vertical="center"/>
    </xf>
    <xf numFmtId="165" fontId="1" fillId="8" borderId="2" xfId="0" applyNumberFormat="1" applyFont="1" applyFill="1" applyBorder="1" applyAlignment="1">
      <alignment horizontal="center" vertical="center"/>
    </xf>
    <xf numFmtId="165" fontId="1" fillId="8" borderId="3" xfId="0" applyNumberFormat="1" applyFont="1" applyFill="1" applyBorder="1" applyAlignment="1">
      <alignment horizontal="center" vertical="center"/>
    </xf>
    <xf numFmtId="0" fontId="0" fillId="26" borderId="0" xfId="0" applyFill="1"/>
    <xf numFmtId="17" fontId="1" fillId="14" borderId="2" xfId="0" applyNumberFormat="1" applyFont="1" applyFill="1" applyBorder="1" applyAlignment="1">
      <alignment horizontal="center" vertical="center"/>
    </xf>
    <xf numFmtId="17" fontId="1" fillId="0" borderId="19" xfId="0" applyNumberFormat="1" applyFont="1" applyBorder="1" applyAlignment="1">
      <alignment horizontal="center" vertical="center"/>
    </xf>
    <xf numFmtId="17" fontId="1" fillId="15" borderId="2" xfId="0" applyNumberFormat="1" applyFont="1" applyFill="1" applyBorder="1" applyAlignment="1">
      <alignment horizontal="center" vertical="center"/>
    </xf>
    <xf numFmtId="17" fontId="1" fillId="24" borderId="17" xfId="0" applyNumberFormat="1" applyFont="1" applyFill="1" applyBorder="1" applyAlignment="1">
      <alignment vertical="center"/>
    </xf>
    <xf numFmtId="17" fontId="1" fillId="24" borderId="14" xfId="0" applyNumberFormat="1" applyFont="1" applyFill="1" applyBorder="1" applyAlignment="1">
      <alignment vertical="center"/>
    </xf>
    <xf numFmtId="17" fontId="1" fillId="24" borderId="2" xfId="0" applyNumberFormat="1" applyFont="1" applyFill="1" applyBorder="1" applyAlignment="1">
      <alignment vertical="center"/>
    </xf>
    <xf numFmtId="17" fontId="1" fillId="22" borderId="2" xfId="0" applyNumberFormat="1" applyFont="1" applyFill="1" applyBorder="1" applyAlignment="1">
      <alignment horizontal="center" vertical="center"/>
    </xf>
    <xf numFmtId="17" fontId="1" fillId="0" borderId="7" xfId="0" applyNumberFormat="1" applyFont="1" applyBorder="1" applyAlignment="1">
      <alignment horizontal="center" vertical="center"/>
    </xf>
    <xf numFmtId="17" fontId="1" fillId="0" borderId="5" xfId="0" applyNumberFormat="1" applyFont="1" applyBorder="1" applyAlignment="1">
      <alignment horizontal="center" vertical="center"/>
    </xf>
    <xf numFmtId="17" fontId="1" fillId="0" borderId="4" xfId="0" applyNumberFormat="1" applyFont="1" applyBorder="1" applyAlignment="1">
      <alignment horizontal="center" vertical="center"/>
    </xf>
    <xf numFmtId="17" fontId="1" fillId="23" borderId="2" xfId="0" applyNumberFormat="1" applyFont="1" applyFill="1" applyBorder="1" applyAlignment="1">
      <alignment vertical="center"/>
    </xf>
    <xf numFmtId="17" fontId="1" fillId="0" borderId="0" xfId="0" applyNumberFormat="1" applyFont="1" applyAlignment="1">
      <alignment horizontal="center" vertical="center"/>
    </xf>
    <xf numFmtId="17" fontId="1" fillId="21" borderId="17" xfId="0" applyNumberFormat="1" applyFont="1" applyFill="1" applyBorder="1" applyAlignment="1">
      <alignment vertical="center"/>
    </xf>
    <xf numFmtId="17" fontId="1" fillId="21" borderId="14" xfId="0" applyNumberFormat="1" applyFont="1" applyFill="1" applyBorder="1" applyAlignment="1">
      <alignment vertical="center"/>
    </xf>
    <xf numFmtId="17" fontId="1" fillId="21" borderId="2" xfId="0" applyNumberFormat="1" applyFont="1" applyFill="1" applyBorder="1" applyAlignment="1">
      <alignment vertical="center"/>
    </xf>
    <xf numFmtId="17" fontId="1" fillId="6" borderId="17" xfId="0" applyNumberFormat="1" applyFont="1" applyFill="1" applyBorder="1" applyAlignment="1">
      <alignment horizontal="center" vertical="center"/>
    </xf>
    <xf numFmtId="17" fontId="1" fillId="6" borderId="0" xfId="0" applyNumberFormat="1" applyFont="1" applyFill="1" applyAlignment="1">
      <alignment horizontal="center" vertical="center"/>
    </xf>
    <xf numFmtId="17" fontId="9" fillId="6" borderId="17" xfId="0" applyNumberFormat="1" applyFont="1" applyFill="1" applyBorder="1" applyAlignment="1">
      <alignment horizontal="center" vertical="center"/>
    </xf>
    <xf numFmtId="17" fontId="1" fillId="8" borderId="2" xfId="0" applyNumberFormat="1" applyFont="1" applyFill="1" applyBorder="1" applyAlignment="1">
      <alignment horizontal="center" vertical="center"/>
    </xf>
    <xf numFmtId="17" fontId="1" fillId="19" borderId="7" xfId="0" applyNumberFormat="1" applyFont="1" applyFill="1" applyBorder="1" applyAlignment="1">
      <alignment horizontal="center" vertical="center"/>
    </xf>
    <xf numFmtId="17" fontId="1" fillId="19" borderId="5" xfId="0" applyNumberFormat="1" applyFont="1" applyFill="1" applyBorder="1" applyAlignment="1">
      <alignment horizontal="center" vertical="center"/>
    </xf>
    <xf numFmtId="17" fontId="1" fillId="3" borderId="2" xfId="0" applyNumberFormat="1" applyFont="1" applyFill="1" applyBorder="1" applyAlignment="1">
      <alignment horizontal="center" vertical="center"/>
    </xf>
    <xf numFmtId="17" fontId="1" fillId="20" borderId="7" xfId="0" applyNumberFormat="1" applyFont="1" applyFill="1" applyBorder="1" applyAlignment="1">
      <alignment horizontal="center" vertical="center"/>
    </xf>
    <xf numFmtId="17" fontId="1" fillId="20" borderId="5" xfId="0" applyNumberFormat="1" applyFont="1" applyFill="1" applyBorder="1" applyAlignment="1">
      <alignment horizontal="center" vertical="center"/>
    </xf>
    <xf numFmtId="17" fontId="1" fillId="20" borderId="4" xfId="0" applyNumberFormat="1" applyFont="1" applyFill="1" applyBorder="1" applyAlignment="1">
      <alignment horizontal="center" vertical="center"/>
    </xf>
    <xf numFmtId="17" fontId="1" fillId="6" borderId="2" xfId="0" applyNumberFormat="1" applyFont="1" applyFill="1" applyBorder="1" applyAlignment="1">
      <alignment horizontal="center" vertical="center"/>
    </xf>
    <xf numFmtId="17" fontId="9" fillId="6" borderId="2" xfId="0" applyNumberFormat="1" applyFont="1" applyFill="1" applyBorder="1" applyAlignment="1">
      <alignment horizontal="center" vertical="center"/>
    </xf>
    <xf numFmtId="17" fontId="1" fillId="13" borderId="14" xfId="0" applyNumberFormat="1" applyFont="1" applyFill="1" applyBorder="1" applyAlignment="1">
      <alignment horizontal="center" vertical="center"/>
    </xf>
    <xf numFmtId="17" fontId="1" fillId="4" borderId="2" xfId="0" applyNumberFormat="1" applyFont="1" applyFill="1" applyBorder="1" applyAlignment="1">
      <alignment horizontal="center" vertical="center"/>
    </xf>
    <xf numFmtId="17" fontId="1" fillId="4" borderId="14" xfId="0" applyNumberFormat="1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3" fillId="7" borderId="34" xfId="0" applyFont="1" applyFill="1" applyBorder="1" applyAlignment="1">
      <alignment horizontal="center" vertical="center"/>
    </xf>
    <xf numFmtId="0" fontId="3" fillId="8" borderId="34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8" fillId="10" borderId="34" xfId="0" applyFont="1" applyFill="1" applyBorder="1" applyAlignment="1">
      <alignment horizontal="center" vertical="center"/>
    </xf>
    <xf numFmtId="0" fontId="8" fillId="11" borderId="34" xfId="0" applyFont="1" applyFill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3" fillId="12" borderId="35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3" fillId="0" borderId="0" xfId="0" applyFont="1" applyAlignment="1">
      <alignment horizontal="center" vertical="center"/>
    </xf>
    <xf numFmtId="0" fontId="3" fillId="0" borderId="33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left" vertical="center" wrapText="1"/>
    </xf>
    <xf numFmtId="0" fontId="3" fillId="0" borderId="34" xfId="0" applyFont="1" applyBorder="1" applyAlignment="1">
      <alignment horizontal="center" vertical="center" wrapText="1"/>
    </xf>
    <xf numFmtId="0" fontId="1" fillId="14" borderId="36" xfId="0" applyFont="1" applyFill="1" applyBorder="1" applyAlignment="1">
      <alignment vertical="center"/>
    </xf>
    <xf numFmtId="0" fontId="1" fillId="14" borderId="37" xfId="0" applyFont="1" applyFill="1" applyBorder="1" applyAlignment="1">
      <alignment vertical="center"/>
    </xf>
    <xf numFmtId="0" fontId="3" fillId="0" borderId="38" xfId="0" applyFont="1" applyBorder="1" applyAlignment="1">
      <alignment vertical="center"/>
    </xf>
    <xf numFmtId="0" fontId="1" fillId="15" borderId="36" xfId="0" applyFont="1" applyFill="1" applyBorder="1" applyAlignment="1">
      <alignment vertical="center"/>
    </xf>
    <xf numFmtId="0" fontId="1" fillId="15" borderId="37" xfId="0" applyFont="1" applyFill="1" applyBorder="1" applyAlignment="1">
      <alignment vertical="center"/>
    </xf>
    <xf numFmtId="0" fontId="1" fillId="24" borderId="39" xfId="0" applyFont="1" applyFill="1" applyBorder="1" applyAlignment="1">
      <alignment vertical="center"/>
    </xf>
    <xf numFmtId="0" fontId="1" fillId="24" borderId="40" xfId="0" applyFont="1" applyFill="1" applyBorder="1" applyAlignment="1">
      <alignment vertical="center"/>
    </xf>
    <xf numFmtId="0" fontId="1" fillId="24" borderId="41" xfId="0" applyFont="1" applyFill="1" applyBorder="1" applyAlignment="1">
      <alignment vertical="center"/>
    </xf>
    <xf numFmtId="0" fontId="1" fillId="24" borderId="42" xfId="0" applyFont="1" applyFill="1" applyBorder="1" applyAlignment="1">
      <alignment vertical="center"/>
    </xf>
    <xf numFmtId="0" fontId="1" fillId="24" borderId="36" xfId="0" applyFont="1" applyFill="1" applyBorder="1" applyAlignment="1">
      <alignment vertical="center"/>
    </xf>
    <xf numFmtId="0" fontId="1" fillId="24" borderId="37" xfId="0" applyFont="1" applyFill="1" applyBorder="1" applyAlignment="1">
      <alignment vertical="center"/>
    </xf>
    <xf numFmtId="0" fontId="1" fillId="22" borderId="36" xfId="0" applyFont="1" applyFill="1" applyBorder="1" applyAlignment="1">
      <alignment horizontal="center" vertical="center"/>
    </xf>
    <xf numFmtId="0" fontId="1" fillId="22" borderId="37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3" fillId="0" borderId="45" xfId="0" applyFont="1" applyBorder="1" applyAlignment="1">
      <alignment vertical="center"/>
    </xf>
    <xf numFmtId="0" fontId="1" fillId="23" borderId="36" xfId="0" applyFont="1" applyFill="1" applyBorder="1" applyAlignment="1">
      <alignment vertical="center"/>
    </xf>
    <xf numFmtId="0" fontId="1" fillId="23" borderId="10" xfId="0" applyFont="1" applyFill="1" applyBorder="1" applyAlignment="1">
      <alignment vertical="center"/>
    </xf>
    <xf numFmtId="0" fontId="1" fillId="23" borderId="37" xfId="0" applyFont="1" applyFill="1" applyBorder="1" applyAlignment="1">
      <alignment vertical="center"/>
    </xf>
    <xf numFmtId="0" fontId="1" fillId="6" borderId="39" xfId="0" applyFont="1" applyFill="1" applyBorder="1" applyAlignment="1">
      <alignment vertical="center"/>
    </xf>
    <xf numFmtId="0" fontId="1" fillId="6" borderId="40" xfId="0" applyFont="1" applyFill="1" applyBorder="1" applyAlignment="1">
      <alignment vertical="center"/>
    </xf>
    <xf numFmtId="0" fontId="1" fillId="21" borderId="39" xfId="0" applyFont="1" applyFill="1" applyBorder="1" applyAlignment="1">
      <alignment vertical="center"/>
    </xf>
    <xf numFmtId="0" fontId="1" fillId="21" borderId="40" xfId="0" applyFont="1" applyFill="1" applyBorder="1" applyAlignment="1">
      <alignment vertical="center"/>
    </xf>
    <xf numFmtId="0" fontId="3" fillId="21" borderId="41" xfId="0" applyFont="1" applyFill="1" applyBorder="1" applyAlignment="1">
      <alignment vertical="center"/>
    </xf>
    <xf numFmtId="0" fontId="3" fillId="21" borderId="42" xfId="0" applyFont="1" applyFill="1" applyBorder="1" applyAlignment="1">
      <alignment vertical="center"/>
    </xf>
    <xf numFmtId="0" fontId="3" fillId="0" borderId="46" xfId="0" applyFont="1" applyBorder="1" applyAlignment="1">
      <alignment vertical="center"/>
    </xf>
    <xf numFmtId="0" fontId="3" fillId="21" borderId="36" xfId="0" applyFont="1" applyFill="1" applyBorder="1" applyAlignment="1">
      <alignment vertical="center"/>
    </xf>
    <xf numFmtId="0" fontId="3" fillId="21" borderId="37" xfId="0" applyFont="1" applyFill="1" applyBorder="1" applyAlignment="1">
      <alignment vertical="center"/>
    </xf>
    <xf numFmtId="0" fontId="3" fillId="0" borderId="39" xfId="0" applyFont="1" applyBorder="1" applyAlignment="1">
      <alignment vertical="center"/>
    </xf>
    <xf numFmtId="0" fontId="3" fillId="0" borderId="36" xfId="0" applyFont="1" applyBorder="1" applyAlignment="1">
      <alignment vertical="center"/>
    </xf>
    <xf numFmtId="0" fontId="1" fillId="8" borderId="41" xfId="0" applyFont="1" applyFill="1" applyBorder="1" applyAlignment="1">
      <alignment vertical="center"/>
    </xf>
    <xf numFmtId="0" fontId="1" fillId="8" borderId="42" xfId="0" applyFont="1" applyFill="1" applyBorder="1" applyAlignment="1">
      <alignment vertical="center"/>
    </xf>
    <xf numFmtId="0" fontId="1" fillId="6" borderId="36" xfId="0" applyFont="1" applyFill="1" applyBorder="1" applyAlignment="1">
      <alignment vertical="center"/>
    </xf>
    <xf numFmtId="0" fontId="1" fillId="6" borderId="37" xfId="0" applyFont="1" applyFill="1" applyBorder="1" applyAlignment="1">
      <alignment vertical="center"/>
    </xf>
    <xf numFmtId="0" fontId="1" fillId="3" borderId="41" xfId="0" applyFont="1" applyFill="1" applyBorder="1" applyAlignment="1">
      <alignment vertical="center"/>
    </xf>
    <xf numFmtId="0" fontId="1" fillId="3" borderId="42" xfId="0" applyFont="1" applyFill="1" applyBorder="1" applyAlignment="1">
      <alignment vertical="center"/>
    </xf>
    <xf numFmtId="0" fontId="1" fillId="13" borderId="41" xfId="0" applyFont="1" applyFill="1" applyBorder="1" applyAlignment="1">
      <alignment horizontal="center" vertical="center"/>
    </xf>
    <xf numFmtId="0" fontId="1" fillId="13" borderId="42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3" fillId="0" borderId="47" xfId="0" applyFont="1" applyBorder="1" applyAlignment="1">
      <alignment vertical="center"/>
    </xf>
    <xf numFmtId="0" fontId="3" fillId="0" borderId="48" xfId="0" applyFont="1" applyBorder="1" applyAlignment="1">
      <alignment horizontal="left" vertical="center"/>
    </xf>
    <xf numFmtId="0" fontId="3" fillId="0" borderId="48" xfId="0" applyFont="1" applyBorder="1" applyAlignment="1">
      <alignment vertical="center"/>
    </xf>
    <xf numFmtId="0" fontId="1" fillId="14" borderId="49" xfId="0" applyFont="1" applyFill="1" applyBorder="1" applyAlignment="1">
      <alignment vertical="center"/>
    </xf>
    <xf numFmtId="0" fontId="1" fillId="14" borderId="50" xfId="0" applyFont="1" applyFill="1" applyBorder="1" applyAlignment="1">
      <alignment horizontal="left" vertical="center"/>
    </xf>
    <xf numFmtId="0" fontId="1" fillId="14" borderId="50" xfId="0" applyFont="1" applyFill="1" applyBorder="1" applyAlignment="1">
      <alignment vertical="center"/>
    </xf>
    <xf numFmtId="0" fontId="1" fillId="15" borderId="49" xfId="0" applyFont="1" applyFill="1" applyBorder="1" applyAlignment="1">
      <alignment vertical="center"/>
    </xf>
    <xf numFmtId="0" fontId="1" fillId="15" borderId="50" xfId="0" applyFont="1" applyFill="1" applyBorder="1" applyAlignment="1">
      <alignment horizontal="left" vertical="center"/>
    </xf>
    <xf numFmtId="0" fontId="1" fillId="15" borderId="51" xfId="0" applyFont="1" applyFill="1" applyBorder="1" applyAlignment="1">
      <alignment vertical="center"/>
    </xf>
    <xf numFmtId="0" fontId="3" fillId="0" borderId="52" xfId="0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0" fontId="1" fillId="14" borderId="24" xfId="0" applyFont="1" applyFill="1" applyBorder="1" applyAlignment="1">
      <alignment vertical="center"/>
    </xf>
    <xf numFmtId="0" fontId="1" fillId="14" borderId="54" xfId="0" applyFont="1" applyFill="1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1" fillId="24" borderId="8" xfId="0" applyFont="1" applyFill="1" applyBorder="1" applyAlignment="1">
      <alignment vertical="center"/>
    </xf>
    <xf numFmtId="0" fontId="1" fillId="24" borderId="9" xfId="0" applyFont="1" applyFill="1" applyBorder="1" applyAlignment="1">
      <alignment vertical="center"/>
    </xf>
    <xf numFmtId="0" fontId="1" fillId="24" borderId="10" xfId="0" applyFont="1" applyFill="1" applyBorder="1" applyAlignment="1">
      <alignment vertical="center"/>
    </xf>
    <xf numFmtId="0" fontId="1" fillId="24" borderId="55" xfId="0" applyFont="1" applyFill="1" applyBorder="1" applyAlignment="1">
      <alignment vertical="center"/>
    </xf>
    <xf numFmtId="0" fontId="1" fillId="24" borderId="56" xfId="0" applyFont="1" applyFill="1" applyBorder="1" applyAlignment="1">
      <alignment vertical="center"/>
    </xf>
    <xf numFmtId="0" fontId="1" fillId="24" borderId="57" xfId="0" applyFont="1" applyFill="1" applyBorder="1" applyAlignment="1">
      <alignment vertical="center"/>
    </xf>
    <xf numFmtId="0" fontId="1" fillId="22" borderId="50" xfId="0" applyFont="1" applyFill="1" applyBorder="1" applyAlignment="1">
      <alignment horizontal="center" vertical="center"/>
    </xf>
    <xf numFmtId="0" fontId="1" fillId="22" borderId="50" xfId="0" applyFont="1" applyFill="1" applyBorder="1" applyAlignment="1">
      <alignment horizontal="left" vertical="center"/>
    </xf>
    <xf numFmtId="0" fontId="1" fillId="23" borderId="49" xfId="0" applyFont="1" applyFill="1" applyBorder="1" applyAlignment="1">
      <alignment horizontal="left" vertical="center"/>
    </xf>
    <xf numFmtId="0" fontId="1" fillId="23" borderId="50" xfId="0" applyFont="1" applyFill="1" applyBorder="1" applyAlignment="1">
      <alignment horizontal="left" vertical="center"/>
    </xf>
    <xf numFmtId="0" fontId="1" fillId="23" borderId="51" xfId="0" applyFont="1" applyFill="1" applyBorder="1" applyAlignment="1">
      <alignment horizontal="left" vertical="center"/>
    </xf>
    <xf numFmtId="0" fontId="0" fillId="0" borderId="27" xfId="0" applyBorder="1"/>
    <xf numFmtId="0" fontId="0" fillId="0" borderId="46" xfId="0" applyBorder="1"/>
    <xf numFmtId="0" fontId="0" fillId="0" borderId="58" xfId="0" applyBorder="1"/>
    <xf numFmtId="0" fontId="1" fillId="22" borderId="8" xfId="0" applyFont="1" applyFill="1" applyBorder="1" applyAlignment="1">
      <alignment horizontal="center" vertical="center"/>
    </xf>
    <xf numFmtId="0" fontId="1" fillId="22" borderId="9" xfId="0" applyFont="1" applyFill="1" applyBorder="1" applyAlignment="1">
      <alignment horizontal="left" vertical="center"/>
    </xf>
    <xf numFmtId="0" fontId="1" fillId="22" borderId="9" xfId="0" applyFont="1" applyFill="1" applyBorder="1" applyAlignment="1">
      <alignment horizontal="center" vertical="center"/>
    </xf>
    <xf numFmtId="0" fontId="1" fillId="22" borderId="59" xfId="0" applyFont="1" applyFill="1" applyBorder="1" applyAlignment="1">
      <alignment horizontal="center" vertical="center"/>
    </xf>
    <xf numFmtId="0" fontId="1" fillId="22" borderId="10" xfId="0" applyFont="1" applyFill="1" applyBorder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60" xfId="0" applyFont="1" applyBorder="1" applyAlignment="1">
      <alignment vertical="center"/>
    </xf>
    <xf numFmtId="0" fontId="3" fillId="0" borderId="61" xfId="0" applyFont="1" applyBorder="1" applyAlignment="1">
      <alignment horizontal="left" vertical="center"/>
    </xf>
    <xf numFmtId="0" fontId="3" fillId="0" borderId="54" xfId="0" applyFont="1" applyBorder="1" applyAlignment="1">
      <alignment vertical="center"/>
    </xf>
    <xf numFmtId="0" fontId="1" fillId="23" borderId="55" xfId="0" applyFont="1" applyFill="1" applyBorder="1" applyAlignment="1">
      <alignment vertical="center"/>
    </xf>
    <xf numFmtId="0" fontId="1" fillId="23" borderId="56" xfId="0" applyFont="1" applyFill="1" applyBorder="1" applyAlignment="1">
      <alignment vertical="center"/>
    </xf>
    <xf numFmtId="0" fontId="1" fillId="23" borderId="57" xfId="0" applyFont="1" applyFill="1" applyBorder="1" applyAlignment="1">
      <alignment vertical="center"/>
    </xf>
    <xf numFmtId="0" fontId="3" fillId="0" borderId="59" xfId="0" applyFont="1" applyBorder="1" applyAlignment="1">
      <alignment vertical="center"/>
    </xf>
    <xf numFmtId="0" fontId="1" fillId="21" borderId="8" xfId="0" applyFont="1" applyFill="1" applyBorder="1" applyAlignment="1">
      <alignment vertical="center"/>
    </xf>
    <xf numFmtId="0" fontId="1" fillId="21" borderId="9" xfId="0" applyFont="1" applyFill="1" applyBorder="1" applyAlignment="1">
      <alignment vertical="center"/>
    </xf>
    <xf numFmtId="0" fontId="1" fillId="21" borderId="10" xfId="0" applyFont="1" applyFill="1" applyBorder="1" applyAlignment="1">
      <alignment vertical="center"/>
    </xf>
    <xf numFmtId="0" fontId="3" fillId="0" borderId="62" xfId="0" applyFont="1" applyBorder="1" applyAlignment="1">
      <alignment vertical="center"/>
    </xf>
    <xf numFmtId="0" fontId="1" fillId="21" borderId="55" xfId="0" applyFont="1" applyFill="1" applyBorder="1" applyAlignment="1">
      <alignment vertical="center"/>
    </xf>
    <xf numFmtId="0" fontId="1" fillId="21" borderId="56" xfId="0" applyFont="1" applyFill="1" applyBorder="1" applyAlignment="1">
      <alignment vertical="center"/>
    </xf>
    <xf numFmtId="0" fontId="1" fillId="21" borderId="57" xfId="0" applyFont="1" applyFill="1" applyBorder="1" applyAlignment="1">
      <alignment vertical="center"/>
    </xf>
    <xf numFmtId="0" fontId="1" fillId="8" borderId="55" xfId="0" applyFont="1" applyFill="1" applyBorder="1" applyAlignment="1">
      <alignment vertical="center"/>
    </xf>
    <xf numFmtId="0" fontId="1" fillId="8" borderId="56" xfId="0" applyFont="1" applyFill="1" applyBorder="1" applyAlignment="1">
      <alignment vertical="center"/>
    </xf>
    <xf numFmtId="0" fontId="1" fillId="8" borderId="57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3" borderId="9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vertical="center"/>
    </xf>
    <xf numFmtId="0" fontId="0" fillId="3" borderId="9" xfId="0" applyFill="1" applyBorder="1"/>
    <xf numFmtId="0" fontId="0" fillId="3" borderId="10" xfId="0" applyFill="1" applyBorder="1"/>
    <xf numFmtId="0" fontId="1" fillId="13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4" borderId="55" xfId="0" applyFont="1" applyFill="1" applyBorder="1" applyAlignment="1">
      <alignment horizontal="center" vertical="center"/>
    </xf>
    <xf numFmtId="0" fontId="1" fillId="4" borderId="56" xfId="0" applyFont="1" applyFill="1" applyBorder="1" applyAlignment="1">
      <alignment horizontal="left" vertical="center"/>
    </xf>
    <xf numFmtId="0" fontId="1" fillId="4" borderId="56" xfId="0" applyFont="1" applyFill="1" applyBorder="1" applyAlignment="1">
      <alignment horizontal="center" vertical="center"/>
    </xf>
    <xf numFmtId="0" fontId="1" fillId="4" borderId="57" xfId="0" applyFont="1" applyFill="1" applyBorder="1" applyAlignment="1">
      <alignment horizontal="center" vertical="center"/>
    </xf>
    <xf numFmtId="0" fontId="1" fillId="0" borderId="25" xfId="0" applyFont="1" applyBorder="1"/>
    <xf numFmtId="0" fontId="1" fillId="0" borderId="26" xfId="0" applyFont="1" applyBorder="1"/>
    <xf numFmtId="0" fontId="3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17" fillId="0" borderId="9" xfId="0" applyFont="1" applyBorder="1"/>
    <xf numFmtId="0" fontId="17" fillId="0" borderId="10" xfId="0" applyFont="1" applyBorder="1"/>
    <xf numFmtId="0" fontId="3" fillId="0" borderId="10" xfId="0" applyFont="1" applyBorder="1" applyAlignment="1">
      <alignment vertical="center"/>
    </xf>
    <xf numFmtId="0" fontId="1" fillId="0" borderId="10" xfId="0" applyFont="1" applyBorder="1"/>
    <xf numFmtId="0" fontId="8" fillId="0" borderId="7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18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center" vertical="center" wrapText="1"/>
    </xf>
    <xf numFmtId="164" fontId="3" fillId="0" borderId="63" xfId="0" applyNumberFormat="1" applyFont="1" applyBorder="1" applyAlignment="1">
      <alignment horizontal="center" vertical="center"/>
    </xf>
    <xf numFmtId="164" fontId="3" fillId="0" borderId="64" xfId="0" applyNumberFormat="1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/>
    </xf>
    <xf numFmtId="0" fontId="1" fillId="14" borderId="37" xfId="0" applyFont="1" applyFill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0" fontId="1" fillId="24" borderId="40" xfId="0" applyFont="1" applyFill="1" applyBorder="1" applyAlignment="1">
      <alignment horizontal="center" vertical="center"/>
    </xf>
    <xf numFmtId="0" fontId="1" fillId="24" borderId="42" xfId="0" applyFont="1" applyFill="1" applyBorder="1" applyAlignment="1">
      <alignment horizontal="center" vertical="center"/>
    </xf>
    <xf numFmtId="0" fontId="1" fillId="24" borderId="37" xfId="0" applyFont="1" applyFill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1" fillId="23" borderId="37" xfId="0" applyFont="1" applyFill="1" applyBorder="1" applyAlignment="1">
      <alignment horizontal="center" vertical="center"/>
    </xf>
    <xf numFmtId="0" fontId="9" fillId="6" borderId="65" xfId="0" applyFont="1" applyFill="1" applyBorder="1" applyAlignment="1">
      <alignment horizontal="center" vertical="center"/>
    </xf>
    <xf numFmtId="0" fontId="1" fillId="21" borderId="40" xfId="0" applyFont="1" applyFill="1" applyBorder="1" applyAlignment="1">
      <alignment horizontal="center" vertical="center"/>
    </xf>
    <xf numFmtId="0" fontId="1" fillId="21" borderId="42" xfId="0" applyFont="1" applyFill="1" applyBorder="1" applyAlignment="1">
      <alignment horizontal="center" vertical="center"/>
    </xf>
    <xf numFmtId="0" fontId="1" fillId="21" borderId="37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48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14" fillId="10" borderId="5" xfId="0" applyFont="1" applyFill="1" applyBorder="1" applyAlignment="1">
      <alignment horizontal="center" textRotation="90" wrapText="1"/>
    </xf>
    <xf numFmtId="0" fontId="0" fillId="0" borderId="19" xfId="0" applyBorder="1"/>
    <xf numFmtId="0" fontId="0" fillId="0" borderId="7" xfId="0" applyBorder="1"/>
    <xf numFmtId="0" fontId="10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14" fillId="9" borderId="5" xfId="0" applyFont="1" applyFill="1" applyBorder="1" applyAlignment="1">
      <alignment horizontal="center" textRotation="90" wrapText="1"/>
    </xf>
    <xf numFmtId="0" fontId="14" fillId="12" borderId="5" xfId="0" applyFont="1" applyFill="1" applyBorder="1" applyAlignment="1">
      <alignment horizontal="center" textRotation="90" wrapText="1"/>
    </xf>
    <xf numFmtId="0" fontId="14" fillId="3" borderId="5" xfId="0" applyFont="1" applyFill="1" applyBorder="1" applyAlignment="1">
      <alignment horizontal="center" textRotation="90" wrapText="1"/>
    </xf>
    <xf numFmtId="0" fontId="14" fillId="2" borderId="5" xfId="0" applyFont="1" applyFill="1" applyBorder="1" applyAlignment="1">
      <alignment horizontal="center" textRotation="90" wrapText="1"/>
    </xf>
    <xf numFmtId="0" fontId="14" fillId="4" borderId="5" xfId="0" applyFont="1" applyFill="1" applyBorder="1" applyAlignment="1">
      <alignment horizontal="center" textRotation="90" wrapText="1"/>
    </xf>
    <xf numFmtId="0" fontId="14" fillId="5" borderId="5" xfId="0" applyFont="1" applyFill="1" applyBorder="1" applyAlignment="1">
      <alignment horizontal="center" textRotation="90" wrapText="1"/>
    </xf>
    <xf numFmtId="0" fontId="14" fillId="8" borderId="5" xfId="0" applyFont="1" applyFill="1" applyBorder="1" applyAlignment="1">
      <alignment horizontal="center" textRotation="90" wrapText="1"/>
    </xf>
    <xf numFmtId="0" fontId="14" fillId="7" borderId="5" xfId="0" applyFont="1" applyFill="1" applyBorder="1" applyAlignment="1">
      <alignment horizontal="center" textRotation="90" wrapText="1"/>
    </xf>
    <xf numFmtId="0" fontId="14" fillId="11" borderId="5" xfId="0" applyFont="1" applyFill="1" applyBorder="1" applyAlignment="1">
      <alignment horizontal="center" textRotation="90" wrapText="1"/>
    </xf>
    <xf numFmtId="0" fontId="14" fillId="0" borderId="5" xfId="0" applyFont="1" applyBorder="1" applyAlignment="1">
      <alignment horizontal="center" textRotation="90" wrapText="1"/>
    </xf>
    <xf numFmtId="0" fontId="14" fillId="6" borderId="5" xfId="0" applyFont="1" applyFill="1" applyBorder="1" applyAlignment="1">
      <alignment horizontal="center" textRotation="90" wrapText="1"/>
    </xf>
    <xf numFmtId="0" fontId="0" fillId="0" borderId="11" xfId="0" applyBorder="1"/>
  </cellXfs>
  <cellStyles count="1">
    <cellStyle name="Normal" xfId="0" builtinId="0"/>
  </cellStyles>
  <dxfs count="341"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CC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6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CC"/>
      <color rgb="FFFF00FF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2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3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4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5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6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7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9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0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1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2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3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4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5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6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7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8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9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0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1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2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3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4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5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6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8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7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8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8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9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0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1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2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9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3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9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4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5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6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7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8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BUREAUX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28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619-4D1A-A435-F81554A014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619-4D1A-A435-F81554A01460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619-4D1A-A435-F81554A01460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619-4D1A-A435-F81554A01460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619-4D1A-A435-F81554A01460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619-4D1A-A435-F81554A01460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619-4D1A-A435-F81554A01460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619-4D1A-A435-F81554A0146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619-4D1A-A435-F81554A01460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619-4D1A-A435-F81554A01460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619-4D1A-A435-F81554A01460}"/>
              </c:ext>
            </c:extLst>
          </c:dPt>
          <c:dPt>
            <c:idx val="11"/>
            <c:bubble3D val="0"/>
            <c:spPr>
              <a:solidFill>
                <a:schemeClr val="bg1">
                  <a:lumMod val="9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619-4D1A-A435-F81554A01460}"/>
              </c:ext>
            </c:extLst>
          </c:dPt>
          <c:dPt>
            <c:idx val="1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619-4D1A-A435-F81554A01460}"/>
              </c:ext>
            </c:extLst>
          </c:dPt>
          <c:dLbls>
            <c:dLbl>
              <c:idx val="4"/>
              <c:layout>
                <c:manualLayout>
                  <c:x val="1.4413547956855044E-2"/>
                  <c:y val="-1.26571522309710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619-4D1A-A435-F81554A01460}"/>
                </c:ext>
              </c:extLst>
            </c:dLbl>
            <c:dLbl>
              <c:idx val="7"/>
              <c:layout>
                <c:manualLayout>
                  <c:x val="-5.2836052836052839E-2"/>
                  <c:y val="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619-4D1A-A435-F81554A01460}"/>
                </c:ext>
              </c:extLst>
            </c:dLbl>
            <c:dLbl>
              <c:idx val="8"/>
              <c:layout>
                <c:manualLayout>
                  <c:x val="4.0404040404040407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619-4D1A-A435-F81554A01460}"/>
                </c:ext>
              </c:extLst>
            </c:dLbl>
            <c:dLbl>
              <c:idx val="10"/>
              <c:layout>
                <c:manualLayout>
                  <c:x val="4.9728049728049728E-2"/>
                  <c:y val="8.333333333333333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619-4D1A-A435-F81554A01460}"/>
                </c:ext>
              </c:extLst>
            </c:dLbl>
            <c:dLbl>
              <c:idx val="11"/>
              <c:layout>
                <c:manualLayout>
                  <c:x val="-1.8648018648018648E-2"/>
                  <c:y val="-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619-4D1A-A435-F81554A014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3"/>
              <c:pt idx="0">
                <c:v>P</c:v>
              </c:pt>
              <c:pt idx="1">
                <c:v>AH</c:v>
              </c:pt>
              <c:pt idx="2">
                <c:v>PC</c:v>
              </c:pt>
              <c:pt idx="3">
                <c:v>F</c:v>
              </c:pt>
              <c:pt idx="4">
                <c:v>AST</c:v>
              </c:pt>
              <c:pt idx="5">
                <c:v>CA</c:v>
              </c:pt>
              <c:pt idx="6">
                <c:v>RTT</c:v>
              </c:pt>
              <c:pt idx="7">
                <c:v>CEX</c:v>
              </c:pt>
              <c:pt idx="8">
                <c:v>RES</c:v>
              </c:pt>
              <c:pt idx="9">
                <c:v>MA</c:v>
              </c:pt>
              <c:pt idx="10">
                <c:v>AT</c:v>
              </c:pt>
              <c:pt idx="11">
                <c:v>TAD</c:v>
              </c:pt>
              <c:pt idx="12">
                <c:v>TP</c:v>
              </c:pt>
            </c:strLit>
          </c:cat>
          <c:val>
            <c:numLit>
              <c:formatCode>General</c:formatCode>
              <c:ptCount val="13"/>
              <c:pt idx="0">
                <c:v>41</c:v>
              </c:pt>
              <c:pt idx="1">
                <c:v>0</c:v>
              </c:pt>
              <c:pt idx="2">
                <c:v>93</c:v>
              </c:pt>
              <c:pt idx="3">
                <c:v>13</c:v>
              </c:pt>
              <c:pt idx="4">
                <c:v>32</c:v>
              </c:pt>
              <c:pt idx="5">
                <c:v>35</c:v>
              </c:pt>
              <c:pt idx="6">
                <c:v>24</c:v>
              </c:pt>
              <c:pt idx="7">
                <c:v>2</c:v>
              </c:pt>
              <c:pt idx="8">
                <c:v>0</c:v>
              </c:pt>
              <c:pt idx="9">
                <c:v>27</c:v>
              </c:pt>
              <c:pt idx="10">
                <c:v>0</c:v>
              </c:pt>
              <c:pt idx="11">
                <c:v>4</c:v>
              </c:pt>
              <c:pt idx="12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1A-F619-4D1A-A435-F81554A01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28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BE5-47AC-AB56-A4BC4853676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BE5-47AC-AB56-A4BC4853676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BE5-47AC-AB56-A4BC4853676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BE5-47AC-AB56-A4BC4853676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BE5-47AC-AB56-A4BC4853676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BE5-47AC-AB56-A4BC4853676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BE5-47AC-AB56-A4BC4853676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BE5-47AC-AB56-A4BC4853676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BE5-47AC-AB56-A4BC4853676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BE5-47AC-AB56-A4BC4853676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BE5-47AC-AB56-A4BC48536762}"/>
              </c:ext>
            </c:extLst>
          </c:dPt>
          <c:dPt>
            <c:idx val="11"/>
            <c:bubble3D val="0"/>
            <c:spPr>
              <a:solidFill>
                <a:schemeClr val="bg1">
                  <a:lumMod val="9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BE5-47AC-AB56-A4BC48536762}"/>
              </c:ext>
            </c:extLst>
          </c:dPt>
          <c:dPt>
            <c:idx val="1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2BE5-47AC-AB56-A4BC48536762}"/>
              </c:ext>
            </c:extLst>
          </c:dPt>
          <c:dLbls>
            <c:dLbl>
              <c:idx val="4"/>
              <c:layout>
                <c:manualLayout>
                  <c:x val="8.6208469962051296E-2"/>
                  <c:y val="-2.10429287235085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E5-47AC-AB56-A4BC48536762}"/>
                </c:ext>
              </c:extLst>
            </c:dLbl>
            <c:dLbl>
              <c:idx val="7"/>
              <c:layout>
                <c:manualLayout>
                  <c:x val="-9.3861742011779492E-2"/>
                  <c:y val="4.16678909629109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E5-47AC-AB56-A4BC48536762}"/>
                </c:ext>
              </c:extLst>
            </c:dLbl>
            <c:dLbl>
              <c:idx val="8"/>
              <c:layout>
                <c:manualLayout>
                  <c:x val="4.0404040404040407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E5-47AC-AB56-A4BC48536762}"/>
                </c:ext>
              </c:extLst>
            </c:dLbl>
            <c:dLbl>
              <c:idx val="10"/>
              <c:layout>
                <c:manualLayout>
                  <c:x val="4.9728049728049728E-2"/>
                  <c:y val="8.333333333333333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BE5-47AC-AB56-A4BC48536762}"/>
                </c:ext>
              </c:extLst>
            </c:dLbl>
            <c:dLbl>
              <c:idx val="11"/>
              <c:layout>
                <c:manualLayout>
                  <c:x val="-1.8648018648018648E-2"/>
                  <c:y val="-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BE5-47AC-AB56-A4BC485367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2"/>
              <c:pt idx="0">
                <c:v>P</c:v>
              </c:pt>
              <c:pt idx="1">
                <c:v>AH</c:v>
              </c:pt>
              <c:pt idx="2">
                <c:v>PC</c:v>
              </c:pt>
              <c:pt idx="3">
                <c:v>F</c:v>
              </c:pt>
              <c:pt idx="4">
                <c:v>AST</c:v>
              </c:pt>
              <c:pt idx="5">
                <c:v>CA</c:v>
              </c:pt>
              <c:pt idx="6">
                <c:v>RTT</c:v>
              </c:pt>
              <c:pt idx="7">
                <c:v>CEX</c:v>
              </c:pt>
              <c:pt idx="8">
                <c:v>RES</c:v>
              </c:pt>
              <c:pt idx="9">
                <c:v>MA</c:v>
              </c:pt>
              <c:pt idx="10">
                <c:v>AT</c:v>
              </c:pt>
              <c:pt idx="11">
                <c:v>TP</c:v>
              </c:pt>
            </c:strLit>
          </c:cat>
          <c:val>
            <c:numLit>
              <c:formatCode>General</c:formatCode>
              <c:ptCount val="12"/>
              <c:pt idx="0">
                <c:v>130</c:v>
              </c:pt>
              <c:pt idx="1">
                <c:v>2</c:v>
              </c:pt>
              <c:pt idx="2">
                <c:v>74</c:v>
              </c:pt>
              <c:pt idx="3">
                <c:v>0</c:v>
              </c:pt>
              <c:pt idx="4">
                <c:v>0</c:v>
              </c:pt>
              <c:pt idx="5">
                <c:v>19</c:v>
              </c:pt>
              <c:pt idx="6">
                <c:v>4</c:v>
              </c:pt>
              <c:pt idx="7">
                <c:v>0</c:v>
              </c:pt>
              <c:pt idx="8">
                <c:v>14</c:v>
              </c:pt>
              <c:pt idx="9">
                <c:v>21</c:v>
              </c:pt>
              <c:pt idx="10">
                <c:v>43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2BE5-47AC-AB56-A4BC48536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28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1ED-4118-8739-F332F8F7951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1ED-4118-8739-F332F8F7951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1ED-4118-8739-F332F8F79519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1ED-4118-8739-F332F8F79519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1ED-4118-8739-F332F8F79519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1ED-4118-8739-F332F8F79519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1ED-4118-8739-F332F8F79519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1ED-4118-8739-F332F8F795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1ED-4118-8739-F332F8F79519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1ED-4118-8739-F332F8F79519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1ED-4118-8739-F332F8F79519}"/>
              </c:ext>
            </c:extLst>
          </c:dPt>
          <c:dPt>
            <c:idx val="11"/>
            <c:bubble3D val="0"/>
            <c:spPr>
              <a:solidFill>
                <a:schemeClr val="bg1">
                  <a:lumMod val="9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01ED-4118-8739-F332F8F79519}"/>
              </c:ext>
            </c:extLst>
          </c:dPt>
          <c:dPt>
            <c:idx val="1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01ED-4118-8739-F332F8F79519}"/>
              </c:ext>
            </c:extLst>
          </c:dPt>
          <c:dLbls>
            <c:dLbl>
              <c:idx val="1"/>
              <c:layout>
                <c:manualLayout>
                  <c:x val="4.0404040404040407E-2"/>
                  <c:y val="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ED-4118-8739-F332F8F79519}"/>
                </c:ext>
              </c:extLst>
            </c:dLbl>
            <c:dLbl>
              <c:idx val="2"/>
              <c:layout>
                <c:manualLayout>
                  <c:x val="-4.3771043771043835E-2"/>
                  <c:y val="-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ED-4118-8739-F332F8F79519}"/>
                </c:ext>
              </c:extLst>
            </c:dLbl>
            <c:dLbl>
              <c:idx val="4"/>
              <c:layout>
                <c:manualLayout>
                  <c:x val="1.4413547956855044E-2"/>
                  <c:y val="-1.26571522309710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ED-4118-8739-F332F8F79519}"/>
                </c:ext>
              </c:extLst>
            </c:dLbl>
            <c:dLbl>
              <c:idx val="7"/>
              <c:layout>
                <c:manualLayout>
                  <c:x val="-5.2836052836052839E-2"/>
                  <c:y val="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1ED-4118-8739-F332F8F79519}"/>
                </c:ext>
              </c:extLst>
            </c:dLbl>
            <c:dLbl>
              <c:idx val="8"/>
              <c:layout>
                <c:manualLayout>
                  <c:x val="4.0404040404040407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1ED-4118-8739-F332F8F79519}"/>
                </c:ext>
              </c:extLst>
            </c:dLbl>
            <c:dLbl>
              <c:idx val="10"/>
              <c:layout>
                <c:manualLayout>
                  <c:x val="4.9728049728049728E-2"/>
                  <c:y val="8.333333333333333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1ED-4118-8739-F332F8F79519}"/>
                </c:ext>
              </c:extLst>
            </c:dLbl>
            <c:dLbl>
              <c:idx val="11"/>
              <c:layout>
                <c:manualLayout>
                  <c:x val="-1.8648018648018648E-2"/>
                  <c:y val="-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1ED-4118-8739-F332F8F795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2"/>
              <c:pt idx="0">
                <c:v>P</c:v>
              </c:pt>
              <c:pt idx="1">
                <c:v>AH</c:v>
              </c:pt>
              <c:pt idx="2">
                <c:v>PC</c:v>
              </c:pt>
              <c:pt idx="3">
                <c:v>F</c:v>
              </c:pt>
              <c:pt idx="4">
                <c:v>AST</c:v>
              </c:pt>
              <c:pt idx="5">
                <c:v>CA</c:v>
              </c:pt>
              <c:pt idx="6">
                <c:v>RTT</c:v>
              </c:pt>
              <c:pt idx="7">
                <c:v>CEX</c:v>
              </c:pt>
              <c:pt idx="8">
                <c:v>RES</c:v>
              </c:pt>
              <c:pt idx="9">
                <c:v>MA</c:v>
              </c:pt>
              <c:pt idx="10">
                <c:v>AT</c:v>
              </c:pt>
              <c:pt idx="11">
                <c:v>TP</c:v>
              </c:pt>
            </c:strLit>
          </c:cat>
          <c:val>
            <c:numLit>
              <c:formatCode>General</c:formatCode>
              <c:ptCount val="12"/>
              <c:pt idx="0">
                <c:v>196</c:v>
              </c:pt>
              <c:pt idx="1">
                <c:v>3</c:v>
              </c:pt>
              <c:pt idx="2">
                <c:v>0</c:v>
              </c:pt>
              <c:pt idx="3">
                <c:v>41</c:v>
              </c:pt>
              <c:pt idx="4">
                <c:v>0</c:v>
              </c:pt>
              <c:pt idx="5">
                <c:v>16</c:v>
              </c:pt>
              <c:pt idx="6">
                <c:v>8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01ED-4118-8739-F332F8F79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28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F78-4BCA-92BF-7B77C9AD7E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F78-4BCA-92BF-7B77C9AD7E5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F78-4BCA-92BF-7B77C9AD7E5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F78-4BCA-92BF-7B77C9AD7E5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F78-4BCA-92BF-7B77C9AD7E5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F78-4BCA-92BF-7B77C9AD7E5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F78-4BCA-92BF-7B77C9AD7E5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F78-4BCA-92BF-7B77C9AD7E5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F78-4BCA-92BF-7B77C9AD7E5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F78-4BCA-92BF-7B77C9AD7E5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F78-4BCA-92BF-7B77C9AD7E51}"/>
              </c:ext>
            </c:extLst>
          </c:dPt>
          <c:dPt>
            <c:idx val="11"/>
            <c:bubble3D val="0"/>
            <c:spPr>
              <a:solidFill>
                <a:schemeClr val="bg1">
                  <a:lumMod val="9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F78-4BCA-92BF-7B77C9AD7E51}"/>
              </c:ext>
            </c:extLst>
          </c:dPt>
          <c:dPt>
            <c:idx val="1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2F78-4BCA-92BF-7B77C9AD7E51}"/>
              </c:ext>
            </c:extLst>
          </c:dPt>
          <c:dLbls>
            <c:dLbl>
              <c:idx val="4"/>
              <c:layout>
                <c:manualLayout>
                  <c:x val="1.4413547956855044E-2"/>
                  <c:y val="-1.26571522309710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78-4BCA-92BF-7B77C9AD7E51}"/>
                </c:ext>
              </c:extLst>
            </c:dLbl>
            <c:dLbl>
              <c:idx val="7"/>
              <c:layout>
                <c:manualLayout>
                  <c:x val="-5.2836052836052839E-2"/>
                  <c:y val="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78-4BCA-92BF-7B77C9AD7E51}"/>
                </c:ext>
              </c:extLst>
            </c:dLbl>
            <c:dLbl>
              <c:idx val="8"/>
              <c:layout>
                <c:manualLayout>
                  <c:x val="4.0404040404040407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78-4BCA-92BF-7B77C9AD7E51}"/>
                </c:ext>
              </c:extLst>
            </c:dLbl>
            <c:dLbl>
              <c:idx val="10"/>
              <c:layout>
                <c:manualLayout>
                  <c:x val="4.9728049728049728E-2"/>
                  <c:y val="8.3333333333333332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F78-4BCA-92BF-7B77C9AD7E51}"/>
                </c:ext>
              </c:extLst>
            </c:dLbl>
            <c:dLbl>
              <c:idx val="11"/>
              <c:layout>
                <c:manualLayout>
                  <c:x val="-1.8648018648018648E-2"/>
                  <c:y val="-4.166666666666666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F78-4BCA-92BF-7B77C9AD7E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2"/>
              <c:pt idx="0">
                <c:v>P</c:v>
              </c:pt>
              <c:pt idx="1">
                <c:v>AH</c:v>
              </c:pt>
              <c:pt idx="2">
                <c:v>PC</c:v>
              </c:pt>
              <c:pt idx="3">
                <c:v>F</c:v>
              </c:pt>
              <c:pt idx="4">
                <c:v>AST</c:v>
              </c:pt>
              <c:pt idx="5">
                <c:v>CA</c:v>
              </c:pt>
              <c:pt idx="6">
                <c:v>RTT</c:v>
              </c:pt>
              <c:pt idx="7">
                <c:v>CEX</c:v>
              </c:pt>
              <c:pt idx="8">
                <c:v>RES</c:v>
              </c:pt>
              <c:pt idx="9">
                <c:v>MA</c:v>
              </c:pt>
              <c:pt idx="10">
                <c:v>AT</c:v>
              </c:pt>
              <c:pt idx="11">
                <c:v>TP</c:v>
              </c:pt>
            </c:strLit>
          </c:cat>
          <c:val>
            <c:numLit>
              <c:formatCode>General</c:formatCode>
              <c:ptCount val="12"/>
              <c:pt idx="0">
                <c:v>7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</c:v>
              </c:pt>
              <c:pt idx="7">
                <c:v>0</c:v>
              </c:pt>
              <c:pt idx="8">
                <c:v>0</c:v>
              </c:pt>
              <c:pt idx="9">
                <c:v>11</c:v>
              </c:pt>
              <c:pt idx="10">
                <c:v>0</c:v>
              </c:pt>
              <c:pt idx="11">
                <c:v>11</c:v>
              </c:pt>
            </c:numLit>
          </c:val>
          <c:extLst>
            <c:ext xmlns:c16="http://schemas.microsoft.com/office/drawing/2014/chart" uri="{C3380CC4-5D6E-409C-BE32-E72D297353CC}">
              <c16:uniqueId val="{0000001A-2F78-4BCA-92BF-7B77C9AD7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Presence_annuelle_individuelle!$D$3:$P$3</c:f>
              <c:numCache>
                <c:formatCode>General</c:formatCode>
                <c:ptCount val="13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AC8-4E7C-9C69-29EC9AC15FA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AC8-4E7C-9C69-29EC9AC15FA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AC8-4E7C-9C69-29EC9AC15FA3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AC8-4E7C-9C69-29EC9AC15FA3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AC8-4E7C-9C69-29EC9AC15FA3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AC8-4E7C-9C69-29EC9AC15FA3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AC8-4E7C-9C69-29EC9AC15FA3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AC8-4E7C-9C69-29EC9AC15FA3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AC8-4E7C-9C69-29EC9AC15FA3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AC8-4E7C-9C69-29EC9AC15FA3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AC8-4E7C-9C69-29EC9AC15FA3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AC8-4E7C-9C69-29EC9AC15FA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AC8-4E7C-9C69-29EC9AC15FA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AC8-4E7C-9C69-29EC9AC15FA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7AC8-4E7C-9C69-29EC9AC15FA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7AC8-4E7C-9C69-29EC9AC15FA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AC8-4E7C-9C69-29EC9AC15FA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AC8-4E7C-9C69-29EC9AC15FA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7AC8-4E7C-9C69-29EC9AC15FA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7AC8-4E7C-9C69-29EC9AC15FA3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7AC8-4E7C-9C69-29EC9AC15FA3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7AC8-4E7C-9C69-29EC9AC15FA3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7AC8-4E7C-9C69-29EC9AC15FA3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7AC8-4E7C-9C69-29EC9AC15FA3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7AC8-4E7C-9C69-29EC9AC15FA3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7AC8-4E7C-9C69-29EC9AC15F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Presence_annuelle_individuelle!$D$5:$P$5</c:f>
              <c:numCache>
                <c:formatCode>General</c:formatCode>
                <c:ptCount val="13"/>
                <c:pt idx="0">
                  <c:v>24</c:v>
                </c:pt>
                <c:pt idx="1">
                  <c:v>0</c:v>
                </c:pt>
                <c:pt idx="2">
                  <c:v>41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AC8-4E7C-9C69-29EC9AC15FA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6EF-4AFB-8BEC-ADEB883821D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6EF-4AFB-8BEC-ADEB883821D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6EF-4AFB-8BEC-ADEB883821DF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6EF-4AFB-8BEC-ADEB883821DF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6EF-4AFB-8BEC-ADEB883821D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6EF-4AFB-8BEC-ADEB883821DF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6EF-4AFB-8BEC-ADEB883821DF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6EF-4AFB-8BEC-ADEB883821DF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6EF-4AFB-8BEC-ADEB883821DF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6EF-4AFB-8BEC-ADEB883821DF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6EF-4AFB-8BEC-ADEB883821DF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6EF-4AFB-8BEC-ADEB883821D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6EF-4AFB-8BEC-ADEB883821D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6EF-4AFB-8BEC-ADEB883821D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46EF-4AFB-8BEC-ADEB883821D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46EF-4AFB-8BEC-ADEB883821D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6EF-4AFB-8BEC-ADEB883821D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46EF-4AFB-8BEC-ADEB883821D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46EF-4AFB-8BEC-ADEB883821D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46EF-4AFB-8BEC-ADEB883821D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46EF-4AFB-8BEC-ADEB883821DF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46EF-4AFB-8BEC-ADEB883821DF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46EF-4AFB-8BEC-ADEB883821DF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46EF-4AFB-8BEC-ADEB883821DF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46EF-4AFB-8BEC-ADEB883821DF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46EF-4AFB-8BEC-ADEB883821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Presence_annuelle_individuelle!$D$8:$P$8</c:f>
              <c:numCache>
                <c:formatCode>General</c:formatCode>
                <c:ptCount val="13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6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6EF-4AFB-8BEC-ADEB883821D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9E-4B97-BB95-6008A49CC3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9E-4B97-BB95-6008A49CC3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9E-4B97-BB95-6008A49CC3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9E-4B97-BB95-6008A49CC3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9E-4B97-BB95-6008A49CC34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9E-4B97-BB95-6008A49CC34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B9E-4B97-BB95-6008A49CC34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B9E-4B97-BB95-6008A49CC34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B9E-4B97-BB95-6008A49CC34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B9E-4B97-BB95-6008A49CC34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B9E-4B97-BB95-6008A49CC34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B9E-4B97-BB95-6008A49CC34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B9E-4B97-BB95-6008A49CC34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DB9E-4B97-BB95-6008A49CC34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DB9E-4B97-BB95-6008A49CC34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DB9E-4B97-BB95-6008A49CC34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DB9E-4B97-BB95-6008A49CC34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DB9E-4B97-BB95-6008A49CC34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DB9E-4B97-BB95-6008A49CC34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DB9E-4B97-BB95-6008A49CC34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DB9E-4B97-BB95-6008A49CC34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DB9E-4B97-BB95-6008A49CC34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DB9E-4B97-BB95-6008A49CC34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DB9E-4B97-BB95-6008A49CC34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DB9E-4B97-BB95-6008A49CC34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DB9E-4B97-BB95-6008A49CC3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Presence_annuelle_individuelle!$D$10:$P$10</c:f>
              <c:numCache>
                <c:formatCode>General</c:formatCode>
                <c:ptCount val="13"/>
                <c:pt idx="0">
                  <c:v>18</c:v>
                </c:pt>
                <c:pt idx="1">
                  <c:v>0</c:v>
                </c:pt>
                <c:pt idx="2">
                  <c:v>38</c:v>
                </c:pt>
                <c:pt idx="3">
                  <c:v>8</c:v>
                </c:pt>
                <c:pt idx="4">
                  <c:v>14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B9E-4B97-BB95-6008A49CC34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EDD-4B70-BE29-AD9C256A8EA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EDD-4B70-BE29-AD9C256A8EA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EDD-4B70-BE29-AD9C256A8EA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EDD-4B70-BE29-AD9C256A8EA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EDD-4B70-BE29-AD9C256A8EA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EDD-4B70-BE29-AD9C256A8EA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EDD-4B70-BE29-AD9C256A8EA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EDD-4B70-BE29-AD9C256A8EA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EDD-4B70-BE29-AD9C256A8EA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EDD-4B70-BE29-AD9C256A8EA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EDD-4B70-BE29-AD9C256A8EA8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0EDD-4B70-BE29-AD9C256A8EA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0EDD-4B70-BE29-AD9C256A8EA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0EDD-4B70-BE29-AD9C256A8EA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0EDD-4B70-BE29-AD9C256A8EA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0EDD-4B70-BE29-AD9C256A8EA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0EDD-4B70-BE29-AD9C256A8EA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0EDD-4B70-BE29-AD9C256A8EA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0EDD-4B70-BE29-AD9C256A8EA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0EDD-4B70-BE29-AD9C256A8EA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0EDD-4B70-BE29-AD9C256A8EA8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0EDD-4B70-BE29-AD9C256A8EA8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0EDD-4B70-BE29-AD9C256A8EA8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0EDD-4B70-BE29-AD9C256A8EA8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0EDD-4B70-BE29-AD9C256A8EA8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0EDD-4B70-BE29-AD9C256A8E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Presence_annuelle_individuelle!$D$12:$P$12</c:f>
              <c:numCache>
                <c:formatCode>General</c:formatCode>
                <c:ptCount val="13"/>
                <c:pt idx="0">
                  <c:v>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</c:v>
                </c:pt>
                <c:pt idx="5">
                  <c:v>5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EDD-4B70-BE29-AD9C256A8EA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2DD-4D39-BE86-73A14B3021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2DD-4D39-BE86-73A14B30218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2DD-4D39-BE86-73A14B30218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2DD-4D39-BE86-73A14B30218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2DD-4D39-BE86-73A14B30218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2DD-4D39-BE86-73A14B30218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2DD-4D39-BE86-73A14B30218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2DD-4D39-BE86-73A14B30218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2DD-4D39-BE86-73A14B30218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2DD-4D39-BE86-73A14B30218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2DD-4D39-BE86-73A14B30218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2DD-4D39-BE86-73A14B30218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2DD-4D39-BE86-73A14B30218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2DD-4D39-BE86-73A14B3021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2DD-4D39-BE86-73A14B30218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E2DD-4D39-BE86-73A14B30218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2DD-4D39-BE86-73A14B30218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E2DD-4D39-BE86-73A14B30218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E2DD-4D39-BE86-73A14B30218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E2DD-4D39-BE86-73A14B30218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E2DD-4D39-BE86-73A14B30218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E2DD-4D39-BE86-73A14B30218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E2DD-4D39-BE86-73A14B30218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E2DD-4D39-BE86-73A14B30218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E2DD-4D39-BE86-73A14B30218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E2DD-4D39-BE86-73A14B3021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Presence_annuelle_individuelle!$D$21:$P$21</c:f>
              <c:numCache>
                <c:formatCode>General</c:formatCode>
                <c:ptCount val="13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2DD-4D39-BE86-73A14B30218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F7D-4B2D-A702-35705C54A980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F7D-4B2D-A702-35705C54A980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F7D-4B2D-A702-35705C54A980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F7D-4B2D-A702-35705C54A980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F7D-4B2D-A702-35705C54A980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F7D-4B2D-A702-35705C54A980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F7D-4B2D-A702-35705C54A980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F7D-4B2D-A702-35705C54A980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F7D-4B2D-A702-35705C54A980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F7D-4B2D-A702-35705C54A980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F7D-4B2D-A702-35705C54A980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F7D-4B2D-A702-35705C54A98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F7D-4B2D-A702-35705C54A98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F7D-4B2D-A702-35705C54A98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4F7D-4B2D-A702-35705C54A98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4F7D-4B2D-A702-35705C54A98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F7D-4B2D-A702-35705C54A98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4F7D-4B2D-A702-35705C54A98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4F7D-4B2D-A702-35705C54A98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4F7D-4B2D-A702-35705C54A980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4F7D-4B2D-A702-35705C54A980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4F7D-4B2D-A702-35705C54A980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4F7D-4B2D-A702-35705C54A980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4F7D-4B2D-A702-35705C54A980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4F7D-4B2D-A702-35705C54A980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4F7D-4B2D-A702-35705C54A9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Presence_annuelle_individuelle!$D$14:$P$14</c:f>
              <c:numCache>
                <c:formatCode>General</c:formatCode>
                <c:ptCount val="13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F7D-4B2D-A702-35705C54A98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C47-4BEB-A346-B6FF5ABAFD0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C47-4BEB-A346-B6FF5ABAFD0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C47-4BEB-A346-B6FF5ABAFD0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C47-4BEB-A346-B6FF5ABAFD0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C47-4BEB-A346-B6FF5ABAFD0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C47-4BEB-A346-B6FF5ABAFD0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C47-4BEB-A346-B6FF5ABAFD0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C47-4BEB-A346-B6FF5ABAFD0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8C47-4BEB-A346-B6FF5ABAFD0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8C47-4BEB-A346-B6FF5ABAFD0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8C47-4BEB-A346-B6FF5ABAFD02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C47-4BEB-A346-B6FF5ABAFD0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C47-4BEB-A346-B6FF5ABAFD0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C47-4BEB-A346-B6FF5ABAFD0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C47-4BEB-A346-B6FF5ABAFD0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8C47-4BEB-A346-B6FF5ABAFD0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C47-4BEB-A346-B6FF5ABAFD0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8C47-4BEB-A346-B6FF5ABAFD0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8C47-4BEB-A346-B6FF5ABAFD0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8C47-4BEB-A346-B6FF5ABAFD0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8C47-4BEB-A346-B6FF5ABAFD0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8C47-4BEB-A346-B6FF5ABAFD0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8C47-4BEB-A346-B6FF5ABAFD0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8C47-4BEB-A346-B6FF5ABAFD0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8C47-4BEB-A346-B6FF5ABAFD0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8C47-4BEB-A346-B6FF5ABAF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Presence_annuelle_individuelle!$D$15:$P$15</c:f>
              <c:numCache>
                <c:formatCode>General</c:formatCode>
                <c:ptCount val="13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C47-4BEB-A346-B6FF5ABAFD0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277-45F2-8B52-E1D5059662B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277-45F2-8B52-E1D5059662B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277-45F2-8B52-E1D5059662B9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277-45F2-8B52-E1D5059662B9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277-45F2-8B52-E1D5059662B9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277-45F2-8B52-E1D5059662B9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277-45F2-8B52-E1D5059662B9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277-45F2-8B52-E1D5059662B9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277-45F2-8B52-E1D5059662B9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277-45F2-8B52-E1D5059662B9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277-45F2-8B52-E1D5059662B9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277-45F2-8B52-E1D5059662B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277-45F2-8B52-E1D5059662B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277-45F2-8B52-E1D5059662B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277-45F2-8B52-E1D5059662B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E277-45F2-8B52-E1D5059662B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277-45F2-8B52-E1D5059662B9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E277-45F2-8B52-E1D5059662B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E277-45F2-8B52-E1D5059662B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E277-45F2-8B52-E1D5059662B9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E277-45F2-8B52-E1D5059662B9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E277-45F2-8B52-E1D5059662B9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E277-45F2-8B52-E1D5059662B9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E277-45F2-8B52-E1D5059662B9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E277-45F2-8B52-E1D5059662B9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E277-45F2-8B52-E1D5059662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Presence_annuelle_individuelle!$D$17:$P$17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277-45F2-8B52-E1D5059662B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7B8-4320-9402-51165B7ACAB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7B8-4320-9402-51165B7ACAB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7B8-4320-9402-51165B7ACAB6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7B8-4320-9402-51165B7ACAB6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7B8-4320-9402-51165B7ACAB6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7B8-4320-9402-51165B7ACAB6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7B8-4320-9402-51165B7ACAB6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7B8-4320-9402-51165B7ACAB6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7B8-4320-9402-51165B7ACAB6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7B8-4320-9402-51165B7ACAB6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7B8-4320-9402-51165B7ACAB6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7B8-4320-9402-51165B7ACAB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7B8-4320-9402-51165B7ACAB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F7B8-4320-9402-51165B7ACA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F7B8-4320-9402-51165B7ACAB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F7B8-4320-9402-51165B7ACA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F7B8-4320-9402-51165B7ACA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F7B8-4320-9402-51165B7ACAB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F7B8-4320-9402-51165B7ACAB6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F7B8-4320-9402-51165B7ACAB6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F7B8-4320-9402-51165B7ACAB6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F7B8-4320-9402-51165B7ACAB6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F7B8-4320-9402-51165B7ACAB6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F7B8-4320-9402-51165B7ACAB6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F7B8-4320-9402-51165B7ACAB6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F7B8-4320-9402-51165B7AC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Presence_annuelle_individuelle!$D$18:$P$18</c:f>
              <c:numCache>
                <c:formatCode>General</c:formatCode>
                <c:ptCount val="13"/>
                <c:pt idx="0">
                  <c:v>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7B8-4320-9402-51165B7ACA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AC1-4882-A0FE-55385A01611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AC1-4882-A0FE-55385A01611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AC1-4882-A0FE-55385A016114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AC1-4882-A0FE-55385A016114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C1-4882-A0FE-55385A016114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AC1-4882-A0FE-55385A016114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AC1-4882-A0FE-55385A01611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C1-4882-A0FE-55385A016114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AC1-4882-A0FE-55385A01611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AC1-4882-A0FE-55385A016114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AC1-4882-A0FE-55385A016114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AC1-4882-A0FE-55385A01611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AC1-4882-A0FE-55385A01611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AC1-4882-A0FE-55385A01611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4AC1-4882-A0FE-55385A01611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4AC1-4882-A0FE-55385A01611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AC1-4882-A0FE-55385A01611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4AC1-4882-A0FE-55385A016114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4AC1-4882-A0FE-55385A016114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4AC1-4882-A0FE-55385A01611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4AC1-4882-A0FE-55385A016114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4AC1-4882-A0FE-55385A016114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4AC1-4882-A0FE-55385A016114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4AC1-4882-A0FE-55385A016114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4AC1-4882-A0FE-55385A016114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4AC1-4882-A0FE-55385A0161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Presence_annuelle_individuelle!$D$19:$P$19</c:f>
              <c:numCache>
                <c:formatCode>General</c:formatCode>
                <c:ptCount val="13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AC1-4882-A0FE-55385A01611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AD1-4C0B-9A05-E271A14767A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AD1-4C0B-9A05-E271A14767A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AD1-4C0B-9A05-E271A14767A9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AD1-4C0B-9A05-E271A14767A9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D1-4C0B-9A05-E271A14767A9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AD1-4C0B-9A05-E271A14767A9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AD1-4C0B-9A05-E271A14767A9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AD1-4C0B-9A05-E271A14767A9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AD1-4C0B-9A05-E271A14767A9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AD1-4C0B-9A05-E271A14767A9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AD1-4C0B-9A05-E271A14767A9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0AD1-4C0B-9A05-E271A14767A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0AD1-4C0B-9A05-E271A14767A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0AD1-4C0B-9A05-E271A14767A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0AD1-4C0B-9A05-E271A14767A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0AD1-4C0B-9A05-E271A14767A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0AD1-4C0B-9A05-E271A14767A9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0AD1-4C0B-9A05-E271A14767A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0AD1-4C0B-9A05-E271A14767A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0AD1-4C0B-9A05-E271A14767A9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0AD1-4C0B-9A05-E271A14767A9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0AD1-4C0B-9A05-E271A14767A9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0AD1-4C0B-9A05-E271A14767A9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0AD1-4C0B-9A05-E271A14767A9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0AD1-4C0B-9A05-E271A14767A9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0AD1-4C0B-9A05-E271A1476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Presence_annuelle_individuelle!$D$23:$P$23</c:f>
              <c:numCache>
                <c:formatCode>General</c:formatCode>
                <c:ptCount val="13"/>
                <c:pt idx="0">
                  <c:v>28</c:v>
                </c:pt>
                <c:pt idx="1">
                  <c:v>0</c:v>
                </c:pt>
                <c:pt idx="2">
                  <c:v>32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AD1-4C0B-9A05-E271A14767A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867-4987-A41C-C3DC1BC3C2B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67-4987-A41C-C3DC1BC3C2B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67-4987-A41C-C3DC1BC3C2B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867-4987-A41C-C3DC1BC3C2B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867-4987-A41C-C3DC1BC3C2B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867-4987-A41C-C3DC1BC3C2B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867-4987-A41C-C3DC1BC3C2B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867-4987-A41C-C3DC1BC3C2B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867-4987-A41C-C3DC1BC3C2B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867-4987-A41C-C3DC1BC3C2B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867-4987-A41C-C3DC1BC3C2B1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867-4987-A41C-C3DC1BC3C2B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867-4987-A41C-C3DC1BC3C2B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867-4987-A41C-C3DC1BC3C2B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867-4987-A41C-C3DC1BC3C2B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867-4987-A41C-C3DC1BC3C2B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867-4987-A41C-C3DC1BC3C2B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867-4987-A41C-C3DC1BC3C2B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867-4987-A41C-C3DC1BC3C2B1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867-4987-A41C-C3DC1BC3C2B1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C867-4987-A41C-C3DC1BC3C2B1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867-4987-A41C-C3DC1BC3C2B1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C867-4987-A41C-C3DC1BC3C2B1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867-4987-A41C-C3DC1BC3C2B1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867-4987-A41C-C3DC1BC3C2B1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867-4987-A41C-C3DC1BC3C2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Presence_annuelle_individuelle!$D$24:$P$24</c:f>
              <c:numCache>
                <c:formatCode>General</c:formatCode>
                <c:ptCount val="13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867-4987-A41C-C3DC1BC3C2B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039-4C8B-9E52-7F0ADDD643A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039-4C8B-9E52-7F0ADDD643A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039-4C8B-9E52-7F0ADDD643A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039-4C8B-9E52-7F0ADDD643A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039-4C8B-9E52-7F0ADDD643A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039-4C8B-9E52-7F0ADDD643A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039-4C8B-9E52-7F0ADDD643A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039-4C8B-9E52-7F0ADDD643A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5039-4C8B-9E52-7F0ADDD643A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5039-4C8B-9E52-7F0ADDD643A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5039-4C8B-9E52-7F0ADDD643A1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039-4C8B-9E52-7F0ADDD643A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039-4C8B-9E52-7F0ADDD643A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039-4C8B-9E52-7F0ADDD643A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039-4C8B-9E52-7F0ADDD643A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5039-4C8B-9E52-7F0ADDD643A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5039-4C8B-9E52-7F0ADDD643A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5039-4C8B-9E52-7F0ADDD643A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5039-4C8B-9E52-7F0ADDD643A1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5039-4C8B-9E52-7F0ADDD643A1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039-4C8B-9E52-7F0ADDD643A1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5039-4C8B-9E52-7F0ADDD643A1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5039-4C8B-9E52-7F0ADDD643A1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5039-4C8B-9E52-7F0ADDD643A1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5039-4C8B-9E52-7F0ADDD643A1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5039-4C8B-9E52-7F0ADDD643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Presence_annuelle_individuelle!$D$26:$P$26</c:f>
              <c:numCache>
                <c:formatCode>General</c:formatCode>
                <c:ptCount val="13"/>
                <c:pt idx="0">
                  <c:v>17</c:v>
                </c:pt>
                <c:pt idx="1">
                  <c:v>4</c:v>
                </c:pt>
                <c:pt idx="2">
                  <c:v>26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039-4C8B-9E52-7F0ADDD643A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Presence_annuelle_individuelle!$D$30:$P$30</c:f>
              <c:numCache>
                <c:formatCode>General</c:formatCode>
                <c:ptCount val="13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1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Presence_annuelle_individuelle!$D$32:$P$32</c:f>
              <c:numCache>
                <c:formatCode>General</c:formatCode>
                <c:ptCount val="13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Presence_annuelle_individuelle!$D$70:$P$70</c:f>
              <c:numCache>
                <c:formatCode>General</c:formatCode>
                <c:ptCount val="13"/>
                <c:pt idx="0">
                  <c:v>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35D-4E3A-B185-854A417CF72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35D-4E3A-B185-854A417CF72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35D-4E3A-B185-854A417CF72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35D-4E3A-B185-854A417CF72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35D-4E3A-B185-854A417CF72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35D-4E3A-B185-854A417CF72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35D-4E3A-B185-854A417CF72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35D-4E3A-B185-854A417CF72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35D-4E3A-B185-854A417CF72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35D-4E3A-B185-854A417CF72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35D-4E3A-B185-854A417CF722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35D-4E3A-B185-854A417CF72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35D-4E3A-B185-854A417CF72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135D-4E3A-B185-854A417CF72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135D-4E3A-B185-854A417CF72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135D-4E3A-B185-854A417CF72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135D-4E3A-B185-854A417CF72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135D-4E3A-B185-854A417CF72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135D-4E3A-B185-854A417CF72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135D-4E3A-B185-854A417CF72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135D-4E3A-B185-854A417CF72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135D-4E3A-B185-854A417CF72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135D-4E3A-B185-854A417CF72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135D-4E3A-B185-854A417CF72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135D-4E3A-B185-854A417CF72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135D-4E3A-B185-854A417CF7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Presence_annuelle_individuelle!$D$60:$P$60</c:f>
              <c:numCache>
                <c:formatCode>General</c:formatCode>
                <c:ptCount val="13"/>
                <c:pt idx="0">
                  <c:v>201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35D-4E3A-B185-854A417CF72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432-4521-AD78-D71BCCA3A43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432-4521-AD78-D71BCCA3A43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432-4521-AD78-D71BCCA3A43F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432-4521-AD78-D71BCCA3A43F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432-4521-AD78-D71BCCA3A43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432-4521-AD78-D71BCCA3A43F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432-4521-AD78-D71BCCA3A43F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432-4521-AD78-D71BCCA3A43F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432-4521-AD78-D71BCCA3A43F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432-4521-AD78-D71BCCA3A43F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432-4521-AD78-D71BCCA3A43F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432-4521-AD78-D71BCCA3A43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432-4521-AD78-D71BCCA3A43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432-4521-AD78-D71BCCA3A43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3432-4521-AD78-D71BCCA3A43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3432-4521-AD78-D71BCCA3A43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432-4521-AD78-D71BCCA3A43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3432-4521-AD78-D71BCCA3A43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3432-4521-AD78-D71BCCA3A43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3432-4521-AD78-D71BCCA3A43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3432-4521-AD78-D71BCCA3A43F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3432-4521-AD78-D71BCCA3A43F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3432-4521-AD78-D71BCCA3A43F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3432-4521-AD78-D71BCCA3A43F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3432-4521-AD78-D71BCCA3A43F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3432-4521-AD78-D71BCCA3A4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Presence_annuelle_individuelle!$D$40:$P$40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32-4521-AD78-D71BCCA3A43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Presence_annuelle_individuelle!$D$41:$P$41</c:f>
              <c:numCache>
                <c:formatCode>General</c:formatCode>
                <c:ptCount val="13"/>
                <c:pt idx="0">
                  <c:v>226</c:v>
                </c:pt>
                <c:pt idx="1">
                  <c:v>11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216-469B-A05D-E9CEF4DCDA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216-469B-A05D-E9CEF4DCDA3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216-469B-A05D-E9CEF4DCDA35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216-469B-A05D-E9CEF4DCDA35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216-469B-A05D-E9CEF4DCDA35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216-469B-A05D-E9CEF4DCDA35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216-469B-A05D-E9CEF4DCDA35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216-469B-A05D-E9CEF4DCDA35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216-469B-A05D-E9CEF4DCDA35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216-469B-A05D-E9CEF4DCDA35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216-469B-A05D-E9CEF4DCDA35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216-469B-A05D-E9CEF4DCDA3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216-469B-A05D-E9CEF4DCDA3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1216-469B-A05D-E9CEF4DCDA3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1216-469B-A05D-E9CEF4DCDA3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1216-469B-A05D-E9CEF4DCDA3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1216-469B-A05D-E9CEF4DCDA3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1216-469B-A05D-E9CEF4DCDA3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1216-469B-A05D-E9CEF4DCDA3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1216-469B-A05D-E9CEF4DCDA3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1216-469B-A05D-E9CEF4DCDA3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1216-469B-A05D-E9CEF4DCDA3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1216-469B-A05D-E9CEF4DCDA3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1216-469B-A05D-E9CEF4DCDA3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1216-469B-A05D-E9CEF4DCDA35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1216-469B-A05D-E9CEF4DCD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Presence_annuelle_individuelle!$D$42:$P$42</c:f>
              <c:numCache>
                <c:formatCode>General</c:formatCode>
                <c:ptCount val="13"/>
                <c:pt idx="0">
                  <c:v>186</c:v>
                </c:pt>
                <c:pt idx="1">
                  <c:v>17</c:v>
                </c:pt>
                <c:pt idx="2">
                  <c:v>35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216-469B-A05D-E9CEF4DCDA3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Presence_annuelle_individuelle!$D$43:$P$43</c:f>
              <c:numCache>
                <c:formatCode>General</c:formatCode>
                <c:ptCount val="13"/>
                <c:pt idx="0">
                  <c:v>203</c:v>
                </c:pt>
                <c:pt idx="1">
                  <c:v>1</c:v>
                </c:pt>
                <c:pt idx="2">
                  <c:v>31</c:v>
                </c:pt>
                <c:pt idx="3">
                  <c:v>0</c:v>
                </c:pt>
                <c:pt idx="4">
                  <c:v>6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A11-405A-BD31-F2A732A20DEC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A11-405A-BD31-F2A732A20DE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A11-405A-BD31-F2A732A20DEC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A11-405A-BD31-F2A732A20DEC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A11-405A-BD31-F2A732A20DEC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A11-405A-BD31-F2A732A20DEC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A11-405A-BD31-F2A732A20DEC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A11-405A-BD31-F2A732A20DEC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A11-405A-BD31-F2A732A20DEC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A11-405A-BD31-F2A732A20DEC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A11-405A-BD31-F2A732A20DEC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A11-405A-BD31-F2A732A20DE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A11-405A-BD31-F2A732A20DE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A11-405A-BD31-F2A732A20DE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A11-405A-BD31-F2A732A20DE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A11-405A-BD31-F2A732A20DE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A11-405A-BD31-F2A732A20DE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9A11-405A-BD31-F2A732A20DE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9A11-405A-BD31-F2A732A20DE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9A11-405A-BD31-F2A732A20DE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9A11-405A-BD31-F2A732A20DE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9A11-405A-BD31-F2A732A20DE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9A11-405A-BD31-F2A732A20DE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9A11-405A-BD31-F2A732A20DEC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9A11-405A-BD31-F2A732A20DEC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9A11-405A-BD31-F2A732A20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Presence_annuelle_individuelle!$D$44:$P$44</c:f>
              <c:numCache>
                <c:formatCode>General</c:formatCode>
                <c:ptCount val="13"/>
                <c:pt idx="0">
                  <c:v>178</c:v>
                </c:pt>
                <c:pt idx="1">
                  <c:v>11</c:v>
                </c:pt>
                <c:pt idx="2">
                  <c:v>31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A11-405A-BD31-F2A732A20DE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Presence_annuelle_individuelle!$D$45:$P$45</c:f>
              <c:numCache>
                <c:formatCode>General</c:formatCode>
                <c:ptCount val="13"/>
                <c:pt idx="0">
                  <c:v>181</c:v>
                </c:pt>
                <c:pt idx="1">
                  <c:v>15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Presence_annuelle_individuelle!$D$46:$P$46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248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Presence_annuelle_individuelle!$D$47:$P$47</c:f>
              <c:numCache>
                <c:formatCode>General</c:formatCode>
                <c:ptCount val="13"/>
                <c:pt idx="0">
                  <c:v>186</c:v>
                </c:pt>
                <c:pt idx="1">
                  <c:v>17</c:v>
                </c:pt>
                <c:pt idx="2">
                  <c:v>43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10-4079-971D-6232A5FA03C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10-4079-971D-6232A5FA03C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10-4079-971D-6232A5FA03C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810-4079-971D-6232A5FA03C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810-4079-971D-6232A5FA03C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810-4079-971D-6232A5FA03C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810-4079-971D-6232A5FA03C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810-4079-971D-6232A5FA03C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810-4079-971D-6232A5FA03C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810-4079-971D-6232A5FA03C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810-4079-971D-6232A5FA03C2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810-4079-971D-6232A5FA03C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810-4079-971D-6232A5FA03C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810-4079-971D-6232A5FA03C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4810-4079-971D-6232A5FA03C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4810-4079-971D-6232A5FA03C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810-4079-971D-6232A5FA03C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4810-4079-971D-6232A5FA03C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4810-4079-971D-6232A5FA03C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4810-4079-971D-6232A5FA03C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4810-4079-971D-6232A5FA03C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4810-4079-971D-6232A5FA03C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4810-4079-971D-6232A5FA03C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4810-4079-971D-6232A5FA03C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4810-4079-971D-6232A5FA03C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4810-4079-971D-6232A5FA03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Presence_annuelle_individuelle!$D$56:$P$56</c:f>
              <c:numCache>
                <c:formatCode>General</c:formatCode>
                <c:ptCount val="13"/>
                <c:pt idx="0">
                  <c:v>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810-4079-971D-6232A5FA03C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Presence_annuelle_individuelle!$D$57:$P$57</c:f>
              <c:numCache>
                <c:formatCode>General</c:formatCode>
                <c:ptCount val="13"/>
                <c:pt idx="0">
                  <c:v>203</c:v>
                </c:pt>
                <c:pt idx="1">
                  <c:v>11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C6-4E1B-8206-1B073804F6A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C6-4E1B-8206-1B073804F6A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1C6-4E1B-8206-1B073804F6A9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1C6-4E1B-8206-1B073804F6A9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1C6-4E1B-8206-1B073804F6A9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1C6-4E1B-8206-1B073804F6A9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1C6-4E1B-8206-1B073804F6A9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1C6-4E1B-8206-1B073804F6A9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1C6-4E1B-8206-1B073804F6A9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1C6-4E1B-8206-1B073804F6A9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1C6-4E1B-8206-1B073804F6A9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1C6-4E1B-8206-1B073804F6A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1C6-4E1B-8206-1B073804F6A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1C6-4E1B-8206-1B073804F6A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1C6-4E1B-8206-1B073804F6A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1C6-4E1B-8206-1B073804F6A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1C6-4E1B-8206-1B073804F6A9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1C6-4E1B-8206-1B073804F6A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1C6-4E1B-8206-1B073804F6A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1C6-4E1B-8206-1B073804F6A9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A1C6-4E1B-8206-1B073804F6A9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1C6-4E1B-8206-1B073804F6A9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1C6-4E1B-8206-1B073804F6A9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1C6-4E1B-8206-1B073804F6A9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1C6-4E1B-8206-1B073804F6A9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1C6-4E1B-8206-1B073804F6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Presence_annuelle_individuelle!$D$58:$P$58</c:f>
              <c:numCache>
                <c:formatCode>General</c:formatCode>
                <c:ptCount val="13"/>
                <c:pt idx="0">
                  <c:v>187</c:v>
                </c:pt>
                <c:pt idx="1">
                  <c:v>18</c:v>
                </c:pt>
                <c:pt idx="2">
                  <c:v>42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1C6-4E1B-8206-1B073804F6A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Presence_annuelle_individuelle!$D$59:$P$59</c:f>
              <c:numCache>
                <c:formatCode>General</c:formatCode>
                <c:ptCount val="13"/>
                <c:pt idx="0">
                  <c:v>240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Presence_annuelle_individuelle!$D$34:$P$34</c:f>
              <c:numCache>
                <c:formatCode>General</c:formatCode>
                <c:ptCount val="13"/>
                <c:pt idx="0">
                  <c:v>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Presence_annuelle_individuelle!$D$35:$P$35</c:f>
              <c:numCache>
                <c:formatCode>General</c:formatCode>
                <c:ptCount val="13"/>
                <c:pt idx="0">
                  <c:v>25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Presence_annuelle_individuelle!$D$37:$P$37</c:f>
              <c:numCache>
                <c:formatCode>General</c:formatCode>
                <c:ptCount val="13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Presence_annuelle_individuelle!$D$38:$P$38</c:f>
              <c:numCache>
                <c:formatCode>General</c:formatCode>
                <c:ptCount val="13"/>
                <c:pt idx="0">
                  <c:v>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8C8-4B5F-AB4C-E8D4FFB68F77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C8-4B5F-AB4C-E8D4FFB68F7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C8-4B5F-AB4C-E8D4FFB68F77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8C8-4B5F-AB4C-E8D4FFB68F77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8C8-4B5F-AB4C-E8D4FFB68F77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8C8-4B5F-AB4C-E8D4FFB68F7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8C8-4B5F-AB4C-E8D4FFB68F77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8C8-4B5F-AB4C-E8D4FFB68F77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8C8-4B5F-AB4C-E8D4FFB68F7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8C8-4B5F-AB4C-E8D4FFB68F77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8C8-4B5F-AB4C-E8D4FFB68F77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8C8-4B5F-AB4C-E8D4FFB68F7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8C8-4B5F-AB4C-E8D4FFB68F7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8C8-4B5F-AB4C-E8D4FFB68F7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8C8-4B5F-AB4C-E8D4FFB68F7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8C8-4B5F-AB4C-E8D4FFB68F77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8C8-4B5F-AB4C-E8D4FFB68F77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8C8-4B5F-AB4C-E8D4FFB68F7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8C8-4B5F-AB4C-E8D4FFB68F77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8C8-4B5F-AB4C-E8D4FFB68F77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C8C8-4B5F-AB4C-E8D4FFB68F77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8C8-4B5F-AB4C-E8D4FFB68F77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C8C8-4B5F-AB4C-E8D4FFB68F77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8C8-4B5F-AB4C-E8D4FFB68F77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8C8-4B5F-AB4C-E8D4FFB68F77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8C8-4B5F-AB4C-E8D4FFB68F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Presence_annuelle_individuelle!$D$52:$P$52</c:f>
              <c:numCache>
                <c:formatCode>General</c:formatCode>
                <c:ptCount val="13"/>
                <c:pt idx="0">
                  <c:v>202</c:v>
                </c:pt>
                <c:pt idx="1">
                  <c:v>8</c:v>
                </c:pt>
                <c:pt idx="2">
                  <c:v>23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8C8-4B5F-AB4C-E8D4FFB68F7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1E2-4624-BCE8-AF616EB58FDC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E2-4624-BCE8-AF616EB58FD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E2-4624-BCE8-AF616EB58FDC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E2-4624-BCE8-AF616EB58FDC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1E2-4624-BCE8-AF616EB58FDC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1E2-4624-BCE8-AF616EB58FDC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1E2-4624-BCE8-AF616EB58FDC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1E2-4624-BCE8-AF616EB58FDC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1E2-4624-BCE8-AF616EB58FDC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1E2-4624-BCE8-AF616EB58FDC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1E2-4624-BCE8-AF616EB58FDC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1E2-4624-BCE8-AF616EB58FD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1E2-4624-BCE8-AF616EB58FD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1E2-4624-BCE8-AF616EB58FD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71E2-4624-BCE8-AF616EB58FD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71E2-4624-BCE8-AF616EB58FD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1E2-4624-BCE8-AF616EB58FD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1E2-4624-BCE8-AF616EB58FD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71E2-4624-BCE8-AF616EB58FD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71E2-4624-BCE8-AF616EB58FDC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71E2-4624-BCE8-AF616EB58FDC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71E2-4624-BCE8-AF616EB58FDC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71E2-4624-BCE8-AF616EB58FDC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71E2-4624-BCE8-AF616EB58FDC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71E2-4624-BCE8-AF616EB58FDC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71E2-4624-BCE8-AF616EB58F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Presence_annuelle_individuelle!$D$53:$P$53</c:f>
              <c:numCache>
                <c:formatCode>General</c:formatCode>
                <c:ptCount val="13"/>
                <c:pt idx="0">
                  <c:v>179</c:v>
                </c:pt>
                <c:pt idx="1">
                  <c:v>23</c:v>
                </c:pt>
                <c:pt idx="2">
                  <c:v>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1E2-4624-BCE8-AF616EB58FD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430-43D3-B06F-DF3DE8DC02F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430-43D3-B06F-DF3DE8DC02F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430-43D3-B06F-DF3DE8DC02F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430-43D3-B06F-DF3DE8DC02F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430-43D3-B06F-DF3DE8DC02F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430-43D3-B06F-DF3DE8DC02F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430-43D3-B06F-DF3DE8DC02F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430-43D3-B06F-DF3DE8DC02F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430-43D3-B06F-DF3DE8DC02F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430-43D3-B06F-DF3DE8DC02F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430-43D3-B06F-DF3DE8DC02F2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430-43D3-B06F-DF3DE8DC02F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430-43D3-B06F-DF3DE8DC02F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430-43D3-B06F-DF3DE8DC02F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430-43D3-B06F-DF3DE8DC02F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E430-43D3-B06F-DF3DE8DC02F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430-43D3-B06F-DF3DE8DC02F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E430-43D3-B06F-DF3DE8DC02F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E430-43D3-B06F-DF3DE8DC02F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E430-43D3-B06F-DF3DE8DC02F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E430-43D3-B06F-DF3DE8DC02F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E430-43D3-B06F-DF3DE8DC02F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E430-43D3-B06F-DF3DE8DC02F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E430-43D3-B06F-DF3DE8DC02F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E430-43D3-B06F-DF3DE8DC02F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E430-43D3-B06F-DF3DE8DC02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Presence_annuelle_individuelle!$D$54:$P$54</c:f>
              <c:numCache>
                <c:formatCode>General</c:formatCode>
                <c:ptCount val="13"/>
                <c:pt idx="0">
                  <c:v>206</c:v>
                </c:pt>
                <c:pt idx="1">
                  <c:v>0</c:v>
                </c:pt>
                <c:pt idx="2">
                  <c:v>39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430-43D3-B06F-DF3DE8DC02F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80A-4B89-B7D8-0A4029DF0F2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80A-4B89-B7D8-0A4029DF0F2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80A-4B89-B7D8-0A4029DF0F26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80A-4B89-B7D8-0A4029DF0F26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80A-4B89-B7D8-0A4029DF0F26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80A-4B89-B7D8-0A4029DF0F26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80A-4B89-B7D8-0A4029DF0F26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80A-4B89-B7D8-0A4029DF0F26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80A-4B89-B7D8-0A4029DF0F26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80A-4B89-B7D8-0A4029DF0F26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80A-4B89-B7D8-0A4029DF0F26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80A-4B89-B7D8-0A4029DF0F2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80A-4B89-B7D8-0A4029DF0F2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80A-4B89-B7D8-0A4029DF0F2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480A-4B89-B7D8-0A4029DF0F2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480A-4B89-B7D8-0A4029DF0F2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80A-4B89-B7D8-0A4029DF0F2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480A-4B89-B7D8-0A4029DF0F26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480A-4B89-B7D8-0A4029DF0F26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480A-4B89-B7D8-0A4029DF0F26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480A-4B89-B7D8-0A4029DF0F26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480A-4B89-B7D8-0A4029DF0F26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480A-4B89-B7D8-0A4029DF0F26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480A-4B89-B7D8-0A4029DF0F26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480A-4B89-B7D8-0A4029DF0F26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480A-4B89-B7D8-0A4029DF0F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Presence_annuelle_individuelle!$D$55:$P$55</c:f>
              <c:numCache>
                <c:formatCode>General</c:formatCode>
                <c:ptCount val="13"/>
                <c:pt idx="0">
                  <c:v>218</c:v>
                </c:pt>
                <c:pt idx="1">
                  <c:v>0</c:v>
                </c:pt>
                <c:pt idx="2">
                  <c:v>19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80A-4B89-B7D8-0A4029DF0F2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Presence_annuelle_individuelle!$D$49:$P$49</c:f>
              <c:numCache>
                <c:formatCode>General</c:formatCode>
                <c:ptCount val="13"/>
                <c:pt idx="0">
                  <c:v>202</c:v>
                </c:pt>
                <c:pt idx="1">
                  <c:v>0</c:v>
                </c:pt>
                <c:pt idx="2">
                  <c:v>30</c:v>
                </c:pt>
                <c:pt idx="3">
                  <c:v>0</c:v>
                </c:pt>
                <c:pt idx="4">
                  <c:v>6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37B-45EF-AD79-9EB76AD1BB5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37B-45EF-AD79-9EB76AD1BB5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37B-45EF-AD79-9EB76AD1BB54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37B-45EF-AD79-9EB76AD1BB54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7B-45EF-AD79-9EB76AD1BB54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37B-45EF-AD79-9EB76AD1BB54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37B-45EF-AD79-9EB76AD1BB5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37B-45EF-AD79-9EB76AD1BB54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37B-45EF-AD79-9EB76AD1BB5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37B-45EF-AD79-9EB76AD1BB54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37B-45EF-AD79-9EB76AD1BB54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37B-45EF-AD79-9EB76AD1BB5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37B-45EF-AD79-9EB76AD1BB5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D37B-45EF-AD79-9EB76AD1BB5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D37B-45EF-AD79-9EB76AD1BB5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D37B-45EF-AD79-9EB76AD1BB5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D37B-45EF-AD79-9EB76AD1BB54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D37B-45EF-AD79-9EB76AD1BB54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D37B-45EF-AD79-9EB76AD1BB54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D37B-45EF-AD79-9EB76AD1BB5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D37B-45EF-AD79-9EB76AD1BB54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D37B-45EF-AD79-9EB76AD1BB54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D37B-45EF-AD79-9EB76AD1BB54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D37B-45EF-AD79-9EB76AD1BB54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D37B-45EF-AD79-9EB76AD1BB54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D37B-45EF-AD79-9EB76AD1BB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Presence_annuelle_individuelle!$D$48:$P$48</c:f>
              <c:numCache>
                <c:formatCode>General</c:formatCode>
                <c:ptCount val="13"/>
                <c:pt idx="0">
                  <c:v>196</c:v>
                </c:pt>
                <c:pt idx="1">
                  <c:v>12</c:v>
                </c:pt>
                <c:pt idx="2">
                  <c:v>22</c:v>
                </c:pt>
                <c:pt idx="3">
                  <c:v>3</c:v>
                </c:pt>
                <c:pt idx="4">
                  <c:v>0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37B-45EF-AD79-9EB76AD1BB5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A49-48A7-9D73-27FA602335A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A49-48A7-9D73-27FA602335A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A49-48A7-9D73-27FA602335AE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A49-48A7-9D73-27FA602335AE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A49-48A7-9D73-27FA602335A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A49-48A7-9D73-27FA602335AE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A49-48A7-9D73-27FA602335AE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A49-48A7-9D73-27FA602335AE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A49-48A7-9D73-27FA602335AE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A49-48A7-9D73-27FA602335AE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A49-48A7-9D73-27FA602335AE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A49-48A7-9D73-27FA602335A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A49-48A7-9D73-27FA602335A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A49-48A7-9D73-27FA602335A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A49-48A7-9D73-27FA602335A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A49-48A7-9D73-27FA602335A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A49-48A7-9D73-27FA602335A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A49-48A7-9D73-27FA602335AE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A49-48A7-9D73-27FA602335AE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A49-48A7-9D73-27FA602335AE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A49-48A7-9D73-27FA602335AE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A49-48A7-9D73-27FA602335AE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A49-48A7-9D73-27FA602335AE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A49-48A7-9D73-27FA602335AE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A49-48A7-9D73-27FA602335AE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A49-48A7-9D73-27FA602335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Presence_annuelle_individuelle!$D$66:$P$66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A49-48A7-9D73-27FA602335A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Presence_annuelle_individuelle!$D$67:$P$67</c:f>
              <c:numCache>
                <c:formatCode>General</c:formatCode>
                <c:ptCount val="13"/>
                <c:pt idx="0">
                  <c:v>22</c:v>
                </c:pt>
                <c:pt idx="1">
                  <c:v>6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6B5-42D0-91A2-0EB3CEB3549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6B5-42D0-91A2-0EB3CEB3549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6B5-42D0-91A2-0EB3CEB3549F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6B5-42D0-91A2-0EB3CEB3549F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6B5-42D0-91A2-0EB3CEB3549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6B5-42D0-91A2-0EB3CEB3549F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6B5-42D0-91A2-0EB3CEB3549F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6B5-42D0-91A2-0EB3CEB3549F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6B5-42D0-91A2-0EB3CEB3549F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6B5-42D0-91A2-0EB3CEB3549F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6B5-42D0-91A2-0EB3CEB3549F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F6B5-42D0-91A2-0EB3CEB3549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6B5-42D0-91A2-0EB3CEB3549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F6B5-42D0-91A2-0EB3CEB3549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F6B5-42D0-91A2-0EB3CEB3549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F6B5-42D0-91A2-0EB3CEB3549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F6B5-42D0-91A2-0EB3CEB3549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F6B5-42D0-91A2-0EB3CEB3549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F6B5-42D0-91A2-0EB3CEB3549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F6B5-42D0-91A2-0EB3CEB3549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F6B5-42D0-91A2-0EB3CEB3549F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F6B5-42D0-91A2-0EB3CEB3549F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F6B5-42D0-91A2-0EB3CEB3549F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F6B5-42D0-91A2-0EB3CEB3549F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F6B5-42D0-91A2-0EB3CEB3549F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F6B5-42D0-91A2-0EB3CEB35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Presence_annuelle_individuelle!$D$69:$P$69</c:f>
              <c:numCache>
                <c:formatCode>General</c:formatCode>
                <c:ptCount val="13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6B5-42D0-91A2-0EB3CEB3549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F0-4A03-BE14-9197046AD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F0-4A03-BE14-9197046AD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F0-4A03-BE14-9197046AD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F0-4A03-BE14-9197046AD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6F0-4A03-BE14-9197046AD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6F0-4A03-BE14-9197046AD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6F0-4A03-BE14-9197046AD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6F0-4A03-BE14-9197046AD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6F0-4A03-BE14-9197046AD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6F0-4A03-BE14-9197046AD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6F0-4A03-BE14-9197046AD13A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6F0-4A03-BE14-9197046AD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6F0-4A03-BE14-9197046AD13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6F0-4A03-BE14-9197046AD13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6F0-4A03-BE14-9197046AD13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6F0-4A03-BE14-9197046AD13A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6F0-4A03-BE14-9197046AD13A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6F0-4A03-BE14-9197046AD13A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6F0-4A03-BE14-9197046AD13A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6F0-4A03-BE14-9197046AD13A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B6F0-4A03-BE14-9197046AD13A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6F0-4A03-BE14-9197046AD13A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6F0-4A03-BE14-9197046AD13A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6F0-4A03-BE14-9197046AD13A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6F0-4A03-BE14-9197046AD13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6F0-4A03-BE14-9197046AD1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Presence_annuelle_individuelle!$D$61:$P$61</c:f>
              <c:numCache>
                <c:formatCode>General</c:formatCode>
                <c:ptCount val="13"/>
                <c:pt idx="0">
                  <c:v>186</c:v>
                </c:pt>
                <c:pt idx="1">
                  <c:v>17</c:v>
                </c:pt>
                <c:pt idx="2">
                  <c:v>29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F0-4A03-BE14-9197046AD13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5C5-4B84-97B6-D430A8F0C0C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B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5C5-4B84-97B6-D430A8F0C0C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5C5-4B84-97B6-D430A8F0C0C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solidFill>
                  <a:srgbClr val="FF66CC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CC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5C5-4B84-97B6-D430A8F0C0C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C5-4B84-97B6-D430A8F0C0C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5C5-4B84-97B6-D430A8F0C0C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FF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5C5-4B84-97B6-D430A8F0C0C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5C5-4B84-97B6-D430A8F0C0C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0070C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5C5-4B84-97B6-D430A8F0C0C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5C5-4B84-97B6-D430A8F0C0C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  <a:sp3d>
                <a:bevelT w="127000" h="127000"/>
                <a:bevelB w="127000" h="127000"/>
                <a:contourClr>
                  <a:srgbClr val="FF66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5C5-4B84-97B6-D430A8F0C0C1}"/>
              </c:ext>
            </c:extLst>
          </c:dPt>
          <c:dPt>
            <c:idx val="1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5C5-4B84-97B6-D430A8F0C0C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5C5-4B84-97B6-D430A8F0C0C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5C5-4B84-97B6-D430A8F0C0C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5C5-4B84-97B6-D430A8F0C0C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5C5-4B84-97B6-D430A8F0C0C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5C5-4B84-97B6-D430A8F0C0C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5C5-4B84-97B6-D430A8F0C0C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5C5-4B84-97B6-D430A8F0C0C1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5C5-4B84-97B6-D430A8F0C0C1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A5C5-4B84-97B6-D430A8F0C0C1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5C5-4B84-97B6-D430A8F0C0C1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5C5-4B84-97B6-D430A8F0C0C1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5C5-4B84-97B6-D430A8F0C0C1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5C5-4B84-97B6-D430A8F0C0C1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6576" tIns="18288" rIns="36576" bIns="18288" anchor="t" anchorCtr="0">
                  <a:spAutoFit/>
                </a:bodyPr>
                <a:lstStyle/>
                <a:p>
                  <a:pPr>
                    <a:defRPr sz="1000" b="1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5C5-4B84-97B6-D430A8F0C0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576" tIns="18288" rIns="36576" bIns="18288" anchor="t" anchorCtr="0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Presence_annuelle_individuelle!$D$1:$P$1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Presence_annuelle_individuelle!$D$62:$P$62</c:f>
              <c:numCache>
                <c:formatCode>General</c:formatCode>
                <c:ptCount val="13"/>
                <c:pt idx="0">
                  <c:v>198</c:v>
                </c:pt>
                <c:pt idx="1">
                  <c:v>10</c:v>
                </c:pt>
                <c:pt idx="2">
                  <c:v>39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C5-4B84-97B6-D430A8F0C0C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345-4A32-AEC8-4B019B996EFB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345-4A32-AEC8-4B019B996EFB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345-4A32-AEC8-4B019B996EFB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345-4A32-AEC8-4B019B996EFB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345-4A32-AEC8-4B019B996EFB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345-4A32-AEC8-4B019B996EFB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345-4A32-AEC8-4B019B996EFB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345-4A32-AEC8-4B019B996EFB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345-4A32-AEC8-4B019B996EFB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345-4A32-AEC8-4B019B996EFB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345-4A32-AEC8-4B019B996EF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345-4A32-AEC8-4B019B996E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'Janvier 2026'!$W$83:$AH$83</c:f>
              <c:numCache>
                <c:formatCode>General</c:formatCode>
                <c:ptCount val="12"/>
                <c:pt idx="0">
                  <c:v>74</c:v>
                </c:pt>
                <c:pt idx="1">
                  <c:v>32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21</c:v>
                </c:pt>
                <c:pt idx="6">
                  <c:v>5</c:v>
                </c:pt>
                <c:pt idx="7">
                  <c:v>0</c:v>
                </c:pt>
                <c:pt idx="8">
                  <c:v>12</c:v>
                </c:pt>
                <c:pt idx="9">
                  <c:v>19</c:v>
                </c:pt>
                <c:pt idx="10">
                  <c:v>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345-4A32-AEC8-4B019B996EF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076-4318-8C82-3FF2D48E7B7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076-4318-8C82-3FF2D48E7B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076-4318-8C82-3FF2D48E7B74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076-4318-8C82-3FF2D48E7B74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076-4318-8C82-3FF2D48E7B74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076-4318-8C82-3FF2D48E7B74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076-4318-8C82-3FF2D48E7B7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076-4318-8C82-3FF2D48E7B74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076-4318-8C82-3FF2D48E7B7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076-4318-8C82-3FF2D48E7B74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076-4318-8C82-3FF2D48E7B74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076-4318-8C82-3FF2D48E7B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'Janvier 2026'!$W$105:$AH$105</c:f>
              <c:numCache>
                <c:formatCode>General</c:formatCode>
                <c:ptCount val="12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076-4318-8C82-3FF2D48E7B7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76B-415E-8F19-5BB43DEAF60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76B-415E-8F19-5BB43DEAF60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76B-415E-8F19-5BB43DEAF60E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76B-415E-8F19-5BB43DEAF60E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76B-415E-8F19-5BB43DEAF60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76B-415E-8F19-5BB43DEAF60E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76B-415E-8F19-5BB43DEAF60E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576B-415E-8F19-5BB43DEAF60E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576B-415E-8F19-5BB43DEAF60E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576B-415E-8F19-5BB43DEAF60E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576B-415E-8F19-5BB43DEAF60E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576B-415E-8F19-5BB43DEAF60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576B-415E-8F19-5BB43DEAF6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'Janvier 2026'!$D$83:$P$83</c:f>
              <c:numCache>
                <c:formatCode>General</c:formatCode>
                <c:ptCount val="13"/>
                <c:pt idx="0">
                  <c:v>161</c:v>
                </c:pt>
                <c:pt idx="1">
                  <c:v>4</c:v>
                </c:pt>
                <c:pt idx="2">
                  <c:v>0</c:v>
                </c:pt>
                <c:pt idx="3">
                  <c:v>6</c:v>
                </c:pt>
                <c:pt idx="4">
                  <c:v>5</c:v>
                </c:pt>
                <c:pt idx="5">
                  <c:v>37</c:v>
                </c:pt>
                <c:pt idx="6">
                  <c:v>32</c:v>
                </c:pt>
                <c:pt idx="7">
                  <c:v>10</c:v>
                </c:pt>
                <c:pt idx="8">
                  <c:v>0</c:v>
                </c:pt>
                <c:pt idx="9">
                  <c:v>6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76B-415E-8F19-5BB43DEAF6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320-4B91-A76E-0D7DEFE2908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320-4B91-A76E-0D7DEFE2908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320-4B91-A76E-0D7DEFE2908F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320-4B91-A76E-0D7DEFE2908F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320-4B91-A76E-0D7DEFE2908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320-4B91-A76E-0D7DEFE2908F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320-4B91-A76E-0D7DEFE2908F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320-4B91-A76E-0D7DEFE2908F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320-4B91-A76E-0D7DEFE2908F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320-4B91-A76E-0D7DEFE2908F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320-4B91-A76E-0D7DEFE2908F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320-4B91-A76E-0D7DEFE2908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320-4B91-A76E-0D7DEFE290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'Janvier 2026'!$D$105:$O$105</c:f>
              <c:numCache>
                <c:formatCode>General</c:formatCode>
                <c:ptCount val="12"/>
                <c:pt idx="0">
                  <c:v>126</c:v>
                </c:pt>
                <c:pt idx="1">
                  <c:v>29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22</c:v>
                </c:pt>
                <c:pt idx="6">
                  <c:v>11</c:v>
                </c:pt>
                <c:pt idx="7">
                  <c:v>6</c:v>
                </c:pt>
                <c:pt idx="8">
                  <c:v>0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320-4B91-A76E-0D7DEFE2908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46D7-4356-9E72-1FD97670AEA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6D7-4356-9E72-1FD97670AEA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6D7-4356-9E72-1FD97670AEA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46D7-4356-9E72-1FD97670AEA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6D7-4356-9E72-1FD97670AEA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46D7-4356-9E72-1FD97670AEA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6D7-4356-9E72-1FD97670AEA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46D7-4356-9E72-1FD97670AEA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6D7-4356-9E72-1FD97670AEA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46D7-4356-9E72-1FD97670AEA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6D7-4356-9E72-1FD97670AEA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6D7-4356-9E72-1FD97670AE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'Février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'Février 2026'!$W$83:$AH$83</c:f>
              <c:numCache>
                <c:formatCode>General</c:formatCode>
                <c:ptCount val="12"/>
                <c:pt idx="0">
                  <c:v>93</c:v>
                </c:pt>
                <c:pt idx="1">
                  <c:v>32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7-4356-9E72-1FD97670AEA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46D7-4356-9E72-1FD97670AEA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6D7-4356-9E72-1FD97670AEA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6D7-4356-9E72-1FD97670AEA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46D7-4356-9E72-1FD97670AEA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6D7-4356-9E72-1FD97670AEA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46D7-4356-9E72-1FD97670AEA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6D7-4356-9E72-1FD97670AEA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46D7-4356-9E72-1FD97670AEA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6D7-4356-9E72-1FD97670AEA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46D7-4356-9E72-1FD97670AEA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6D7-4356-9E72-1FD97670AEA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6D7-4356-9E72-1FD97670AE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'Février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'Février 2026'!$W$105:$AH$105</c:f>
              <c:numCache>
                <c:formatCode>General</c:formatCode>
                <c:ptCount val="12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7-4356-9E72-1FD97670AEA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46D7-4356-9E72-1FD97670AEA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6D7-4356-9E72-1FD97670AEA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6D7-4356-9E72-1FD97670AEA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46D7-4356-9E72-1FD97670AEA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6D7-4356-9E72-1FD97670AEA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46D7-4356-9E72-1FD97670AEA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6D7-4356-9E72-1FD97670AEA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46D7-4356-9E72-1FD97670AEA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6D7-4356-9E72-1FD97670AEA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46D7-4356-9E72-1FD97670AEA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6D7-4356-9E72-1FD97670AEA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6D7-4356-9E72-1FD97670AEA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E68-4088-8A31-8D74D7FFD5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'Février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'Février 2026'!$D$83:$P$83</c:f>
              <c:numCache>
                <c:formatCode>General</c:formatCode>
                <c:ptCount val="13"/>
                <c:pt idx="0">
                  <c:v>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43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7-4356-9E72-1FD97670AEA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Titre du 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46D7-4356-9E72-1FD97670AEA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6D7-4356-9E72-1FD97670AEA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6D7-4356-9E72-1FD97670AEA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46D7-4356-9E72-1FD97670AEA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6D7-4356-9E72-1FD97670AEA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46D7-4356-9E72-1FD97670AEA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6D7-4356-9E72-1FD97670AEA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46D7-4356-9E72-1FD97670AEA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6D7-4356-9E72-1FD97670AEA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46D7-4356-9E72-1FD97670AEA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6D7-4356-9E72-1FD97670AEA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6D7-4356-9E72-1FD97670AEA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EB79-4CC3-9C84-61F78ADC26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'Février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'Février 2026'!$D$105:$O$105</c:f>
              <c:numCache>
                <c:formatCode>General</c:formatCode>
                <c:ptCount val="12"/>
                <c:pt idx="0">
                  <c:v>140</c:v>
                </c:pt>
                <c:pt idx="1">
                  <c:v>29</c:v>
                </c:pt>
                <c:pt idx="2">
                  <c:v>12</c:v>
                </c:pt>
                <c:pt idx="3">
                  <c:v>10</c:v>
                </c:pt>
                <c:pt idx="4">
                  <c:v>0</c:v>
                </c:pt>
                <c:pt idx="5">
                  <c:v>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7-4356-9E72-1FD97670AEA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EB2-49C8-9549-76D54517AD3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EB2-49C8-9549-76D54517AD3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EB2-49C8-9549-76D54517AD3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EB2-49C8-9549-76D54517AD3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EB2-49C8-9549-76D54517AD3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EB2-49C8-9549-76D54517AD3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EB2-49C8-9549-76D54517AD3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5EB2-49C8-9549-76D54517AD3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5EB2-49C8-9549-76D54517AD3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5EB2-49C8-9549-76D54517AD3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5EB2-49C8-9549-76D54517AD3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5EB2-49C8-9549-76D54517AD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'Mars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'Mars 2026'!$W$83:$AH$83</c:f>
              <c:numCache>
                <c:formatCode>General</c:formatCode>
                <c:ptCount val="12"/>
                <c:pt idx="0">
                  <c:v>139</c:v>
                </c:pt>
                <c:pt idx="1">
                  <c:v>17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EB2-49C8-9549-76D54517AD3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87D-4385-9D36-0D5DABBF93DC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87D-4385-9D36-0D5DABBF93D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87D-4385-9D36-0D5DABBF93DC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87D-4385-9D36-0D5DABBF93DC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87D-4385-9D36-0D5DABBF93DC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87D-4385-9D36-0D5DABBF93DC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87D-4385-9D36-0D5DABBF93DC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87D-4385-9D36-0D5DABBF93DC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87D-4385-9D36-0D5DABBF93DC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87D-4385-9D36-0D5DABBF93DC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87D-4385-9D36-0D5DABBF93DC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87D-4385-9D36-0D5DABBF93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'Mars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'Mars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87D-4385-9D36-0D5DABBF93D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4F5-4379-89ED-3F6C70D1B4A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4F5-4379-89ED-3F6C70D1B4A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4F5-4379-89ED-3F6C70D1B4A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4F5-4379-89ED-3F6C70D1B4A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4F5-4379-89ED-3F6C70D1B4A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4F5-4379-89ED-3F6C70D1B4A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4F5-4379-89ED-3F6C70D1B4A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4F5-4379-89ED-3F6C70D1B4A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4F5-4379-89ED-3F6C70D1B4A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4F5-4379-89ED-3F6C70D1B4A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4F5-4379-89ED-3F6C70D1B4A2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4F5-4379-89ED-3F6C70D1B4A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34F5-4379-89ED-3F6C70D1B4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'Février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'Février 2026'!$D$83:$P$83</c:f>
              <c:numCache>
                <c:formatCode>General</c:formatCode>
                <c:ptCount val="13"/>
                <c:pt idx="0">
                  <c:v>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43</c:v>
                </c:pt>
                <c:pt idx="6">
                  <c:v>0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F5-4379-89ED-3F6C70D1B4A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26E-4251-A029-523F90E4A13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26E-4251-A029-523F90E4A13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26E-4251-A029-523F90E4A13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26E-4251-A029-523F90E4A13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6E-4251-A029-523F90E4A13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26E-4251-A029-523F90E4A13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26E-4251-A029-523F90E4A13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26E-4251-A029-523F90E4A13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26E-4251-A029-523F90E4A13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26E-4251-A029-523F90E4A13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26E-4251-A029-523F90E4A13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26E-4251-A029-523F90E4A13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926E-4251-A029-523F90E4A1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'Mars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'Mars 2026'!$D$105:$O$105</c:f>
              <c:numCache>
                <c:formatCode>General</c:formatCode>
                <c:ptCount val="12"/>
                <c:pt idx="0">
                  <c:v>162</c:v>
                </c:pt>
                <c:pt idx="1">
                  <c:v>27</c:v>
                </c:pt>
                <c:pt idx="2">
                  <c:v>26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26E-4251-A029-523F90E4A13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E53-480E-8770-95166D9757C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E53-480E-8770-95166D9757C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E53-480E-8770-95166D9757C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E53-480E-8770-95166D9757C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E53-480E-8770-95166D9757C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E53-480E-8770-95166D9757C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E53-480E-8770-95166D9757C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E53-480E-8770-95166D9757C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E53-480E-8770-95166D9757C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E53-480E-8770-95166D9757C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E53-480E-8770-95166D9757C2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E53-480E-8770-95166D9757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'Avril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'Avril 2026'!$W$83:$AH$83</c:f>
              <c:numCache>
                <c:formatCode>General</c:formatCode>
                <c:ptCount val="12"/>
                <c:pt idx="0">
                  <c:v>132</c:v>
                </c:pt>
                <c:pt idx="1">
                  <c:v>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E53-480E-8770-95166D9757C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AE-402D-A4E2-D3CC7E997F1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AE-402D-A4E2-D3CC7E997F1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AE-402D-A4E2-D3CC7E997F15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AE-402D-A4E2-D3CC7E997F15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4AE-402D-A4E2-D3CC7E997F15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4AE-402D-A4E2-D3CC7E997F15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4AE-402D-A4E2-D3CC7E997F15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4AE-402D-A4E2-D3CC7E997F15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4AE-402D-A4E2-D3CC7E997F15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4AE-402D-A4E2-D3CC7E997F15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4AE-402D-A4E2-D3CC7E997F15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04AE-402D-A4E2-D3CC7E997F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'Avril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'Avril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4AE-402D-A4E2-D3CC7E997F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44C-451A-9DEF-4AFE1472054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44C-451A-9DEF-4AFE1472054D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44C-451A-9DEF-4AFE1472054D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44C-451A-9DEF-4AFE1472054D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44C-451A-9DEF-4AFE1472054D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44C-451A-9DEF-4AFE1472054D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44C-451A-9DEF-4AFE1472054D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44C-451A-9DEF-4AFE1472054D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44C-451A-9DEF-4AFE1472054D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44C-451A-9DEF-4AFE1472054D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44C-451A-9DEF-4AFE1472054D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44C-451A-9DEF-4AFE1472054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344C-451A-9DEF-4AFE147205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'Avril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'Avril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15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4C-451A-9DEF-4AFE1472054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2B-463C-A89F-062155D2793C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E2B-463C-A89F-062155D2793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E2B-463C-A89F-062155D2793C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E2B-463C-A89F-062155D2793C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E2B-463C-A89F-062155D2793C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E2B-463C-A89F-062155D2793C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E2B-463C-A89F-062155D2793C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E2B-463C-A89F-062155D2793C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E2B-463C-A89F-062155D2793C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E2B-463C-A89F-062155D2793C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E2B-463C-A89F-062155D2793C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E2B-463C-A89F-062155D2793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4E2B-463C-A89F-062155D279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'Avril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'Avril 2026'!$D$105:$O$105</c:f>
              <c:numCache>
                <c:formatCode>General</c:formatCode>
                <c:ptCount val="12"/>
                <c:pt idx="0">
                  <c:v>192</c:v>
                </c:pt>
                <c:pt idx="1">
                  <c:v>0</c:v>
                </c:pt>
                <c:pt idx="2">
                  <c:v>11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E2B-463C-A89F-062155D2793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2CD-4C94-B053-B76A2EEDA9F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2CD-4C94-B053-B76A2EEDA9F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2CD-4C94-B053-B76A2EEDA9F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2CD-4C94-B053-B76A2EEDA9F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2CD-4C94-B053-B76A2EEDA9F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2CD-4C94-B053-B76A2EEDA9F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2CD-4C94-B053-B76A2EEDA9F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62CD-4C94-B053-B76A2EEDA9F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62CD-4C94-B053-B76A2EEDA9F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62CD-4C94-B053-B76A2EEDA9F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62CD-4C94-B053-B76A2EEDA9F2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2CD-4C94-B053-B76A2EEDA9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'Mai 2026'!$W$83:$AH$83</c:f>
              <c:numCache>
                <c:formatCode>General</c:formatCode>
                <c:ptCount val="12"/>
                <c:pt idx="0">
                  <c:v>111</c:v>
                </c:pt>
                <c:pt idx="1">
                  <c:v>0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16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2CD-4C94-B053-B76A2EEDA9F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8C-4418-B5D6-5D38F9A53C5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8C-4418-B5D6-5D38F9A53C5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08C-4418-B5D6-5D38F9A53C56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08C-4418-B5D6-5D38F9A53C56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08C-4418-B5D6-5D38F9A53C56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08C-4418-B5D6-5D38F9A53C56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08C-4418-B5D6-5D38F9A53C56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08C-4418-B5D6-5D38F9A53C56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08C-4418-B5D6-5D38F9A53C56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08C-4418-B5D6-5D38F9A53C56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08C-4418-B5D6-5D38F9A53C56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008C-4418-B5D6-5D38F9A53C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'Mai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08C-4418-B5D6-5D38F9A53C5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937-450C-A2A9-5835524D407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937-450C-A2A9-5835524D407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937-450C-A2A9-5835524D407E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937-450C-A2A9-5835524D407E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937-450C-A2A9-5835524D407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937-450C-A2A9-5835524D407E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937-450C-A2A9-5835524D407E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937-450C-A2A9-5835524D407E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937-450C-A2A9-5835524D407E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937-450C-A2A9-5835524D407E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937-450C-A2A9-5835524D407E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937-450C-A2A9-5835524D407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9937-450C-A2A9-5835524D40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'Mai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37-450C-A2A9-5835524D407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8A-4814-BBD7-C85350B003B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8A-4814-BBD7-C85350B003B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8A-4814-BBD7-C85350B003B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08A-4814-BBD7-C85350B003B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08A-4814-BBD7-C85350B003B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08A-4814-BBD7-C85350B003B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08A-4814-BBD7-C85350B003B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08A-4814-BBD7-C85350B003B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08A-4814-BBD7-C85350B003B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08A-4814-BBD7-C85350B003B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08A-4814-BBD7-C85350B003B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08A-4814-BBD7-C85350B003B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08A-4814-BBD7-C85350B003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'Mai 2026'!$D$105:$O$105</c:f>
              <c:numCache>
                <c:formatCode>General</c:formatCode>
                <c:ptCount val="12"/>
                <c:pt idx="0">
                  <c:v>154</c:v>
                </c:pt>
                <c:pt idx="1">
                  <c:v>0</c:v>
                </c:pt>
                <c:pt idx="2">
                  <c:v>19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08A-4814-BBD7-C85350B003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1F9-45EF-8EFA-83AD832FE39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1F9-45EF-8EFA-83AD832FE39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1F9-45EF-8EFA-83AD832FE39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1F9-45EF-8EFA-83AD832FE39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1F9-45EF-8EFA-83AD832FE39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1F9-45EF-8EFA-83AD832FE39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1F9-45EF-8EFA-83AD832FE39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1F9-45EF-8EFA-83AD832FE39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1F9-45EF-8EFA-83AD832FE39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1F9-45EF-8EFA-83AD832FE39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1F9-45EF-8EFA-83AD832FE3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1F9-45EF-8EFA-83AD832FE3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'Juin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'Juin 2026'!$W$83:$AH$83</c:f>
              <c:numCache>
                <c:formatCode>General</c:formatCode>
                <c:ptCount val="12"/>
                <c:pt idx="0">
                  <c:v>155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1F9-45EF-8EFA-83AD832FE3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5B3-4EC2-BC15-3EFCD530CF9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5B3-4EC2-BC15-3EFCD530CF9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5B3-4EC2-BC15-3EFCD530CF9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5B3-4EC2-BC15-3EFCD530CF9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5B3-4EC2-BC15-3EFCD530CF9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5B3-4EC2-BC15-3EFCD530CF9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5B3-4EC2-BC15-3EFCD530CF9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5B3-4EC2-BC15-3EFCD530CF9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85B3-4EC2-BC15-3EFCD530CF9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85B3-4EC2-BC15-3EFCD530CF9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85B3-4EC2-BC15-3EFCD530CF9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85B3-4EC2-BC15-3EFCD530CF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'Juin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'Juin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5B3-4EC2-BC15-3EFCD530CF9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66D-45A6-BA72-4ACCF3EA5BB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66D-45A6-BA72-4ACCF3EA5BB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66D-45A6-BA72-4ACCF3EA5BB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66D-45A6-BA72-4ACCF3EA5BB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66D-45A6-BA72-4ACCF3EA5BB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66D-45A6-BA72-4ACCF3EA5BB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66D-45A6-BA72-4ACCF3EA5BB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66D-45A6-BA72-4ACCF3EA5BB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66D-45A6-BA72-4ACCF3EA5BB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66D-45A6-BA72-4ACCF3EA5BB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66D-45A6-BA72-4ACCF3EA5BB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66D-45A6-BA72-4ACCF3EA5BB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66D-45A6-BA72-4ACCF3EA5B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'Juin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'Juin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66D-45A6-BA72-4ACCF3EA5BB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AEE-4BF5-9D51-D8FDD0C8C27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AEE-4BF5-9D51-D8FDD0C8C27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AEE-4BF5-9D51-D8FDD0C8C27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AEE-4BF5-9D51-D8FDD0C8C27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AEE-4BF5-9D51-D8FDD0C8C27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AEE-4BF5-9D51-D8FDD0C8C27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AEE-4BF5-9D51-D8FDD0C8C27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AEE-4BF5-9D51-D8FDD0C8C27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AEE-4BF5-9D51-D8FDD0C8C27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AEE-4BF5-9D51-D8FDD0C8C27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AEE-4BF5-9D51-D8FDD0C8C27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AEE-4BF5-9D51-D8FDD0C8C27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2AEE-4BF5-9D51-D8FDD0C8C2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'Juin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'Juin 2026'!$D$105:$O$105</c:f>
              <c:numCache>
                <c:formatCode>General</c:formatCode>
                <c:ptCount val="12"/>
                <c:pt idx="0">
                  <c:v>196</c:v>
                </c:pt>
                <c:pt idx="1">
                  <c:v>0</c:v>
                </c:pt>
                <c:pt idx="2">
                  <c:v>14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AEE-4BF5-9D51-D8FDD0C8C27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3A4-4E55-A046-948F3E2928C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3A4-4E55-A046-948F3E2928C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3A4-4E55-A046-948F3E2928C4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3A4-4E55-A046-948F3E2928C4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3A4-4E55-A046-948F3E2928C4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3A4-4E55-A046-948F3E2928C4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3A4-4E55-A046-948F3E2928C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3A4-4E55-A046-948F3E2928C4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3A4-4E55-A046-948F3E2928C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3A4-4E55-A046-948F3E2928C4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3A4-4E55-A046-948F3E2928C4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3A4-4E55-A046-948F3E2928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'Juillet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'Juillet 2026'!$W$83:$AH$83</c:f>
              <c:numCache>
                <c:formatCode>General</c:formatCode>
                <c:ptCount val="12"/>
                <c:pt idx="0">
                  <c:v>111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19</c:v>
                </c:pt>
                <c:pt idx="10">
                  <c:v>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3A4-4E55-A046-948F3E2928C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14B-47D8-9D52-62207DE21E77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14B-47D8-9D52-62207DE21E7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14B-47D8-9D52-62207DE21E77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14B-47D8-9D52-62207DE21E77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14B-47D8-9D52-62207DE21E77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14B-47D8-9D52-62207DE21E7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14B-47D8-9D52-62207DE21E77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14B-47D8-9D52-62207DE21E77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14B-47D8-9D52-62207DE21E7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14B-47D8-9D52-62207DE21E77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14B-47D8-9D52-62207DE21E7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14B-47D8-9D52-62207DE21E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'Juillet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'Juillet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14B-47D8-9D52-62207DE21E7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0EC-48F1-9610-A3B6164DFCA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0EC-48F1-9610-A3B6164DFCA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0EC-48F1-9610-A3B6164DFCAE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0EC-48F1-9610-A3B6164DFCAE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0EC-48F1-9610-A3B6164DFCA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0EC-48F1-9610-A3B6164DFCAE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0EC-48F1-9610-A3B6164DFCAE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0EC-48F1-9610-A3B6164DFCAE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0EC-48F1-9610-A3B6164DFCAE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0EC-48F1-9610-A3B6164DFCAE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0EC-48F1-9610-A3B6164DFCAE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0EC-48F1-9610-A3B6164DFCA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30EC-48F1-9610-A3B6164DFC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'Juillet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'Juillet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0EC-48F1-9610-A3B6164DFCA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72D-48B4-9595-97D634EDA5A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72D-48B4-9595-97D634EDA5A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72D-48B4-9595-97D634EDA5A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72D-48B4-9595-97D634EDA5A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72D-48B4-9595-97D634EDA5A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72D-48B4-9595-97D634EDA5A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72D-48B4-9595-97D634EDA5A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72D-48B4-9595-97D634EDA5A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72D-48B4-9595-97D634EDA5A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72D-48B4-9595-97D634EDA5A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72D-48B4-9595-97D634EDA5A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72D-48B4-9595-97D634EDA5A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72D-48B4-9595-97D634EDA5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'Juillet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'Juillet 2026'!$D$105:$O$105</c:f>
              <c:numCache>
                <c:formatCode>General</c:formatCode>
                <c:ptCount val="12"/>
                <c:pt idx="0">
                  <c:v>191</c:v>
                </c:pt>
                <c:pt idx="1">
                  <c:v>0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72D-48B4-9595-97D634EDA5A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83A-45E9-8413-1EC5A06EF7C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83A-45E9-8413-1EC5A06EF7C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83A-45E9-8413-1EC5A06EF7C6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83A-45E9-8413-1EC5A06EF7C6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83A-45E9-8413-1EC5A06EF7C6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83A-45E9-8413-1EC5A06EF7C6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83A-45E9-8413-1EC5A06EF7C6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583A-45E9-8413-1EC5A06EF7C6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583A-45E9-8413-1EC5A06EF7C6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583A-45E9-8413-1EC5A06EF7C6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583A-45E9-8413-1EC5A06EF7C6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583A-45E9-8413-1EC5A06EF7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'Août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'Août 2026'!$W$83:$AH$83</c:f>
              <c:numCache>
                <c:formatCode>General</c:formatCode>
                <c:ptCount val="12"/>
                <c:pt idx="0">
                  <c:v>63</c:v>
                </c:pt>
                <c:pt idx="1">
                  <c:v>0</c:v>
                </c:pt>
                <c:pt idx="2">
                  <c:v>97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83A-45E9-8413-1EC5A06EF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EE-4674-A1FF-E21154F2452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EE-4674-A1FF-E21154F2452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EE-4674-A1FF-E21154F2452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4EE-4674-A1FF-E21154F2452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4EE-4674-A1FF-E21154F2452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4EE-4674-A1FF-E21154F2452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4EE-4674-A1FF-E21154F2452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4EE-4674-A1FF-E21154F2452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4EE-4674-A1FF-E21154F2452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4EE-4674-A1FF-E21154F2452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4EE-4674-A1FF-E21154F2452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4EE-4674-A1FF-E21154F245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'Août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'Août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4EE-4674-A1FF-E21154F2452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62B-4534-B24D-0C47625EA97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62B-4534-B24D-0C47625EA97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62B-4534-B24D-0C47625EA973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62B-4534-B24D-0C47625EA973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62B-4534-B24D-0C47625EA973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62B-4534-B24D-0C47625EA973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62B-4534-B24D-0C47625EA973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62B-4534-B24D-0C47625EA973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62B-4534-B24D-0C47625EA973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62B-4534-B24D-0C47625EA973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62B-4534-B24D-0C47625EA973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62B-4534-B24D-0C47625EA97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962B-4534-B24D-0C47625EA97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'Août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'Août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62B-4534-B24D-0C47625EA9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DE7-444F-B16F-69A9E6DE4A9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DE7-444F-B16F-69A9E6DE4A9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DE7-444F-B16F-69A9E6DE4A94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DE7-444F-B16F-69A9E6DE4A94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DE7-444F-B16F-69A9E6DE4A94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DE7-444F-B16F-69A9E6DE4A94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DE7-444F-B16F-69A9E6DE4A9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DE7-444F-B16F-69A9E6DE4A94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DE7-444F-B16F-69A9E6DE4A9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DE7-444F-B16F-69A9E6DE4A94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DE7-444F-B16F-69A9E6DE4A94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0DE7-444F-B16F-69A9E6DE4A9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0DE7-444F-B16F-69A9E6DE4A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'Août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'Août 2026'!$D$105:$O$105</c:f>
              <c:numCache>
                <c:formatCode>General</c:formatCode>
                <c:ptCount val="12"/>
                <c:pt idx="0">
                  <c:v>147</c:v>
                </c:pt>
                <c:pt idx="1">
                  <c:v>0</c:v>
                </c:pt>
                <c:pt idx="2">
                  <c:v>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DE7-444F-B16F-69A9E6DE4A9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728-41B5-825A-71D708B85757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728-41B5-825A-71D708B8575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728-41B5-825A-71D708B85757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728-41B5-825A-71D708B85757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728-41B5-825A-71D708B85757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728-41B5-825A-71D708B8575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728-41B5-825A-71D708B85757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728-41B5-825A-71D708B85757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728-41B5-825A-71D708B8575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728-41B5-825A-71D708B85757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728-41B5-825A-71D708B857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728-41B5-825A-71D708B857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'Septembre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'Septembre 2026'!$W$83:$AH$83</c:f>
              <c:numCache>
                <c:formatCode>General</c:formatCode>
                <c:ptCount val="12"/>
                <c:pt idx="0">
                  <c:v>135</c:v>
                </c:pt>
                <c:pt idx="1">
                  <c:v>0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28-41B5-825A-71D708B8575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FFD-4035-8DD3-FDC6E995102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FFD-4035-8DD3-FDC6E995102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FFD-4035-8DD3-FDC6E9951022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FFD-4035-8DD3-FDC6E9951022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FFD-4035-8DD3-FDC6E9951022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FFD-4035-8DD3-FDC6E9951022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FFD-4035-8DD3-FDC6E9951022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FFD-4035-8DD3-FDC6E9951022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FFD-4035-8DD3-FDC6E9951022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FFD-4035-8DD3-FDC6E9951022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FFD-4035-8DD3-FDC6E9951022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FFD-4035-8DD3-FDC6E99510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'Septembre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'Septembre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FFD-4035-8DD3-FDC6E995102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799-4728-96E0-930AAD823A4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799-4728-96E0-930AAD823A4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799-4728-96E0-930AAD823A4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799-4728-96E0-930AAD823A4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799-4728-96E0-930AAD823A4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799-4728-96E0-930AAD823A4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799-4728-96E0-930AAD823A4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799-4728-96E0-930AAD823A4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799-4728-96E0-930AAD823A4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799-4728-96E0-930AAD823A4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799-4728-96E0-930AAD823A4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799-4728-96E0-930AAD823A4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E799-4728-96E0-930AAD823A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'Septembre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'Septembre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799-4728-96E0-930AAD823A4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76-4730-90A8-7A3349BB5B8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76-4730-90A8-7A3349BB5B8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76-4730-90A8-7A3349BB5B83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76-4730-90A8-7A3349BB5B83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776-4730-90A8-7A3349BB5B83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776-4730-90A8-7A3349BB5B83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776-4730-90A8-7A3349BB5B83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776-4730-90A8-7A3349BB5B83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776-4730-90A8-7A3349BB5B83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776-4730-90A8-7A3349BB5B83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776-4730-90A8-7A3349BB5B83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776-4730-90A8-7A3349BB5B8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776-4730-90A8-7A3349BB5B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'Septembre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'Septembre 2026'!$D$105:$O$105</c:f>
              <c:numCache>
                <c:formatCode>General</c:formatCode>
                <c:ptCount val="12"/>
                <c:pt idx="0">
                  <c:v>189</c:v>
                </c:pt>
                <c:pt idx="1">
                  <c:v>0</c:v>
                </c:pt>
                <c:pt idx="2">
                  <c:v>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776-4730-90A8-7A3349BB5B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098-49F0-B0E1-C9CCD922F29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098-49F0-B0E1-C9CCD922F29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098-49F0-B0E1-C9CCD922F295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098-49F0-B0E1-C9CCD922F295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098-49F0-B0E1-C9CCD922F295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098-49F0-B0E1-C9CCD922F295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098-49F0-B0E1-C9CCD922F295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098-49F0-B0E1-C9CCD922F295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098-49F0-B0E1-C9CCD922F295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098-49F0-B0E1-C9CCD922F295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098-49F0-B0E1-C9CCD922F295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1098-49F0-B0E1-C9CCD922F2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'Octobre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'Octobre 2026'!$W$83:$AH$83</c:f>
              <c:numCache>
                <c:formatCode>General</c:formatCode>
                <c:ptCount val="12"/>
                <c:pt idx="0">
                  <c:v>153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098-49F0-B0E1-C9CCD922F29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046-415A-A430-10EA1257A3F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046-415A-A430-10EA1257A3F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046-415A-A430-10EA1257A3FF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046-415A-A430-10EA1257A3FF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046-415A-A430-10EA1257A3F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046-415A-A430-10EA1257A3FF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046-415A-A430-10EA1257A3FF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046-415A-A430-10EA1257A3FF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046-415A-A430-10EA1257A3FF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046-415A-A430-10EA1257A3FF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046-415A-A430-10EA1257A3FF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1046-415A-A430-10EA1257A3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'Octobre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'Octobre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046-415A-A430-10EA1257A3F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D4-4C5E-A6F9-D69D43776EF0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D4-4C5E-A6F9-D69D43776EF0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D4-4C5E-A6F9-D69D43776EF0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D4-4C5E-A6F9-D69D43776EF0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6D4-4C5E-A6F9-D69D43776EF0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6D4-4C5E-A6F9-D69D43776EF0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6D4-4C5E-A6F9-D69D43776EF0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6D4-4C5E-A6F9-D69D43776EF0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6D4-4C5E-A6F9-D69D43776EF0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6D4-4C5E-A6F9-D69D43776EF0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6D4-4C5E-A6F9-D69D43776EF0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6D4-4C5E-A6F9-D69D43776EF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6D4-4C5E-A6F9-D69D43776E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'Octobre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'Octobre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6D4-4C5E-A6F9-D69D43776E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317-4E48-91D0-7E4327709827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317-4E48-91D0-7E432770982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317-4E48-91D0-7E4327709827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317-4E48-91D0-7E4327709827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317-4E48-91D0-7E4327709827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317-4E48-91D0-7E432770982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317-4E48-91D0-7E4327709827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317-4E48-91D0-7E4327709827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317-4E48-91D0-7E432770982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317-4E48-91D0-7E4327709827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317-4E48-91D0-7E432770982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317-4E48-91D0-7E432770982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317-4E48-91D0-7E43277098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'Octobre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'Octobre 2026'!$D$105:$O$105</c:f>
              <c:numCache>
                <c:formatCode>General</c:formatCode>
                <c:ptCount val="12"/>
                <c:pt idx="0">
                  <c:v>212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317-4E48-91D0-7E432770982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5-468F-973D-49503B26A85B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5-468F-973D-49503B26A85B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E15-468F-973D-49503B26A85B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E15-468F-973D-49503B26A85B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E15-468F-973D-49503B26A85B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E15-468F-973D-49503B26A85B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E15-468F-973D-49503B26A85B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E15-468F-973D-49503B26A85B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E15-468F-973D-49503B26A85B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E15-468F-973D-49503B26A85B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E15-468F-973D-49503B26A85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E15-468F-973D-49503B26A8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'Novembre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'Novembre 2026'!$W$83:$AH$83</c:f>
              <c:numCache>
                <c:formatCode>General</c:formatCode>
                <c:ptCount val="12"/>
                <c:pt idx="0">
                  <c:v>144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E15-468F-973D-49503B26A8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0ED-4B0D-BAD4-8BE6B7BF14F7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0ED-4B0D-BAD4-8BE6B7BF14F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0ED-4B0D-BAD4-8BE6B7BF14F7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0ED-4B0D-BAD4-8BE6B7BF14F7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0ED-4B0D-BAD4-8BE6B7BF14F7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0ED-4B0D-BAD4-8BE6B7BF14F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0ED-4B0D-BAD4-8BE6B7BF14F7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0ED-4B0D-BAD4-8BE6B7BF14F7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0ED-4B0D-BAD4-8BE6B7BF14F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0ED-4B0D-BAD4-8BE6B7BF14F7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0ED-4B0D-BAD4-8BE6B7BF14F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0ED-4B0D-BAD4-8BE6B7BF1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'Novembre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'Novembre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0ED-4B0D-BAD4-8BE6B7BF14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0E-473D-A37C-58E410C3CF38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0E-473D-A37C-58E410C3CF38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30E-473D-A37C-58E410C3CF38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30E-473D-A37C-58E410C3CF38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30E-473D-A37C-58E410C3CF38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30E-473D-A37C-58E410C3CF38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30E-473D-A37C-58E410C3CF3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30E-473D-A37C-58E410C3CF38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30E-473D-A37C-58E410C3CF38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30E-473D-A37C-58E410C3CF38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30E-473D-A37C-58E410C3CF3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30E-473D-A37C-58E410C3CF3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E30E-473D-A37C-58E410C3CF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'Novembre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'Novembre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30E-473D-A37C-58E410C3CF3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A1B-4DA4-9831-62018AC84EA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A1B-4DA4-9831-62018AC84EAD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A1B-4DA4-9831-62018AC84EAD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A1B-4DA4-9831-62018AC84EAD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A1B-4DA4-9831-62018AC84EAD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A1B-4DA4-9831-62018AC84EAD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A1B-4DA4-9831-62018AC84EAD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A1B-4DA4-9831-62018AC84EAD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A1B-4DA4-9831-62018AC84EAD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A1B-4DA4-9831-62018AC84EAD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A1B-4DA4-9831-62018AC84EAD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A1B-4DA4-9831-62018AC84EA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A1B-4DA4-9831-62018AC84E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'Novembre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'Novembre 2026'!$D$105:$O$105</c:f>
              <c:numCache>
                <c:formatCode>General</c:formatCode>
                <c:ptCount val="12"/>
                <c:pt idx="0">
                  <c:v>189</c:v>
                </c:pt>
                <c:pt idx="1">
                  <c:v>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A1B-4DA4-9831-62018AC84E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48E-4132-87B6-3EE52EA799CC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48E-4132-87B6-3EE52EA799C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48E-4132-87B6-3EE52EA799CC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48E-4132-87B6-3EE52EA799CC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8E-4132-87B6-3EE52EA799CC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48E-4132-87B6-3EE52EA799CC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48E-4132-87B6-3EE52EA799CC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48E-4132-87B6-3EE52EA799CC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48E-4132-87B6-3EE52EA799CC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48E-4132-87B6-3EE52EA799CC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48E-4132-87B6-3EE52EA799CC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48E-4132-87B6-3EE52EA799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'Décembre 2026'!$W$82:$AH$82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'Décembre 2026'!$W$83:$AH$83</c:f>
              <c:numCache>
                <c:formatCode>General</c:formatCode>
                <c:ptCount val="12"/>
                <c:pt idx="0">
                  <c:v>139</c:v>
                </c:pt>
                <c:pt idx="1">
                  <c:v>0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19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48E-4132-87B6-3EE52EA799C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CC6-4927-B5DA-F8861599B2E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CC6-4927-B5DA-F8861599B2E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CC6-4927-B5DA-F8861599B2EE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CC6-4927-B5DA-F8861599B2EE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CC6-4927-B5DA-F8861599B2E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CC6-4927-B5DA-F8861599B2EE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CC6-4927-B5DA-F8861599B2EE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6CC6-4927-B5DA-F8861599B2EE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6CC6-4927-B5DA-F8861599B2EE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6CC6-4927-B5DA-F8861599B2EE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6CC6-4927-B5DA-F8861599B2EE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6CC6-4927-B5DA-F8861599B2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'Décembre 2026'!$W$104:$AH$104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'Décembre 2026'!$W$105:$AH$105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CC6-4927-B5DA-F8861599B2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E63-4FFD-8822-06E7910D4DC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E63-4FFD-8822-06E7910D4DC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E63-4FFD-8822-06E7910D4DC1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E63-4FFD-8822-06E7910D4DC1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E63-4FFD-8822-06E7910D4DC1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E63-4FFD-8822-06E7910D4DC1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E63-4FFD-8822-06E7910D4DC1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E63-4FFD-8822-06E7910D4DC1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8E63-4FFD-8822-06E7910D4DC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8E63-4FFD-8822-06E7910D4DC1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8E63-4FFD-8822-06E7910D4DC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8E63-4FFD-8822-06E7910D4DC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8E63-4FFD-8822-06E7910D4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'Décembre 2026'!$D$82:$P$82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'Décembre 2026'!$D$83:$P$83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E63-4FFD-8822-06E7910D4DC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22C-41F8-94E1-72B51BCE39D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22C-41F8-94E1-72B51BCE39D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22C-41F8-94E1-72B51BCE39DF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22C-41F8-94E1-72B51BCE39DF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22C-41F8-94E1-72B51BCE39D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22C-41F8-94E1-72B51BCE39DF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22C-41F8-94E1-72B51BCE39DF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22C-41F8-94E1-72B51BCE39DF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22C-41F8-94E1-72B51BCE39DF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22C-41F8-94E1-72B51BCE39DF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22C-41F8-94E1-72B51BCE39DF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22C-41F8-94E1-72B51BCE39D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A22C-41F8-94E1-72B51BCE39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'Décembre 2026'!$D$104:$O$104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'Décembre 2026'!$D$105:$O$105</c:f>
              <c:numCache>
                <c:formatCode>General</c:formatCode>
                <c:ptCount val="12"/>
                <c:pt idx="0">
                  <c:v>189</c:v>
                </c:pt>
                <c:pt idx="1">
                  <c:v>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22C-41F8-94E1-72B51BCE39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VOIRIE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424-43C5-BE31-9567A7FFD3F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424-43C5-BE31-9567A7FFD3F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424-43C5-BE31-9567A7FFD3F3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424-43C5-BE31-9567A7FFD3F3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424-43C5-BE31-9567A7FFD3F3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424-43C5-BE31-9567A7FFD3F3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424-43C5-BE31-9567A7FFD3F3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424-43C5-BE31-9567A7FFD3F3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424-43C5-BE31-9567A7FFD3F3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424-43C5-BE31-9567A7FFD3F3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424-43C5-BE31-9567A7FFD3F3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424-43C5-BE31-9567A7FFD3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2027'!$W$82:$AH$82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'Janvier 2027'!$W$83:$AH$83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424-43C5-BE31-9567A7FFD3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MAGASIN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B7-4A46-B93B-369D80D16FD7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B7-4A46-B93B-369D80D16FD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B7-4A46-B93B-369D80D16FD7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B7-4A46-B93B-369D80D16FD7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B7-4A46-B93B-369D80D16FD7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B7-4A46-B93B-369D80D16FD7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B7-4A46-B93B-369D80D16FD7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5DB7-4A46-B93B-369D80D16FD7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5DB7-4A46-B93B-369D80D16FD7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5DB7-4A46-B93B-369D80D16FD7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5DB7-4A46-B93B-369D80D16FD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5DB7-4A46-B93B-369D80D16F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2027'!$W$104:$AH$104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'Janvier 2027'!$W$105:$AH$105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DB7-4A46-B93B-369D80D16F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BUREAU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62-4CB9-9393-F54D6D6E3FCA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962-4CB9-9393-F54D6D6E3FC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62-4CB9-9393-F54D6D6E3FCA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62-4CB9-9393-F54D6D6E3FCA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962-4CB9-9393-F54D6D6E3FCA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962-4CB9-9393-F54D6D6E3FCA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962-4CB9-9393-F54D6D6E3FCA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962-4CB9-9393-F54D6D6E3FCA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962-4CB9-9393-F54D6D6E3FCA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962-4CB9-9393-F54D6D6E3FCA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962-4CB9-9393-F54D6D6E3FC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962-4CB9-9393-F54D6D6E3FC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4962-4CB9-9393-F54D6D6E3F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2027'!$D$82:$P$82</c:f>
              <c:strCache>
                <c:ptCount val="13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TAD</c:v>
                </c:pt>
                <c:pt idx="12">
                  <c:v>TP</c:v>
                </c:pt>
              </c:strCache>
            </c:strRef>
          </c:cat>
          <c:val>
            <c:numRef>
              <c:f>'Janvier 2027'!$D$83:$P$83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962-4CB9-9393-F54D6D6E3FC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PRESENCE ESPACES VERTS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661296485646885"/>
          <c:y val="0.10650324924433661"/>
          <c:w val="0.64696122056566796"/>
          <c:h val="0.7170486561278751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CAC-4155-9E90-05C4B7A1CF44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CAC-4155-9E90-05C4B7A1CF4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CAC-4155-9E90-05C4B7A1CF44}"/>
              </c:ext>
            </c:extLst>
          </c:dPt>
          <c:dPt>
            <c:idx val="3"/>
            <c:bubble3D val="0"/>
            <c:spPr>
              <a:solidFill>
                <a:srgbClr val="FF66CC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CAC-4155-9E90-05C4B7A1CF44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CAC-4155-9E90-05C4B7A1CF44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CAC-4155-9E90-05C4B7A1CF44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CAC-4155-9E90-05C4B7A1CF44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CAC-4155-9E90-05C4B7A1CF44}"/>
              </c:ext>
            </c:extLst>
          </c:dPt>
          <c:dPt>
            <c:idx val="8"/>
            <c:bubble3D val="0"/>
            <c:spPr>
              <a:solidFill>
                <a:srgbClr val="0070C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CAC-4155-9E90-05C4B7A1CF4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CAC-4155-9E90-05C4B7A1CF44}"/>
              </c:ext>
            </c:extLst>
          </c:dPt>
          <c:dPt>
            <c:idx val="10"/>
            <c:bubble3D val="0"/>
            <c:spPr>
              <a:solidFill>
                <a:srgbClr val="FF66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CAC-4155-9E90-05C4B7A1CF44}"/>
              </c:ext>
            </c:extLst>
          </c:dPt>
          <c:dPt>
            <c:idx val="11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1CAC-4155-9E90-05C4B7A1CF4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1CAC-4155-9E90-05C4B7A1CF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'Janvier 2027'!$D$104:$O$104</c:f>
              <c:strCache>
                <c:ptCount val="12"/>
                <c:pt idx="0">
                  <c:v>P</c:v>
                </c:pt>
                <c:pt idx="1">
                  <c:v>AH</c:v>
                </c:pt>
                <c:pt idx="2">
                  <c:v>PC</c:v>
                </c:pt>
                <c:pt idx="3">
                  <c:v>F</c:v>
                </c:pt>
                <c:pt idx="4">
                  <c:v>AST</c:v>
                </c:pt>
                <c:pt idx="5">
                  <c:v>CA</c:v>
                </c:pt>
                <c:pt idx="6">
                  <c:v>RTT</c:v>
                </c:pt>
                <c:pt idx="7">
                  <c:v>CEX</c:v>
                </c:pt>
                <c:pt idx="8">
                  <c:v>RES</c:v>
                </c:pt>
                <c:pt idx="9">
                  <c:v>MA</c:v>
                </c:pt>
                <c:pt idx="10">
                  <c:v>AT</c:v>
                </c:pt>
                <c:pt idx="11">
                  <c:v>TP</c:v>
                </c:pt>
              </c:strCache>
            </c:strRef>
          </c:cat>
          <c:val>
            <c:numRef>
              <c:f>'Janvier 2027'!$D$105:$O$105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CAC-4155-9E90-05C4B7A1CF4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baseline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size">
        <cx:f dir="row">_xlchart.v1.1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</cx:f>
      </cx:strDim>
      <cx:numDim type="size">
        <cx:f dir="row">_xlchart.v1.3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_xlchart.v1.4</cx:f>
      </cx:strDim>
      <cx:numDim type="size">
        <cx:f dir="row">_xlchart.v1.5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size">
        <cx:f dir="row">_xlchart.v1.7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</cx:f>
      </cx:strDim>
      <cx:numDim type="size">
        <cx:f dir="row">_xlchart.v1.9</cx:f>
      </cx:numDim>
    </cx:data>
  </cx:chartData>
  <cx:chart>
    <cx:title pos="t" align="ctr" overlay="0">
      <cx:tx>
        <cx:txData>
          <cx:v>Présences Bureau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Bureau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FAEFBA78-4C26-4DEC-B1D6-FC013AD93A4F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_xlchart.v1.10</cx:f>
      </cx:strDim>
      <cx:numDim type="size">
        <cx:f dir="row">_xlchart.v1.11</cx:f>
      </cx:numDim>
    </cx:data>
  </cx:chartData>
  <cx:chart>
    <cx:title pos="t" align="ctr" overlay="0">
      <cx:tx>
        <cx:txData>
          <cx:v>Présences Voirie</cx:v>
        </cx:txData>
      </cx:tx>
      <cx:spPr>
        <a:noFill/>
        <a:ln w="6350" cap="flat" cmpd="sng" algn="ctr">
          <a:solidFill>
            <a:schemeClr val="accent6"/>
          </a:solidFill>
          <a:prstDash val="solid"/>
          <a:miter lim="800000"/>
        </a:ln>
        <a:effectLst/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fr-FR" sz="9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Voirie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5B741236-A70E-451A-85B0-B9870D56ABA6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fr-FR" sz="900" b="0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fr-FR" sz="900" b="0" i="0" u="none" strike="noStrike" spc="100" baseline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_xlchart.v1.12</cx:f>
      </cx:strDim>
      <cx:numDim type="size">
        <cx:f dir="row">_xlchart.v1.13</cx:f>
      </cx:numDim>
    </cx:data>
  </cx:chartData>
  <cx:chart>
    <cx:title pos="t" align="ctr" overlay="0">
      <cx:tx>
        <cx:txData>
          <cx:v>Présences ESPACES VERTS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ESPACES VERTS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8967AF0-4B73-4A1B-9700-9DA1206542D4}"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_xlchart.v1.14</cx:f>
      </cx:strDim>
      <cx:numDim type="size">
        <cx:f dir="row">_xlchart.v1.15</cx:f>
      </cx:numDim>
    </cx:data>
  </cx:chartData>
  <cx:chart>
    <cx:title pos="t" align="ctr" overlay="0">
      <cx:tx>
        <cx:txData>
          <cx:v>Présences MAGASIN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lang="en-US" sz="900" b="0" i="0" u="none" strike="noStrike" baseline="0" noProof="0">
              <a:solidFill>
                <a:sysClr val="window" lastClr="FFFFFF">
                  <a:lumMod val="95000"/>
                </a:sysClr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rPr>
            <a:t>Présences MAGASIN</a:t>
          </a:r>
        </a:p>
      </cx:txPr>
    </cx:title>
    <cx:plotArea>
      <cx:plotAreaRegion>
        <cx:plotSurface>
          <cx:spPr>
            <a:noFill/>
          </cx:spPr>
        </cx:plotSurface>
        <cx:series layoutId="sunburst" uniqueId="{8314D88D-307A-438E-98BF-AC019B167308}"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spc="100" baseline="0" noProof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 sz="900" b="0" i="0" u="none" strike="noStrike" spc="100" baseline="0" noProof="0">
            <a:solidFill>
              <a:sysClr val="window" lastClr="FFFFFF">
                <a:lumMod val="95000"/>
              </a:sys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/>
            <a:ea typeface="Calibri" panose="020F0502020204030204" pitchFamily="34" charset="0"/>
            <a:cs typeface="Calibri" panose="020F0502020204030204" pitchFamily="34" charset="0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9" Type="http://schemas.openxmlformats.org/officeDocument/2006/relationships/chart" Target="../charts/chart43.xml"/><Relationship Id="rId21" Type="http://schemas.openxmlformats.org/officeDocument/2006/relationships/chart" Target="../charts/chart25.xml"/><Relationship Id="rId34" Type="http://schemas.openxmlformats.org/officeDocument/2006/relationships/chart" Target="../charts/chart38.xml"/><Relationship Id="rId42" Type="http://schemas.openxmlformats.org/officeDocument/2006/relationships/chart" Target="../charts/chart46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9" Type="http://schemas.openxmlformats.org/officeDocument/2006/relationships/chart" Target="../charts/chart33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37" Type="http://schemas.openxmlformats.org/officeDocument/2006/relationships/chart" Target="../charts/chart41.xml"/><Relationship Id="rId40" Type="http://schemas.openxmlformats.org/officeDocument/2006/relationships/chart" Target="../charts/chart44.xml"/><Relationship Id="rId45" Type="http://schemas.openxmlformats.org/officeDocument/2006/relationships/chart" Target="../charts/chart49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36" Type="http://schemas.openxmlformats.org/officeDocument/2006/relationships/chart" Target="../charts/chart40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4" Type="http://schemas.openxmlformats.org/officeDocument/2006/relationships/chart" Target="../charts/chart48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Relationship Id="rId35" Type="http://schemas.openxmlformats.org/officeDocument/2006/relationships/chart" Target="../charts/chart39.xml"/><Relationship Id="rId43" Type="http://schemas.openxmlformats.org/officeDocument/2006/relationships/chart" Target="../charts/chart47.xml"/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33" Type="http://schemas.openxmlformats.org/officeDocument/2006/relationships/chart" Target="../charts/chart37.xml"/><Relationship Id="rId38" Type="http://schemas.openxmlformats.org/officeDocument/2006/relationships/chart" Target="../charts/chart42.xml"/><Relationship Id="rId20" Type="http://schemas.openxmlformats.org/officeDocument/2006/relationships/chart" Target="../charts/chart24.xml"/><Relationship Id="rId41" Type="http://schemas.openxmlformats.org/officeDocument/2006/relationships/chart" Target="../charts/chart45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7.xml"/><Relationship Id="rId2" Type="http://schemas.microsoft.com/office/2014/relationships/chartEx" Target="../charts/chartEx6.xml"/><Relationship Id="rId1" Type="http://schemas.microsoft.com/office/2014/relationships/chartEx" Target="../charts/chartEx5.xml"/><Relationship Id="rId4" Type="http://schemas.microsoft.com/office/2014/relationships/chartEx" Target="../charts/chartEx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4" Type="http://schemas.openxmlformats.org/officeDocument/2006/relationships/chart" Target="../charts/chart5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4" Type="http://schemas.openxmlformats.org/officeDocument/2006/relationships/chart" Target="../charts/chart6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4" Type="http://schemas.openxmlformats.org/officeDocument/2006/relationships/chart" Target="../charts/chart6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4" Type="http://schemas.openxmlformats.org/officeDocument/2006/relationships/chart" Target="../charts/chart7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4" Type="http://schemas.openxmlformats.org/officeDocument/2006/relationships/chart" Target="../charts/chart7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4" Type="http://schemas.openxmlformats.org/officeDocument/2006/relationships/chart" Target="../charts/chart8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8.xml"/><Relationship Id="rId2" Type="http://schemas.openxmlformats.org/officeDocument/2006/relationships/chart" Target="../charts/chart87.xml"/><Relationship Id="rId1" Type="http://schemas.openxmlformats.org/officeDocument/2006/relationships/chart" Target="../charts/chart86.xml"/><Relationship Id="rId4" Type="http://schemas.openxmlformats.org/officeDocument/2006/relationships/chart" Target="../charts/chart8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Relationship Id="rId4" Type="http://schemas.openxmlformats.org/officeDocument/2006/relationships/chart" Target="../charts/chart9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Relationship Id="rId4" Type="http://schemas.openxmlformats.org/officeDocument/2006/relationships/chart" Target="../charts/chart9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0.xml"/><Relationship Id="rId2" Type="http://schemas.openxmlformats.org/officeDocument/2006/relationships/chart" Target="../charts/chart99.xml"/><Relationship Id="rId1" Type="http://schemas.openxmlformats.org/officeDocument/2006/relationships/chart" Target="../charts/chart98.xml"/><Relationship Id="rId4" Type="http://schemas.openxmlformats.org/officeDocument/2006/relationships/chart" Target="../charts/chart10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un agent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1</xdr:col>
          <xdr:colOff>5372100</xdr:colOff>
          <xdr:row>17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Creer 14 feuilles mensuelles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13</xdr:col>
      <xdr:colOff>0</xdr:colOff>
      <xdr:row>20</xdr:row>
      <xdr:rowOff>0</xdr:rowOff>
    </xdr:to>
    <xdr:graphicFrame macro="">
      <xdr:nvGraphicFramePr>
        <xdr:cNvPr id="8" name="Graphique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314324</xdr:colOff>
      <xdr:row>3</xdr:row>
      <xdr:rowOff>190499</xdr:rowOff>
    </xdr:from>
    <xdr:to>
      <xdr:col>25</xdr:col>
      <xdr:colOff>257175</xdr:colOff>
      <xdr:row>19</xdr:row>
      <xdr:rowOff>171450</xdr:rowOff>
    </xdr:to>
    <xdr:graphicFrame macro="">
      <xdr:nvGraphicFramePr>
        <xdr:cNvPr id="9" name="Graphique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</xdr:row>
      <xdr:rowOff>0</xdr:rowOff>
    </xdr:from>
    <xdr:to>
      <xdr:col>39</xdr:col>
      <xdr:colOff>0</xdr:colOff>
      <xdr:row>20</xdr:row>
      <xdr:rowOff>0</xdr:rowOff>
    </xdr:to>
    <xdr:graphicFrame macro="">
      <xdr:nvGraphicFramePr>
        <xdr:cNvPr id="10" name="Graphique 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7" name="Graphique 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3</xdr:col>
      <xdr:colOff>0</xdr:colOff>
      <xdr:row>4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graphicFrame macro="">
      <xdr:nvGraphicFramePr>
        <xdr:cNvPr id="114" name="Graphique 2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3</xdr:col>
      <xdr:colOff>0</xdr:colOff>
      <xdr:row>8</xdr:row>
      <xdr:rowOff>0</xdr:rowOff>
    </xdr:to>
    <xdr:graphicFrame macro="">
      <xdr:nvGraphicFramePr>
        <xdr:cNvPr id="49" name="Graphique 3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7</xdr:row>
      <xdr:rowOff>0</xdr:rowOff>
    </xdr:from>
    <xdr:to>
      <xdr:col>6</xdr:col>
      <xdr:colOff>0</xdr:colOff>
      <xdr:row>8</xdr:row>
      <xdr:rowOff>0</xdr:rowOff>
    </xdr:to>
    <xdr:graphicFrame macro="">
      <xdr:nvGraphicFramePr>
        <xdr:cNvPr id="50" name="Graphiqu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9</xdr:col>
      <xdr:colOff>0</xdr:colOff>
      <xdr:row>8</xdr:row>
      <xdr:rowOff>0</xdr:rowOff>
    </xdr:to>
    <xdr:graphicFrame macro="">
      <xdr:nvGraphicFramePr>
        <xdr:cNvPr id="51" name="Graphique 5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</xdr:colOff>
      <xdr:row>7</xdr:row>
      <xdr:rowOff>0</xdr:rowOff>
    </xdr:from>
    <xdr:to>
      <xdr:col>12</xdr:col>
      <xdr:colOff>1</xdr:colOff>
      <xdr:row>8</xdr:row>
      <xdr:rowOff>0</xdr:rowOff>
    </xdr:to>
    <xdr:graphicFrame macro="">
      <xdr:nvGraphicFramePr>
        <xdr:cNvPr id="53" name="Graphique 6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graphicFrame macro="">
      <xdr:nvGraphicFramePr>
        <xdr:cNvPr id="54" name="Graphique 7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0</xdr:colOff>
      <xdr:row>11</xdr:row>
      <xdr:rowOff>0</xdr:rowOff>
    </xdr:to>
    <xdr:graphicFrame macro="">
      <xdr:nvGraphicFramePr>
        <xdr:cNvPr id="55" name="Graphique 8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3</xdr:col>
      <xdr:colOff>0</xdr:colOff>
      <xdr:row>14</xdr:row>
      <xdr:rowOff>0</xdr:rowOff>
    </xdr:to>
    <xdr:graphicFrame macro="">
      <xdr:nvGraphicFramePr>
        <xdr:cNvPr id="56" name="Graphique 9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13</xdr:row>
      <xdr:rowOff>0</xdr:rowOff>
    </xdr:from>
    <xdr:to>
      <xdr:col>6</xdr:col>
      <xdr:colOff>0</xdr:colOff>
      <xdr:row>14</xdr:row>
      <xdr:rowOff>0</xdr:rowOff>
    </xdr:to>
    <xdr:graphicFrame macro="">
      <xdr:nvGraphicFramePr>
        <xdr:cNvPr id="57" name="Graphique 10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0</xdr:colOff>
      <xdr:row>13</xdr:row>
      <xdr:rowOff>0</xdr:rowOff>
    </xdr:from>
    <xdr:to>
      <xdr:col>9</xdr:col>
      <xdr:colOff>0</xdr:colOff>
      <xdr:row>14</xdr:row>
      <xdr:rowOff>0</xdr:rowOff>
    </xdr:to>
    <xdr:graphicFrame macro="">
      <xdr:nvGraphicFramePr>
        <xdr:cNvPr id="58" name="Graphique 11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16</xdr:row>
      <xdr:rowOff>1</xdr:rowOff>
    </xdr:from>
    <xdr:to>
      <xdr:col>3</xdr:col>
      <xdr:colOff>0</xdr:colOff>
      <xdr:row>17</xdr:row>
      <xdr:rowOff>1</xdr:rowOff>
    </xdr:to>
    <xdr:graphicFrame macro="">
      <xdr:nvGraphicFramePr>
        <xdr:cNvPr id="60" name="Graphique 13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graphicFrame macro="">
      <xdr:nvGraphicFramePr>
        <xdr:cNvPr id="61" name="Graphique 1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0</xdr:colOff>
      <xdr:row>17</xdr:row>
      <xdr:rowOff>0</xdr:rowOff>
    </xdr:to>
    <xdr:graphicFrame macro="">
      <xdr:nvGraphicFramePr>
        <xdr:cNvPr id="62" name="Graphique 15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graphicFrame macro="">
      <xdr:nvGraphicFramePr>
        <xdr:cNvPr id="69" name="Graphique 16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20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70" name="Graphique 1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0</xdr:colOff>
      <xdr:row>43</xdr:row>
      <xdr:rowOff>0</xdr:rowOff>
    </xdr:from>
    <xdr:to>
      <xdr:col>6</xdr:col>
      <xdr:colOff>0</xdr:colOff>
      <xdr:row>44</xdr:row>
      <xdr:rowOff>0</xdr:rowOff>
    </xdr:to>
    <xdr:graphicFrame macro="">
      <xdr:nvGraphicFramePr>
        <xdr:cNvPr id="112" name="Graphique 18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0</xdr:colOff>
      <xdr:row>38</xdr:row>
      <xdr:rowOff>0</xdr:rowOff>
    </xdr:to>
    <xdr:graphicFrame macro="">
      <xdr:nvGraphicFramePr>
        <xdr:cNvPr id="101" name="Graphique 19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graphicFrame macro="">
      <xdr:nvGraphicFramePr>
        <xdr:cNvPr id="77" name="Graphique 20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27</xdr:row>
      <xdr:rowOff>0</xdr:rowOff>
    </xdr:to>
    <xdr:graphicFrame macro="">
      <xdr:nvGraphicFramePr>
        <xdr:cNvPr id="81" name="Graphique 21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</xdr:col>
      <xdr:colOff>0</xdr:colOff>
      <xdr:row>26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79" name="Graphique 22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26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82" name="Graphique 23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83" name="Graphique 2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90" name="Graphique 25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92" name="Graphique 26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91" name="Graphique 27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3</xdr:col>
      <xdr:colOff>0</xdr:colOff>
      <xdr:row>36</xdr:row>
      <xdr:rowOff>0</xdr:rowOff>
    </xdr:to>
    <xdr:graphicFrame macro="">
      <xdr:nvGraphicFramePr>
        <xdr:cNvPr id="97" name="Graphique 28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0</xdr:colOff>
      <xdr:row>35</xdr:row>
      <xdr:rowOff>0</xdr:rowOff>
    </xdr:from>
    <xdr:to>
      <xdr:col>6</xdr:col>
      <xdr:colOff>0</xdr:colOff>
      <xdr:row>36</xdr:row>
      <xdr:rowOff>0</xdr:rowOff>
    </xdr:to>
    <xdr:graphicFrame macro="">
      <xdr:nvGraphicFramePr>
        <xdr:cNvPr id="105" name="Graphique 29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</xdr:col>
      <xdr:colOff>0</xdr:colOff>
      <xdr:row>35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99" name="Graphique 30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12</xdr:col>
      <xdr:colOff>0</xdr:colOff>
      <xdr:row>36</xdr:row>
      <xdr:rowOff>0</xdr:rowOff>
    </xdr:to>
    <xdr:graphicFrame macro="">
      <xdr:nvGraphicFramePr>
        <xdr:cNvPr id="106" name="Graphique 31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3</xdr:col>
      <xdr:colOff>0</xdr:colOff>
      <xdr:row>24</xdr:row>
      <xdr:rowOff>0</xdr:rowOff>
    </xdr:to>
    <xdr:graphicFrame macro="">
      <xdr:nvGraphicFramePr>
        <xdr:cNvPr id="71" name="Graphique 32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</xdr:col>
      <xdr:colOff>0</xdr:colOff>
      <xdr:row>23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113" name="Graphique 33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75" name="Graphique 3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</xdr:col>
      <xdr:colOff>0</xdr:colOff>
      <xdr:row>23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76" name="Graphique 3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3</xdr:col>
      <xdr:colOff>0</xdr:colOff>
      <xdr:row>34</xdr:row>
      <xdr:rowOff>0</xdr:rowOff>
    </xdr:to>
    <xdr:graphicFrame macro="">
      <xdr:nvGraphicFramePr>
        <xdr:cNvPr id="93" name="Graphique 36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0</xdr:colOff>
      <xdr:row>33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94" name="Graphique 37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95" name="Graphique 38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12</xdr:col>
      <xdr:colOff>0</xdr:colOff>
      <xdr:row>34</xdr:row>
      <xdr:rowOff>0</xdr:rowOff>
    </xdr:to>
    <xdr:graphicFrame macro="">
      <xdr:nvGraphicFramePr>
        <xdr:cNvPr id="96" name="Graphique 39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</xdr:col>
      <xdr:colOff>0</xdr:colOff>
      <xdr:row>30</xdr:row>
      <xdr:rowOff>0</xdr:rowOff>
    </xdr:from>
    <xdr:to>
      <xdr:col>6</xdr:col>
      <xdr:colOff>0</xdr:colOff>
      <xdr:row>31</xdr:row>
      <xdr:rowOff>0</xdr:rowOff>
    </xdr:to>
    <xdr:graphicFrame macro="">
      <xdr:nvGraphicFramePr>
        <xdr:cNvPr id="89" name="Graphique 40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graphicFrame macro="">
      <xdr:nvGraphicFramePr>
        <xdr:cNvPr id="87" name="Graphique 41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3</xdr:col>
      <xdr:colOff>0</xdr:colOff>
      <xdr:row>41</xdr:row>
      <xdr:rowOff>0</xdr:rowOff>
    </xdr:to>
    <xdr:graphicFrame macro="">
      <xdr:nvGraphicFramePr>
        <xdr:cNvPr id="107" name="Graphique 42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</xdr:col>
      <xdr:colOff>0</xdr:colOff>
      <xdr:row>40</xdr:row>
      <xdr:rowOff>0</xdr:rowOff>
    </xdr:from>
    <xdr:to>
      <xdr:col>6</xdr:col>
      <xdr:colOff>0</xdr:colOff>
      <xdr:row>41</xdr:row>
      <xdr:rowOff>0</xdr:rowOff>
    </xdr:to>
    <xdr:graphicFrame macro="">
      <xdr:nvGraphicFramePr>
        <xdr:cNvPr id="111" name="Graphique 43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3</xdr:col>
      <xdr:colOff>0</xdr:colOff>
      <xdr:row>44</xdr:row>
      <xdr:rowOff>0</xdr:rowOff>
    </xdr:to>
    <xdr:graphicFrame macro="">
      <xdr:nvGraphicFramePr>
        <xdr:cNvPr id="109" name="Graphique 4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</xdr:col>
      <xdr:colOff>0</xdr:colOff>
      <xdr:row>37</xdr:row>
      <xdr:rowOff>0</xdr:rowOff>
    </xdr:from>
    <xdr:to>
      <xdr:col>6</xdr:col>
      <xdr:colOff>0</xdr:colOff>
      <xdr:row>38</xdr:row>
      <xdr:rowOff>0</xdr:rowOff>
    </xdr:to>
    <xdr:graphicFrame macro="">
      <xdr:nvGraphicFramePr>
        <xdr:cNvPr id="104" name="Graphique 45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9</xdr:col>
      <xdr:colOff>0</xdr:colOff>
      <xdr:row>38</xdr:row>
      <xdr:rowOff>0</xdr:rowOff>
    </xdr:to>
    <xdr:graphicFrame macro="">
      <xdr:nvGraphicFramePr>
        <xdr:cNvPr id="103" name="Graphique 4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83</xdr:row>
      <xdr:rowOff>9525</xdr:rowOff>
    </xdr:from>
    <xdr:to>
      <xdr:col>15</xdr:col>
      <xdr:colOff>292796</xdr:colOff>
      <xdr:row>101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5257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83</xdr:row>
      <xdr:rowOff>0</xdr:rowOff>
    </xdr:from>
    <xdr:to>
      <xdr:col>34</xdr:col>
      <xdr:colOff>14092</xdr:colOff>
      <xdr:row>100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5162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14092</xdr:colOff>
      <xdr:row>122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5453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122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5453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1190625</xdr:colOff>
      <xdr:row>83</xdr:row>
      <xdr:rowOff>9525</xdr:rowOff>
    </xdr:from>
    <xdr:to>
      <xdr:col>15</xdr:col>
      <xdr:colOff>292796</xdr:colOff>
      <xdr:row>101</xdr:row>
      <xdr:rowOff>16569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5525750"/>
              <a:ext cx="4074221" cy="3264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83</xdr:row>
      <xdr:rowOff>0</xdr:rowOff>
    </xdr:from>
    <xdr:to>
      <xdr:col>34</xdr:col>
      <xdr:colOff>14092</xdr:colOff>
      <xdr:row>100</xdr:row>
      <xdr:rowOff>131523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aphiqu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5516225"/>
              <a:ext cx="3785992" cy="32080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14092</xdr:colOff>
      <xdr:row>122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Graphiqu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1075" y="19545300"/>
              <a:ext cx="3785992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122</xdr:row>
      <xdr:rowOff>141048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Graphiqu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50" y="19545300"/>
              <a:ext cx="3771900" cy="32176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0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7</xdr:row>
      <xdr:rowOff>1</xdr:rowOff>
    </xdr:from>
    <xdr:to>
      <xdr:col>11</xdr:col>
      <xdr:colOff>0</xdr:colOff>
      <xdr:row>8</xdr:row>
      <xdr:rowOff>1</xdr:rowOff>
    </xdr:to>
    <xdr:sp macro="[0]!Statut_PC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677026" y="1123951"/>
          <a:ext cx="628649" cy="190500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PC</a:t>
          </a:r>
        </a:p>
      </xdr:txBody>
    </xdr:sp>
    <xdr:clientData/>
  </xdr:twoCellAnchor>
  <xdr:twoCellAnchor>
    <xdr:from>
      <xdr:col>7</xdr:col>
      <xdr:colOff>1</xdr:colOff>
      <xdr:row>7</xdr:row>
      <xdr:rowOff>1</xdr:rowOff>
    </xdr:from>
    <xdr:to>
      <xdr:col>9</xdr:col>
      <xdr:colOff>1</xdr:colOff>
      <xdr:row>8</xdr:row>
      <xdr:rowOff>1</xdr:rowOff>
    </xdr:to>
    <xdr:sp macro="[0]!Statut_A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048376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AH</a:t>
          </a:r>
        </a:p>
      </xdr:txBody>
    </xdr:sp>
    <xdr:clientData/>
  </xdr:twoCellAnchor>
  <xdr:twoCellAnchor>
    <xdr:from>
      <xdr:col>11</xdr:col>
      <xdr:colOff>1</xdr:colOff>
      <xdr:row>7</xdr:row>
      <xdr:rowOff>1</xdr:rowOff>
    </xdr:from>
    <xdr:to>
      <xdr:col>13</xdr:col>
      <xdr:colOff>1</xdr:colOff>
      <xdr:row>8</xdr:row>
      <xdr:rowOff>1</xdr:rowOff>
    </xdr:to>
    <xdr:sp macro="[0]!Statut_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7305676" y="1123951"/>
          <a:ext cx="628650" cy="190500"/>
        </a:xfrm>
        <a:prstGeom prst="rect">
          <a:avLst/>
        </a:prstGeom>
        <a:solidFill>
          <a:srgbClr val="FF66FF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13</xdr:col>
      <xdr:colOff>1</xdr:colOff>
      <xdr:row>7</xdr:row>
      <xdr:rowOff>1</xdr:rowOff>
    </xdr:from>
    <xdr:to>
      <xdr:col>15</xdr:col>
      <xdr:colOff>1</xdr:colOff>
      <xdr:row>8</xdr:row>
      <xdr:rowOff>1</xdr:rowOff>
    </xdr:to>
    <xdr:sp macro="[0]!Statut_AS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7934326" y="1123951"/>
          <a:ext cx="628650" cy="190500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AST</a:t>
          </a:r>
        </a:p>
      </xdr:txBody>
    </xdr:sp>
    <xdr:clientData/>
  </xdr:twoCellAnchor>
  <xdr:twoCellAnchor>
    <xdr:from>
      <xdr:col>15</xdr:col>
      <xdr:colOff>1</xdr:colOff>
      <xdr:row>7</xdr:row>
      <xdr:rowOff>1</xdr:rowOff>
    </xdr:from>
    <xdr:to>
      <xdr:col>17</xdr:col>
      <xdr:colOff>1</xdr:colOff>
      <xdr:row>8</xdr:row>
      <xdr:rowOff>1</xdr:rowOff>
    </xdr:to>
    <xdr:sp macro="[0]!Statut_C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8562976" y="1123951"/>
          <a:ext cx="628650" cy="190500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CA</a:t>
          </a:r>
        </a:p>
      </xdr:txBody>
    </xdr:sp>
    <xdr:clientData/>
  </xdr:twoCellAnchor>
  <xdr:twoCellAnchor>
    <xdr:from>
      <xdr:col>17</xdr:col>
      <xdr:colOff>1</xdr:colOff>
      <xdr:row>7</xdr:row>
      <xdr:rowOff>1</xdr:rowOff>
    </xdr:from>
    <xdr:to>
      <xdr:col>19</xdr:col>
      <xdr:colOff>1</xdr:colOff>
      <xdr:row>8</xdr:row>
      <xdr:rowOff>1</xdr:rowOff>
    </xdr:to>
    <xdr:sp macro="[0]!Statut_RT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9191626" y="1123951"/>
          <a:ext cx="628650" cy="190500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RTT</a:t>
          </a:r>
        </a:p>
      </xdr:txBody>
    </xdr:sp>
    <xdr:clientData/>
  </xdr:twoCellAnchor>
  <xdr:twoCellAnchor>
    <xdr:from>
      <xdr:col>19</xdr:col>
      <xdr:colOff>1</xdr:colOff>
      <xdr:row>7</xdr:row>
      <xdr:rowOff>1</xdr:rowOff>
    </xdr:from>
    <xdr:to>
      <xdr:col>21</xdr:col>
      <xdr:colOff>1</xdr:colOff>
      <xdr:row>8</xdr:row>
      <xdr:rowOff>1</xdr:rowOff>
    </xdr:to>
    <xdr:sp macro="[0]!Statut_CEX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9820276" y="1123951"/>
          <a:ext cx="628650" cy="19050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CEX</a:t>
          </a:r>
        </a:p>
      </xdr:txBody>
    </xdr:sp>
    <xdr:clientData/>
  </xdr:twoCellAnchor>
  <xdr:twoCellAnchor>
    <xdr:from>
      <xdr:col>21</xdr:col>
      <xdr:colOff>1</xdr:colOff>
      <xdr:row>7</xdr:row>
      <xdr:rowOff>0</xdr:rowOff>
    </xdr:from>
    <xdr:to>
      <xdr:col>23</xdr:col>
      <xdr:colOff>1</xdr:colOff>
      <xdr:row>7</xdr:row>
      <xdr:rowOff>190499</xdr:rowOff>
    </xdr:to>
    <xdr:sp macro="[0]!Statut_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448926" y="1123950"/>
          <a:ext cx="628650" cy="190499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</a:t>
          </a:r>
        </a:p>
      </xdr:txBody>
    </xdr:sp>
    <xdr:clientData/>
  </xdr:twoCellAnchor>
  <xdr:twoCellAnchor>
    <xdr:from>
      <xdr:col>29</xdr:col>
      <xdr:colOff>1</xdr:colOff>
      <xdr:row>7</xdr:row>
      <xdr:rowOff>1</xdr:rowOff>
    </xdr:from>
    <xdr:to>
      <xdr:col>31</xdr:col>
      <xdr:colOff>1</xdr:colOff>
      <xdr:row>8</xdr:row>
      <xdr:rowOff>1</xdr:rowOff>
    </xdr:to>
    <xdr:sp macro="[0]!Statut_T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2963526" y="1123951"/>
          <a:ext cx="628650" cy="190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TP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8</xdr:row>
      <xdr:rowOff>1</xdr:rowOff>
    </xdr:to>
    <xdr:sp macro="[0]!Statut_Prese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19725" y="1123951"/>
          <a:ext cx="628650" cy="19050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23</xdr:col>
      <xdr:colOff>1</xdr:colOff>
      <xdr:row>7</xdr:row>
      <xdr:rowOff>1</xdr:rowOff>
    </xdr:from>
    <xdr:to>
      <xdr:col>25</xdr:col>
      <xdr:colOff>0</xdr:colOff>
      <xdr:row>8</xdr:row>
      <xdr:rowOff>1</xdr:rowOff>
    </xdr:to>
    <xdr:sp macro="[0]!Statut_MA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11077576" y="1123951"/>
          <a:ext cx="628649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MA</a:t>
          </a:r>
        </a:p>
      </xdr:txBody>
    </xdr:sp>
    <xdr:clientData/>
  </xdr:twoCellAnchor>
  <xdr:twoCellAnchor>
    <xdr:from>
      <xdr:col>25</xdr:col>
      <xdr:colOff>1</xdr:colOff>
      <xdr:row>7</xdr:row>
      <xdr:rowOff>1</xdr:rowOff>
    </xdr:from>
    <xdr:to>
      <xdr:col>27</xdr:col>
      <xdr:colOff>1</xdr:colOff>
      <xdr:row>8</xdr:row>
      <xdr:rowOff>1</xdr:rowOff>
    </xdr:to>
    <xdr:sp macro="[0]!Statut_A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11706226" y="1123951"/>
          <a:ext cx="628650" cy="190500"/>
        </a:xfrm>
        <a:prstGeom prst="rect">
          <a:avLst/>
        </a:prstGeom>
        <a:solidFill>
          <a:srgbClr val="FF6600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AT</a:t>
          </a:r>
        </a:p>
      </xdr:txBody>
    </xdr:sp>
    <xdr:clientData/>
  </xdr:twoCellAnchor>
  <xdr:twoCellAnchor>
    <xdr:from>
      <xdr:col>27</xdr:col>
      <xdr:colOff>1</xdr:colOff>
      <xdr:row>7</xdr:row>
      <xdr:rowOff>1</xdr:rowOff>
    </xdr:from>
    <xdr:to>
      <xdr:col>29</xdr:col>
      <xdr:colOff>0</xdr:colOff>
      <xdr:row>8</xdr:row>
      <xdr:rowOff>1</xdr:rowOff>
    </xdr:to>
    <xdr:sp macro="[0]!Statut_TA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12334876" y="1123951"/>
          <a:ext cx="628649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TAD</a:t>
          </a:r>
        </a:p>
      </xdr:txBody>
    </xdr:sp>
    <xdr:clientData/>
  </xdr:twoCellAnchor>
  <xdr:twoCellAnchor>
    <xdr:from>
      <xdr:col>22</xdr:col>
      <xdr:colOff>0</xdr:colOff>
      <xdr:row>82</xdr:row>
      <xdr:rowOff>188702</xdr:rowOff>
    </xdr:from>
    <xdr:to>
      <xdr:col>34</xdr:col>
      <xdr:colOff>0</xdr:colOff>
      <xdr:row>101</xdr:row>
      <xdr:rowOff>179716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34</xdr:col>
      <xdr:colOff>0</xdr:colOff>
      <xdr:row>125</xdr:row>
      <xdr:rowOff>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82</xdr:row>
      <xdr:rowOff>188702</xdr:rowOff>
    </xdr:from>
    <xdr:to>
      <xdr:col>16</xdr:col>
      <xdr:colOff>0</xdr:colOff>
      <xdr:row>101</xdr:row>
      <xdr:rowOff>179716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105</xdr:row>
      <xdr:rowOff>0</xdr:rowOff>
    </xdr:from>
    <xdr:to>
      <xdr:col>15</xdr:col>
      <xdr:colOff>0</xdr:colOff>
      <xdr:row>125</xdr:row>
      <xdr:rowOff>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TARD Karyne" id="{87FEF28B-D472-4A87-A0DC-331B31F5FC6B}" userId="S::k.lutard@bordeaux-metropole.fr::564a9c58-8561-4069-8bf0-8bb0e6ca98c1" providerId="AD"/>
  <person displayName="SIGALA Jean-Christophe" id="{23FA3518-E9C6-4B47-9AD0-CF829EF07D70}" userId="S::jc.sigala@bordeaux-metropole.fr::5264fd3b-9167-44e4-999c-449ab8aab65c" providerId="AD"/>
  <person displayName="TUCOULET Dorian" id="{F811568B-9D4E-456B-BAF2-C1E8E4E86E28}" userId="S::d.tucoulet@bordeaux-metropole.fr::6d0976ab-d57d-4045-b4b1-2f49907baab5" providerId="AD"/>
  <person displayName="FOURCADE Herve" id="{011A9A54-FBA8-49BA-B772-D915C6BF09AB}" userId="S::h.fourcade@bordeaux-metropole.fr::4892c221-2028-44b8-bb52-d452b71f0a6d" providerId="AD"/>
  <person displayName="VRBOVSKA Xavier" id="{4B0C9943-62A0-433C-B5ED-C6C75F258DFE}" userId="S::x.vrbovska@bordeaux-metropole.fr::71d06b10-eea0-4e6c-89b6-4ec941f1bad2" providerId="AD"/>
  <person displayName="GONCALVES Lionel" id="{1F5BD514-822A-4781-AB5E-A0FE3BCCB61C}" userId="S::li.goncalves@bordeaux-metropole.fr::5e6fa3bd-6ceb-4237-9d34-7d2b42fa8d68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3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4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6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7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8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9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0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2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3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4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5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6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7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8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9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0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2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3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4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5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6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7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8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9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0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2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3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4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5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6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7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8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14" dT="2026-01-22T06:30:08.06" personId="{87FEF28B-D472-4A87-A0DC-331B31F5FC6B}" id="{FF9A952C-90B4-42A6-B33A-FB97D428AAA1}">
    <text>Apres midi</text>
  </threadedComment>
  <threadedComment ref="X17" dT="2026-01-21T07:38:35.40" personId="{87FEF28B-D472-4A87-A0DC-331B31F5FC6B}" id="{E43AF9C7-E5AA-450D-901C-419F6762D76C}">
    <text>Apres midi</text>
  </threadedComment>
  <threadedComment ref="O19" dT="2026-01-02T08:52:51.01" personId="{87FEF28B-D472-4A87-A0DC-331B31F5FC6B}" id="{7DB90659-CA33-4A4C-A451-CB56E8ECB913}">
    <text xml:space="preserve">Recyclage habilitation électrique
</text>
  </threadedComment>
  <threadedComment ref="P19" dT="2026-01-05T08:03:00.75" personId="{4B0C9943-62A0-433C-B5ED-C6C75F258DFE}" id="{3B953077-5B19-483D-8A13-C7F1CB163521}">
    <text>Recyclage habilitation électrique</text>
  </threadedComment>
  <threadedComment ref="AE19" dT="2026-01-02T08:53:32.33" personId="{87FEF28B-D472-4A87-A0DC-331B31F5FC6B}" id="{6BF217DB-2B99-4FFF-89C6-DBDA25374B12}">
    <text>Les opérations d'infrastructures de voirie : les fondamentaux de la maîtrise d'ouvrage</text>
  </threadedComment>
  <threadedComment ref="AF19" dT="2026-01-05T08:03:39.21" personId="{4B0C9943-62A0-433C-B5ED-C6C75F258DFE}" id="{266B2719-B7B3-4D9A-879F-41DFB01371FF}">
    <text>Les opérations d'infrastructures de voirie : les fondamentaux de la maîtrise d'ouvrage</text>
  </threadedComment>
  <threadedComment ref="AG19" dT="2026-01-05T08:03:27.29" personId="{4B0C9943-62A0-433C-B5ED-C6C75F258DFE}" id="{F7490259-EB28-4C4D-9309-062C622E060D}">
    <text>Les opérations d'infrastructures de voirie : les fondamentaux de la maîtrise d'ouvrage</text>
  </threadedComment>
  <threadedComment ref="L24" dT="2026-01-09T07:02:42.44" personId="{87FEF28B-D472-4A87-A0DC-331B31F5FC6B}" id="{BAA7C023-879E-4B61-AF39-6041C90E1F06}">
    <text>Garde enfant</text>
  </threadedComment>
  <threadedComment ref="O24" dT="2026-01-09T07:02:42.44" personId="{87FEF28B-D472-4A87-A0DC-331B31F5FC6B}" id="{98FA29B9-078E-4DCA-B2D7-4379752F192E}">
    <text>Garde enfant</text>
  </threadedComment>
  <threadedComment ref="P24" dT="2026-01-09T07:02:42.44" personId="{87FEF28B-D472-4A87-A0DC-331B31F5FC6B}" id="{6AAE692F-6D53-4F66-B408-4E8B2FBB9C23}">
    <text>Garde enfant</text>
  </threadedComment>
  <threadedComment ref="Q24" dT="2026-01-09T07:02:42.44" personId="{87FEF28B-D472-4A87-A0DC-331B31F5FC6B}" id="{31702A2D-EB25-4C43-92DD-01C383BDD605}">
    <text>Garde enfant</text>
  </threadedComment>
  <threadedComment ref="O30" dT="2026-01-02T08:52:51.01" personId="{87FEF28B-D472-4A87-A0DC-331B31F5FC6B}" id="{601119A6-C1A4-44E0-BD51-586D4E526949}">
    <text xml:space="preserve">Recyclage habilitation électrique
</text>
  </threadedComment>
  <threadedComment ref="V33" dT="2026-01-02T12:32:53.40" personId="{23FA3518-E9C6-4B47-9AD0-CF829EF07D70}" id="{9DD5539A-9168-4A43-B4C9-CEB4E46C4B8F}">
    <text>CA l'après-midi</text>
  </threadedComment>
  <threadedComment ref="W51" dT="2026-01-07T08:15:01.08" personId="{87FEF28B-D472-4A87-A0DC-331B31F5FC6B}" id="{C398FDB4-E4E1-4025-9CC7-1DDAAE64C8FA}">
    <text>APRES MIDI</text>
  </threadedComment>
  <threadedComment ref="S63" dT="2026-01-14T07:15:37.59" personId="{F811568B-9D4E-456B-BAF2-C1E8E4E86E28}" id="{F840E0C3-03CB-4167-BA5C-392AC3641759}">
    <text>Après-midi</text>
  </threadedComment>
  <threadedComment ref="X64" dT="2026-01-21T07:37:06.48" personId="{F811568B-9D4E-456B-BAF2-C1E8E4E86E28}" id="{9250A2C7-7E5B-42E8-8886-122B36FAF0EF}">
    <text>Après-midi</text>
  </threadedComment>
  <threadedComment ref="Y68" dT="2026-01-21T07:37:51.53" personId="{F811568B-9D4E-456B-BAF2-C1E8E4E86E28}" id="{19585EB0-7638-48A5-AA64-64CA815E60E4}">
    <text>Après-midi</text>
  </threadedComment>
  <threadedComment ref="R71" dT="2026-01-14T07:15:50.10" personId="{F811568B-9D4E-456B-BAF2-C1E8E4E86E28}" id="{A62A50E6-8BD2-4EF6-9051-13D2BC976619}">
    <text>Après-midi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B19" dT="2026-02-02T11:31:07.59" personId="{4B0C9943-62A0-433C-B5ED-C6C75F258DFE}" id="{95130EBE-D26C-46C5-9233-4830F1A8F0C8}">
    <text>Après midi</text>
  </threadedComment>
  <threadedComment ref="I33" dT="2026-02-06T07:32:51.01" personId="{011A9A54-FBA8-49BA-B772-D915C6BF09AB}" id="{653153EC-9996-4847-A1E5-5BAF82123849}">
    <text>RC 10h à 16h01</text>
  </threadedComment>
  <threadedComment ref="F35" dT="2026-02-03T14:28:12.16" personId="{011A9A54-FBA8-49BA-B772-D915C6BF09AB}" id="{2D3EE7E0-8A94-4E12-B119-F6608C20CBD8}">
    <text>½ après midi</text>
  </threadedComment>
  <threadedComment ref="N39" dT="2026-02-09T07:27:22.22" personId="{87FEF28B-D472-4A87-A0DC-331B31F5FC6B}" id="{4F5A9E79-1DBA-49F0-847D-B4533D109437}">
    <text>APRES-MIDI</text>
  </threadedComment>
  <threadedComment ref="G50" dT="2026-02-03T08:00:06.15" personId="{1F5BD514-822A-4781-AB5E-A0FE3BCCB61C}" id="{E1CC7D2E-624B-42E2-91D5-042EFDBAE7E7}">
    <text>Apres midi</text>
  </threadedComment>
  <threadedComment ref="I54" dT="2026-02-03T14:28:12.16" personId="{011A9A54-FBA8-49BA-B772-D915C6BF09AB}" id="{A5E951EB-F297-414B-8456-784F44F97D82}">
    <text>½ après midi</text>
  </threadedComment>
  <threadedComment ref="AA56" dT="2026-02-06T07:48:04.44" personId="{011A9A54-FBA8-49BA-B772-D915C6BF09AB}" id="{445D86B2-146E-4E40-AE38-F9E34D64F844}">
    <text>RC de 15h00 à 16h01</text>
  </threadedComment>
  <threadedComment ref="E63" dT="2026-01-29T09:17:57.28" personId="{F811568B-9D4E-456B-BAF2-C1E8E4E86E28}" id="{1D1492FF-D060-43B3-9B55-09AC8A19D93A}">
    <text>Après-midi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57" dT="2026-02-10T08:37:39.70" personId="{011A9A54-FBA8-49BA-B772-D915C6BF09AB}" id="{1B5C92B6-238F-409B-95A6-333E5DD11590}">
    <text>tronçonnage</text>
  </threadedComment>
  <threadedComment ref="U57" dT="2026-02-10T08:37:28.35" personId="{011A9A54-FBA8-49BA-B772-D915C6BF09AB}" id="{06879A32-163D-4936-B95F-3E9DDC6A2C2E}">
    <text>tronçonnage</text>
  </threadedComment>
  <threadedComment ref="V57" dT="2026-02-10T08:37:12.80" personId="{011A9A54-FBA8-49BA-B772-D915C6BF09AB}" id="{24CEF43C-2575-42A5-90D2-C8F7B1E4D5A7}">
    <text>tronçonnage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B2:J34"/>
  <sheetViews>
    <sheetView topLeftCell="A18" workbookViewId="0">
      <selection activeCell="B8" sqref="B8"/>
    </sheetView>
  </sheetViews>
  <sheetFormatPr baseColWidth="10" defaultColWidth="11.42578125" defaultRowHeight="14.25" x14ac:dyDescent="0.2"/>
  <cols>
    <col min="1" max="1" width="11.42578125" style="3" customWidth="1"/>
    <col min="2" max="2" width="81.7109375" style="3" bestFit="1" customWidth="1"/>
    <col min="3" max="3" width="19.5703125" style="3" bestFit="1" customWidth="1"/>
    <col min="4" max="5" width="11.28515625" style="3" bestFit="1" customWidth="1"/>
    <col min="6" max="6" width="11.42578125" style="3" customWidth="1"/>
    <col min="7" max="16384" width="11.42578125" style="3"/>
  </cols>
  <sheetData>
    <row r="2" spans="2:10" ht="20.25" customHeight="1" x14ac:dyDescent="0.3">
      <c r="B2" s="4" t="s">
        <v>0</v>
      </c>
    </row>
    <row r="5" spans="2:10" ht="15.75" customHeight="1" x14ac:dyDescent="0.25">
      <c r="B5" s="6" t="s">
        <v>1</v>
      </c>
      <c r="D5" s="3" t="s">
        <v>2</v>
      </c>
    </row>
    <row r="8" spans="2:10" x14ac:dyDescent="0.2">
      <c r="B8" s="7" t="s">
        <v>3</v>
      </c>
    </row>
    <row r="9" spans="2:10" x14ac:dyDescent="0.2">
      <c r="B9" s="3" t="s">
        <v>4</v>
      </c>
    </row>
    <row r="10" spans="2:10" x14ac:dyDescent="0.2">
      <c r="B10" s="3" t="s">
        <v>5</v>
      </c>
    </row>
    <row r="11" spans="2:10" x14ac:dyDescent="0.2">
      <c r="B11" s="3" t="s">
        <v>6</v>
      </c>
    </row>
    <row r="12" spans="2:10" x14ac:dyDescent="0.2">
      <c r="B12" s="3" t="s">
        <v>7</v>
      </c>
    </row>
    <row r="15" spans="2:10" ht="15.75" customHeight="1" x14ac:dyDescent="0.25">
      <c r="B15" s="6" t="s">
        <v>8</v>
      </c>
      <c r="G15" s="1"/>
      <c r="H15" s="1"/>
      <c r="I15" s="2"/>
      <c r="J15" s="1"/>
    </row>
    <row r="16" spans="2:10" ht="15" customHeight="1" x14ac:dyDescent="0.2">
      <c r="G16" s="1"/>
      <c r="H16" s="1" t="s">
        <v>2</v>
      </c>
      <c r="I16" s="1" t="s">
        <v>2</v>
      </c>
      <c r="J16" s="1"/>
    </row>
    <row r="17" spans="2:7" ht="15" customHeight="1" x14ac:dyDescent="0.2">
      <c r="F17" s="1"/>
      <c r="G17" s="1"/>
    </row>
    <row r="18" spans="2:7" ht="15.75" customHeight="1" x14ac:dyDescent="0.25">
      <c r="B18" s="7" t="s">
        <v>9</v>
      </c>
      <c r="C18" s="10" t="s">
        <v>10</v>
      </c>
      <c r="D18" s="11"/>
      <c r="G18" s="1"/>
    </row>
    <row r="19" spans="2:7" ht="25.5" customHeight="1" x14ac:dyDescent="0.2">
      <c r="B19" s="9" t="s">
        <v>11</v>
      </c>
      <c r="C19" s="16">
        <v>2026</v>
      </c>
      <c r="D19" s="11"/>
      <c r="G19" s="1"/>
    </row>
    <row r="20" spans="2:7" ht="15.75" customHeight="1" x14ac:dyDescent="0.25">
      <c r="B20" s="3" t="s">
        <v>12</v>
      </c>
      <c r="C20" s="10" t="s">
        <v>13</v>
      </c>
      <c r="D20" s="12"/>
      <c r="E20" s="13"/>
      <c r="G20" s="1"/>
    </row>
    <row r="21" spans="2:7" ht="15" customHeight="1" x14ac:dyDescent="0.2">
      <c r="B21" s="3" t="s">
        <v>14</v>
      </c>
      <c r="C21" s="119" t="s">
        <v>15</v>
      </c>
      <c r="D21" s="14">
        <f>EDATE(D22,-1)</f>
        <v>45992</v>
      </c>
      <c r="E21" s="14">
        <f t="shared" ref="E21:E34" si="0">EOMONTH(D21,0)</f>
        <v>46022</v>
      </c>
      <c r="G21" s="1"/>
    </row>
    <row r="22" spans="2:7" ht="15" customHeight="1" x14ac:dyDescent="0.2">
      <c r="B22" s="3" t="s">
        <v>16</v>
      </c>
      <c r="C22" s="119" t="s">
        <v>17</v>
      </c>
      <c r="D22" s="15">
        <f>DATE(Annee,1,1)</f>
        <v>46023</v>
      </c>
      <c r="E22" s="15">
        <f t="shared" si="0"/>
        <v>46053</v>
      </c>
      <c r="G22" s="1"/>
    </row>
    <row r="23" spans="2:7" ht="15" customHeight="1" x14ac:dyDescent="0.2">
      <c r="B23" s="3" t="s">
        <v>18</v>
      </c>
      <c r="C23" s="119" t="s">
        <v>19</v>
      </c>
      <c r="D23" s="15">
        <f t="shared" ref="D23:D34" si="1">EDATE(D22,1)</f>
        <v>46054</v>
      </c>
      <c r="E23" s="15">
        <f t="shared" si="0"/>
        <v>46081</v>
      </c>
      <c r="G23" s="1"/>
    </row>
    <row r="24" spans="2:7" ht="15" customHeight="1" x14ac:dyDescent="0.2">
      <c r="B24" s="3" t="s">
        <v>20</v>
      </c>
      <c r="C24" s="119" t="s">
        <v>21</v>
      </c>
      <c r="D24" s="15">
        <f t="shared" si="1"/>
        <v>46082</v>
      </c>
      <c r="E24" s="15">
        <f t="shared" si="0"/>
        <v>46112</v>
      </c>
    </row>
    <row r="25" spans="2:7" ht="15" customHeight="1" x14ac:dyDescent="0.2">
      <c r="C25" s="119" t="s">
        <v>22</v>
      </c>
      <c r="D25" s="15">
        <f t="shared" si="1"/>
        <v>46113</v>
      </c>
      <c r="E25" s="15">
        <f t="shared" si="0"/>
        <v>46142</v>
      </c>
    </row>
    <row r="26" spans="2:7" ht="15" customHeight="1" x14ac:dyDescent="0.2">
      <c r="C26" s="119" t="s">
        <v>23</v>
      </c>
      <c r="D26" s="15">
        <f t="shared" si="1"/>
        <v>46143</v>
      </c>
      <c r="E26" s="15">
        <f t="shared" si="0"/>
        <v>46173</v>
      </c>
    </row>
    <row r="27" spans="2:7" ht="15.75" customHeight="1" x14ac:dyDescent="0.25">
      <c r="B27" s="8"/>
      <c r="C27" s="119" t="s">
        <v>24</v>
      </c>
      <c r="D27" s="15">
        <f t="shared" si="1"/>
        <v>46174</v>
      </c>
      <c r="E27" s="15">
        <f t="shared" si="0"/>
        <v>46203</v>
      </c>
    </row>
    <row r="28" spans="2:7" ht="15" customHeight="1" x14ac:dyDescent="0.25">
      <c r="B28" s="5"/>
      <c r="C28" s="119" t="s">
        <v>25</v>
      </c>
      <c r="D28" s="15">
        <f t="shared" si="1"/>
        <v>46204</v>
      </c>
      <c r="E28" s="15">
        <f t="shared" si="0"/>
        <v>46234</v>
      </c>
    </row>
    <row r="29" spans="2:7" ht="15" customHeight="1" x14ac:dyDescent="0.2">
      <c r="C29" s="119" t="s">
        <v>26</v>
      </c>
      <c r="D29" s="15">
        <f t="shared" si="1"/>
        <v>46235</v>
      </c>
      <c r="E29" s="15">
        <f t="shared" si="0"/>
        <v>46265</v>
      </c>
    </row>
    <row r="30" spans="2:7" ht="15" customHeight="1" x14ac:dyDescent="0.2">
      <c r="C30" s="119" t="s">
        <v>27</v>
      </c>
      <c r="D30" s="15">
        <f t="shared" si="1"/>
        <v>46266</v>
      </c>
      <c r="E30" s="15">
        <f t="shared" si="0"/>
        <v>46295</v>
      </c>
    </row>
    <row r="31" spans="2:7" x14ac:dyDescent="0.2">
      <c r="C31" s="119" t="s">
        <v>28</v>
      </c>
      <c r="D31" s="15">
        <f t="shared" si="1"/>
        <v>46296</v>
      </c>
      <c r="E31" s="15">
        <f t="shared" si="0"/>
        <v>46326</v>
      </c>
    </row>
    <row r="32" spans="2:7" x14ac:dyDescent="0.2">
      <c r="C32" s="119" t="s">
        <v>29</v>
      </c>
      <c r="D32" s="15">
        <f t="shared" si="1"/>
        <v>46327</v>
      </c>
      <c r="E32" s="15">
        <f t="shared" si="0"/>
        <v>46356</v>
      </c>
    </row>
    <row r="33" spans="2:5" x14ac:dyDescent="0.2">
      <c r="C33" s="119" t="s">
        <v>15</v>
      </c>
      <c r="D33" s="15">
        <f t="shared" si="1"/>
        <v>46357</v>
      </c>
      <c r="E33" s="15">
        <f t="shared" si="0"/>
        <v>46387</v>
      </c>
    </row>
    <row r="34" spans="2:5" ht="15" customHeight="1" x14ac:dyDescent="0.25">
      <c r="B34" s="5"/>
      <c r="C34" s="119" t="s">
        <v>17</v>
      </c>
      <c r="D34" s="15">
        <f t="shared" si="1"/>
        <v>46388</v>
      </c>
      <c r="E34" s="15">
        <f t="shared" si="0"/>
        <v>46418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jouterAgent.AjouterAgen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erPlannings14Moi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5372100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H79"/>
  <sheetViews>
    <sheetView topLeftCell="A22" workbookViewId="0">
      <pane xSplit="3" topLeftCell="V1" activePane="topRight" state="frozen"/>
      <selection activeCell="A34" sqref="A34"/>
      <selection pane="topRight" activeCell="AA1" sqref="AA1:AH1048576"/>
    </sheetView>
  </sheetViews>
  <sheetFormatPr baseColWidth="10" defaultColWidth="11.42578125" defaultRowHeight="15" x14ac:dyDescent="0.25"/>
  <cols>
    <col min="1" max="1" width="10.5703125" style="17" bestFit="1" customWidth="1"/>
    <col min="2" max="2" width="42.5703125" style="17" bestFit="1" customWidth="1"/>
    <col min="3" max="3" width="18" style="17" bestFit="1" customWidth="1"/>
    <col min="4" max="26" width="13.7109375" style="17" customWidth="1"/>
    <col min="27" max="34" width="15" customWidth="1"/>
    <col min="35" max="16384" width="11.42578125" style="3"/>
  </cols>
  <sheetData>
    <row r="1" spans="1:34" hidden="1" x14ac:dyDescent="0.25"/>
    <row r="2" spans="1:34" hidden="1" x14ac:dyDescent="0.25"/>
    <row r="3" spans="1:34" hidden="1" x14ac:dyDescent="0.25"/>
    <row r="4" spans="1:34" hidden="1" x14ac:dyDescent="0.25"/>
    <row r="5" spans="1:34" hidden="1" x14ac:dyDescent="0.25"/>
    <row r="6" spans="1:34" hidden="1" x14ac:dyDescent="0.25"/>
    <row r="7" spans="1:34" hidden="1" x14ac:dyDescent="0.25"/>
    <row r="8" spans="1:34" hidden="1" x14ac:dyDescent="0.25"/>
    <row r="9" spans="1:34" hidden="1" x14ac:dyDescent="0.25">
      <c r="H9" s="18"/>
      <c r="I9" s="18"/>
    </row>
    <row r="10" spans="1:34" ht="45" customHeight="1" x14ac:dyDescent="0.25">
      <c r="A10" s="273" t="s">
        <v>30</v>
      </c>
      <c r="B10" s="273" t="s">
        <v>31</v>
      </c>
      <c r="C10" s="273" t="s">
        <v>32</v>
      </c>
      <c r="D10" s="274" t="s">
        <v>33</v>
      </c>
      <c r="E10" s="275" t="s">
        <v>34</v>
      </c>
      <c r="F10" s="275" t="s">
        <v>35</v>
      </c>
      <c r="G10" s="276" t="s">
        <v>36</v>
      </c>
      <c r="H10" s="276" t="s">
        <v>37</v>
      </c>
      <c r="I10" s="276" t="s">
        <v>38</v>
      </c>
      <c r="J10" s="276" t="s">
        <v>39</v>
      </c>
      <c r="K10" s="276" t="s">
        <v>40</v>
      </c>
      <c r="L10" s="276" t="s">
        <v>41</v>
      </c>
      <c r="M10" s="276" t="s">
        <v>42</v>
      </c>
      <c r="N10" s="276" t="s">
        <v>43</v>
      </c>
      <c r="O10" s="276" t="s">
        <v>44</v>
      </c>
      <c r="P10" s="276" t="s">
        <v>45</v>
      </c>
      <c r="Q10" s="276" t="s">
        <v>46</v>
      </c>
      <c r="R10" s="276" t="s">
        <v>47</v>
      </c>
      <c r="S10" s="276" t="s">
        <v>48</v>
      </c>
      <c r="T10" s="277" t="s">
        <v>49</v>
      </c>
      <c r="U10" s="278" t="s">
        <v>50</v>
      </c>
      <c r="V10" s="278" t="s">
        <v>51</v>
      </c>
      <c r="W10" s="278" t="s">
        <v>52</v>
      </c>
      <c r="X10" s="279" t="s">
        <v>53</v>
      </c>
      <c r="Y10" s="280" t="s">
        <v>54</v>
      </c>
      <c r="Z10" s="281" t="s">
        <v>55</v>
      </c>
      <c r="AA10" s="286" t="s">
        <v>56</v>
      </c>
      <c r="AB10" s="286" t="s">
        <v>57</v>
      </c>
      <c r="AC10" s="286" t="s">
        <v>58</v>
      </c>
      <c r="AD10" s="286" t="s">
        <v>59</v>
      </c>
      <c r="AE10" s="286" t="s">
        <v>60</v>
      </c>
      <c r="AF10" s="286" t="s">
        <v>61</v>
      </c>
      <c r="AG10" s="286" t="s">
        <v>62</v>
      </c>
      <c r="AH10" s="308"/>
    </row>
    <row r="11" spans="1:34" ht="14.25" x14ac:dyDescent="0.2">
      <c r="A11" s="19"/>
      <c r="B11" s="20" t="s">
        <v>63</v>
      </c>
      <c r="C11" s="21"/>
      <c r="D11" s="283"/>
      <c r="E11" s="309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3"/>
      <c r="AA11" s="284"/>
      <c r="AB11" s="284"/>
      <c r="AC11" s="284"/>
      <c r="AD11" s="284"/>
      <c r="AE11" s="284"/>
      <c r="AF11" s="284"/>
      <c r="AG11" s="284"/>
      <c r="AH11" s="285"/>
    </row>
    <row r="12" spans="1:34" ht="15" customHeight="1" x14ac:dyDescent="0.2">
      <c r="A12" s="30" t="s">
        <v>64</v>
      </c>
      <c r="B12" s="31" t="s">
        <v>65</v>
      </c>
      <c r="C12" s="30" t="s">
        <v>66</v>
      </c>
      <c r="D12" s="124"/>
      <c r="E12" s="310"/>
      <c r="F12" s="310"/>
      <c r="G12" s="310"/>
      <c r="H12" s="310"/>
      <c r="I12" s="310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124"/>
      <c r="U12" s="124"/>
      <c r="V12" s="310"/>
      <c r="W12" s="310"/>
      <c r="X12" s="310"/>
      <c r="Y12" s="310"/>
      <c r="Z12" s="310"/>
      <c r="AA12" s="287"/>
      <c r="AB12" s="287"/>
      <c r="AC12" s="287"/>
      <c r="AD12" s="287"/>
      <c r="AE12" s="287"/>
      <c r="AF12" s="287"/>
      <c r="AG12" s="287"/>
      <c r="AH12" s="287"/>
    </row>
    <row r="13" spans="1:34" ht="14.25" x14ac:dyDescent="0.2">
      <c r="A13" s="24"/>
      <c r="B13" s="25" t="s">
        <v>67</v>
      </c>
      <c r="C13" s="26"/>
      <c r="D13" s="120"/>
      <c r="E13" s="311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1"/>
      <c r="R13" s="311"/>
      <c r="S13" s="311"/>
      <c r="T13" s="120"/>
      <c r="U13" s="120"/>
      <c r="V13" s="311"/>
      <c r="W13" s="311"/>
      <c r="X13" s="311"/>
      <c r="Y13" s="311"/>
      <c r="Z13" s="311"/>
      <c r="AA13" s="120"/>
      <c r="AB13" s="120"/>
      <c r="AC13" s="120"/>
      <c r="AD13" s="120"/>
      <c r="AE13" s="120"/>
      <c r="AF13" s="120"/>
      <c r="AG13" s="120"/>
      <c r="AH13" s="121"/>
    </row>
    <row r="14" spans="1:34" ht="15" customHeight="1" x14ac:dyDescent="0.2">
      <c r="A14" s="30" t="s">
        <v>68</v>
      </c>
      <c r="B14" s="31" t="s">
        <v>69</v>
      </c>
      <c r="C14" s="30" t="s">
        <v>70</v>
      </c>
      <c r="D14" s="124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124"/>
      <c r="U14" s="124"/>
      <c r="V14" s="310"/>
      <c r="W14" s="310"/>
      <c r="X14" s="310"/>
      <c r="Y14" s="310"/>
      <c r="Z14" s="310"/>
      <c r="AA14" s="287"/>
      <c r="AB14" s="287"/>
      <c r="AC14" s="287"/>
      <c r="AD14" s="287"/>
      <c r="AE14" s="287"/>
      <c r="AF14" s="287"/>
      <c r="AG14" s="287"/>
      <c r="AH14" s="287"/>
    </row>
    <row r="15" spans="1:34" ht="14.25" x14ac:dyDescent="0.2">
      <c r="A15" s="251"/>
      <c r="B15" s="252" t="s">
        <v>71</v>
      </c>
      <c r="C15" s="253"/>
      <c r="D15" s="253"/>
      <c r="E15" s="312"/>
      <c r="F15" s="312"/>
      <c r="G15" s="312"/>
      <c r="H15" s="312"/>
      <c r="I15" s="312"/>
      <c r="J15" s="312"/>
      <c r="K15" s="312"/>
      <c r="L15" s="312"/>
      <c r="M15" s="312"/>
      <c r="N15" s="312"/>
      <c r="O15" s="312"/>
      <c r="P15" s="312"/>
      <c r="Q15" s="312"/>
      <c r="R15" s="312"/>
      <c r="S15" s="312"/>
      <c r="T15" s="253"/>
      <c r="U15" s="253"/>
      <c r="V15" s="312"/>
      <c r="W15" s="312"/>
      <c r="X15" s="312"/>
      <c r="Y15" s="312"/>
      <c r="Z15" s="312"/>
      <c r="AA15" s="253"/>
      <c r="AB15" s="253"/>
      <c r="AC15" s="253"/>
      <c r="AD15" s="253"/>
      <c r="AE15" s="253"/>
      <c r="AF15" s="253"/>
      <c r="AG15" s="253"/>
      <c r="AH15" s="269"/>
    </row>
    <row r="16" spans="1:34" ht="14.25" x14ac:dyDescent="0.2">
      <c r="A16" s="257"/>
      <c r="B16" s="258" t="s">
        <v>72</v>
      </c>
      <c r="C16" s="259"/>
      <c r="D16" s="259"/>
      <c r="E16" s="313"/>
      <c r="F16" s="313"/>
      <c r="G16" s="313"/>
      <c r="H16" s="313"/>
      <c r="I16" s="313"/>
      <c r="J16" s="313"/>
      <c r="K16" s="313"/>
      <c r="L16" s="313"/>
      <c r="M16" s="313"/>
      <c r="N16" s="313"/>
      <c r="O16" s="313"/>
      <c r="P16" s="313"/>
      <c r="Q16" s="313"/>
      <c r="R16" s="313"/>
      <c r="S16" s="313"/>
      <c r="T16" s="259"/>
      <c r="U16" s="259"/>
      <c r="V16" s="313"/>
      <c r="W16" s="313"/>
      <c r="X16" s="313"/>
      <c r="Y16" s="313"/>
      <c r="Z16" s="313"/>
      <c r="AA16" s="259"/>
      <c r="AB16" s="259"/>
      <c r="AC16" s="259"/>
      <c r="AD16" s="259"/>
      <c r="AE16" s="259"/>
      <c r="AF16" s="259"/>
      <c r="AG16" s="259"/>
      <c r="AH16" s="270"/>
    </row>
    <row r="17" spans="1:34" ht="15" customHeight="1" x14ac:dyDescent="0.2">
      <c r="A17" s="30" t="s">
        <v>73</v>
      </c>
      <c r="B17" s="31" t="s">
        <v>74</v>
      </c>
      <c r="C17" s="30" t="s">
        <v>75</v>
      </c>
      <c r="D17" s="124"/>
      <c r="E17" s="310"/>
      <c r="F17" s="310"/>
      <c r="G17" s="310"/>
      <c r="H17" s="310"/>
      <c r="I17" s="310"/>
      <c r="J17" s="310"/>
      <c r="K17" s="310"/>
      <c r="L17" s="310"/>
      <c r="M17" s="310"/>
      <c r="N17" s="310"/>
      <c r="O17" s="310"/>
      <c r="P17" s="310"/>
      <c r="Q17" s="310"/>
      <c r="R17" s="310"/>
      <c r="S17" s="310"/>
      <c r="T17" s="124"/>
      <c r="U17" s="124"/>
      <c r="V17" s="310"/>
      <c r="W17" s="310"/>
      <c r="X17" s="310"/>
      <c r="Y17" s="310"/>
      <c r="Z17" s="310"/>
      <c r="AA17" s="287"/>
      <c r="AB17" s="287"/>
      <c r="AC17" s="287"/>
      <c r="AD17" s="287"/>
      <c r="AE17" s="287"/>
      <c r="AF17" s="287"/>
      <c r="AG17" s="287"/>
      <c r="AH17" s="287"/>
    </row>
    <row r="18" spans="1:34" ht="14.25" x14ac:dyDescent="0.2">
      <c r="A18" s="263"/>
      <c r="B18" s="264" t="s">
        <v>76</v>
      </c>
      <c r="C18" s="265"/>
      <c r="D18" s="265"/>
      <c r="E18" s="314"/>
      <c r="F18" s="314"/>
      <c r="G18" s="314"/>
      <c r="H18" s="314"/>
      <c r="I18" s="314"/>
      <c r="J18" s="314"/>
      <c r="K18" s="314"/>
      <c r="L18" s="314"/>
      <c r="M18" s="314"/>
      <c r="N18" s="314"/>
      <c r="O18" s="314"/>
      <c r="P18" s="314"/>
      <c r="Q18" s="314"/>
      <c r="R18" s="314"/>
      <c r="S18" s="314"/>
      <c r="T18" s="265"/>
      <c r="U18" s="265"/>
      <c r="V18" s="314"/>
      <c r="W18" s="314"/>
      <c r="X18" s="314"/>
      <c r="Y18" s="314"/>
      <c r="Z18" s="314"/>
      <c r="AA18" s="265"/>
      <c r="AB18" s="265"/>
      <c r="AC18" s="265"/>
      <c r="AD18" s="265"/>
      <c r="AE18" s="265"/>
      <c r="AF18" s="265"/>
      <c r="AG18" s="265"/>
      <c r="AH18" s="271"/>
    </row>
    <row r="19" spans="1:34" ht="15" customHeight="1" x14ac:dyDescent="0.2">
      <c r="A19" s="30" t="s">
        <v>77</v>
      </c>
      <c r="B19" s="31" t="s">
        <v>78</v>
      </c>
      <c r="C19" s="30" t="s">
        <v>79</v>
      </c>
      <c r="D19" s="124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124"/>
      <c r="U19" s="124"/>
      <c r="V19" s="310"/>
      <c r="W19" s="310"/>
      <c r="X19" s="310"/>
      <c r="Y19" s="310"/>
      <c r="Z19" s="310"/>
      <c r="AA19" s="287"/>
      <c r="AB19" s="287"/>
      <c r="AC19" s="287"/>
      <c r="AD19" s="287"/>
      <c r="AE19" s="287"/>
      <c r="AF19" s="287"/>
      <c r="AG19" s="287"/>
      <c r="AH19" s="287"/>
    </row>
    <row r="20" spans="1:34" ht="14.25" x14ac:dyDescent="0.2">
      <c r="A20" s="151"/>
      <c r="B20" s="145" t="s">
        <v>80</v>
      </c>
      <c r="C20" s="146"/>
      <c r="D20" s="146"/>
      <c r="E20" s="315"/>
      <c r="F20" s="315"/>
      <c r="G20" s="315"/>
      <c r="H20" s="315"/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146"/>
      <c r="U20" s="146"/>
      <c r="V20" s="315"/>
      <c r="W20" s="315"/>
      <c r="X20" s="315"/>
      <c r="Y20" s="315"/>
      <c r="Z20" s="315"/>
      <c r="AA20" s="146"/>
      <c r="AB20" s="146"/>
      <c r="AC20" s="146"/>
      <c r="AD20" s="146"/>
      <c r="AE20" s="146"/>
      <c r="AF20" s="146"/>
      <c r="AG20" s="146"/>
      <c r="AH20" s="289"/>
    </row>
    <row r="21" spans="1:34" ht="15" customHeight="1" x14ac:dyDescent="0.2">
      <c r="A21" s="30" t="s">
        <v>81</v>
      </c>
      <c r="B21" s="31" t="s">
        <v>82</v>
      </c>
      <c r="C21" s="30" t="s">
        <v>83</v>
      </c>
      <c r="D21" s="124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124"/>
      <c r="U21" s="124"/>
      <c r="V21" s="310"/>
      <c r="W21" s="310"/>
      <c r="X21" s="310"/>
      <c r="Y21" s="310"/>
      <c r="Z21" s="310"/>
      <c r="AA21" s="287"/>
      <c r="AB21" s="287"/>
      <c r="AC21" s="287"/>
      <c r="AD21" s="287"/>
      <c r="AE21" s="287"/>
      <c r="AF21" s="287"/>
      <c r="AG21" s="287"/>
      <c r="AH21" s="287"/>
    </row>
    <row r="22" spans="1:34" ht="14.25" x14ac:dyDescent="0.2">
      <c r="A22" s="151"/>
      <c r="B22" s="145" t="s">
        <v>84</v>
      </c>
      <c r="C22" s="146"/>
      <c r="D22" s="146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146"/>
      <c r="U22" s="146"/>
      <c r="V22" s="315"/>
      <c r="W22" s="315"/>
      <c r="X22" s="315"/>
      <c r="Y22" s="315"/>
      <c r="Z22" s="315"/>
      <c r="AA22" s="290"/>
      <c r="AB22" s="290"/>
      <c r="AC22" s="290"/>
      <c r="AD22" s="290"/>
      <c r="AE22" s="290"/>
      <c r="AF22" s="290"/>
      <c r="AG22" s="290"/>
      <c r="AH22" s="174"/>
    </row>
    <row r="23" spans="1:34" ht="15" customHeight="1" x14ac:dyDescent="0.2">
      <c r="A23" s="47" t="s">
        <v>85</v>
      </c>
      <c r="B23" s="48" t="s">
        <v>86</v>
      </c>
      <c r="C23" s="47" t="s">
        <v>87</v>
      </c>
      <c r="D23" s="130"/>
      <c r="E23" s="316"/>
      <c r="F23" s="317"/>
      <c r="G23" s="316"/>
      <c r="H23" s="316"/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130"/>
      <c r="U23" s="130"/>
      <c r="V23" s="316"/>
      <c r="W23" s="316"/>
      <c r="X23" s="316"/>
      <c r="Y23" s="316"/>
      <c r="Z23" s="316"/>
      <c r="AA23" s="282"/>
      <c r="AB23" s="282"/>
      <c r="AC23" s="282"/>
      <c r="AD23" s="282"/>
      <c r="AE23" s="282"/>
      <c r="AF23" s="282"/>
      <c r="AG23" s="282"/>
      <c r="AH23" s="282"/>
    </row>
    <row r="24" spans="1:34" ht="15" customHeight="1" x14ac:dyDescent="0.2">
      <c r="A24" s="28" t="s">
        <v>88</v>
      </c>
      <c r="B24" s="29" t="s">
        <v>89</v>
      </c>
      <c r="C24" s="28" t="s">
        <v>90</v>
      </c>
      <c r="D24" s="122"/>
      <c r="E24" s="317"/>
      <c r="F24" s="317"/>
      <c r="G24" s="317"/>
      <c r="H24" s="317"/>
      <c r="I24" s="317"/>
      <c r="J24" s="317"/>
      <c r="K24" s="317"/>
      <c r="L24" s="317"/>
      <c r="M24" s="317"/>
      <c r="N24" s="317"/>
      <c r="O24" s="317"/>
      <c r="P24" s="317"/>
      <c r="Q24" s="317"/>
      <c r="R24" s="317"/>
      <c r="S24" s="317"/>
      <c r="T24" s="122"/>
      <c r="U24" s="122"/>
      <c r="V24" s="317"/>
      <c r="W24" s="317"/>
      <c r="X24" s="317"/>
      <c r="Y24" s="317"/>
      <c r="Z24" s="317"/>
      <c r="AA24" s="272"/>
      <c r="AB24" s="272"/>
      <c r="AC24" s="272"/>
      <c r="AD24" s="272"/>
      <c r="AE24" s="272"/>
      <c r="AF24" s="272"/>
      <c r="AG24" s="272"/>
      <c r="AH24" s="272"/>
    </row>
    <row r="25" spans="1:34" ht="14.25" x14ac:dyDescent="0.2">
      <c r="A25" s="151"/>
      <c r="B25" s="145" t="s">
        <v>91</v>
      </c>
      <c r="C25" s="146"/>
      <c r="D25" s="146"/>
      <c r="E25" s="315"/>
      <c r="F25" s="315"/>
      <c r="G25" s="315"/>
      <c r="H25" s="315"/>
      <c r="I25" s="315"/>
      <c r="J25" s="315"/>
      <c r="K25" s="315"/>
      <c r="L25" s="315"/>
      <c r="M25" s="315"/>
      <c r="N25" s="315"/>
      <c r="O25" s="315"/>
      <c r="P25" s="315"/>
      <c r="Q25" s="315"/>
      <c r="R25" s="315"/>
      <c r="S25" s="315"/>
      <c r="T25" s="146"/>
      <c r="U25" s="146"/>
      <c r="V25" s="315"/>
      <c r="W25" s="315"/>
      <c r="X25" s="315"/>
      <c r="Y25" s="315"/>
      <c r="Z25" s="315"/>
      <c r="AA25" s="146"/>
      <c r="AB25" s="146"/>
      <c r="AC25" s="146"/>
      <c r="AD25" s="146"/>
      <c r="AE25" s="146"/>
      <c r="AF25" s="146"/>
      <c r="AG25" s="146"/>
      <c r="AH25" s="146"/>
    </row>
    <row r="26" spans="1:34" ht="15" customHeight="1" x14ac:dyDescent="0.2">
      <c r="A26" s="47" t="s">
        <v>92</v>
      </c>
      <c r="B26" s="48" t="s">
        <v>93</v>
      </c>
      <c r="C26" s="47" t="s">
        <v>94</v>
      </c>
      <c r="D26" s="122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122"/>
      <c r="U26" s="122"/>
      <c r="V26" s="317"/>
      <c r="W26" s="317"/>
      <c r="X26" s="317"/>
      <c r="Y26" s="317"/>
      <c r="Z26" s="317"/>
      <c r="AA26" s="272"/>
      <c r="AB26" s="272"/>
      <c r="AC26" s="272"/>
      <c r="AD26" s="272"/>
      <c r="AE26" s="272"/>
      <c r="AF26" s="272"/>
      <c r="AG26" s="272"/>
      <c r="AH26" s="272"/>
    </row>
    <row r="27" spans="1:34" ht="15" customHeight="1" x14ac:dyDescent="0.2">
      <c r="A27" s="22" t="s">
        <v>95</v>
      </c>
      <c r="B27" s="23" t="s">
        <v>96</v>
      </c>
      <c r="C27" s="22" t="s">
        <v>97</v>
      </c>
      <c r="D27" s="122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122"/>
      <c r="U27" s="122"/>
      <c r="V27" s="317"/>
      <c r="W27" s="317"/>
      <c r="X27" s="317"/>
      <c r="Y27" s="317"/>
      <c r="Z27" s="317"/>
      <c r="AA27" s="272"/>
      <c r="AB27" s="272"/>
      <c r="AC27" s="272"/>
      <c r="AD27" s="272"/>
      <c r="AE27" s="272"/>
      <c r="AF27" s="272"/>
      <c r="AG27" s="272"/>
      <c r="AH27" s="272"/>
    </row>
    <row r="28" spans="1:34" ht="15" customHeight="1" x14ac:dyDescent="0.2">
      <c r="A28" s="22" t="s">
        <v>98</v>
      </c>
      <c r="B28" s="23" t="s">
        <v>99</v>
      </c>
      <c r="C28" s="22" t="s">
        <v>100</v>
      </c>
      <c r="D28" s="122"/>
      <c r="E28" s="317"/>
      <c r="F28" s="317"/>
      <c r="G28" s="317"/>
      <c r="H28" s="317"/>
      <c r="I28" s="317"/>
      <c r="J28" s="317"/>
      <c r="K28" s="317"/>
      <c r="L28" s="317"/>
      <c r="M28" s="317"/>
      <c r="N28" s="317"/>
      <c r="O28" s="317"/>
      <c r="P28" s="317"/>
      <c r="Q28" s="317"/>
      <c r="R28" s="317"/>
      <c r="S28" s="317"/>
      <c r="T28" s="122"/>
      <c r="U28" s="122"/>
      <c r="V28" s="317"/>
      <c r="W28" s="317"/>
      <c r="X28" s="317"/>
      <c r="Y28" s="317"/>
      <c r="Z28" s="317"/>
      <c r="AA28" s="272"/>
      <c r="AB28" s="272"/>
      <c r="AC28" s="272"/>
      <c r="AD28" s="272"/>
      <c r="AE28" s="272"/>
      <c r="AF28" s="272"/>
      <c r="AG28" s="272"/>
      <c r="AH28" s="272"/>
    </row>
    <row r="29" spans="1:34" ht="14.25" x14ac:dyDescent="0.2">
      <c r="A29" s="147"/>
      <c r="B29" s="148" t="s">
        <v>101</v>
      </c>
      <c r="C29" s="149"/>
      <c r="D29" s="14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149"/>
      <c r="U29" s="149"/>
      <c r="V29" s="319"/>
      <c r="W29" s="319"/>
      <c r="X29" s="319"/>
      <c r="Y29" s="319"/>
      <c r="Z29" s="319"/>
      <c r="AA29" s="149"/>
      <c r="AB29" s="149"/>
      <c r="AC29" s="149"/>
      <c r="AD29" s="149"/>
      <c r="AE29" s="149"/>
      <c r="AF29" s="149"/>
      <c r="AG29" s="149"/>
      <c r="AH29" s="297"/>
    </row>
    <row r="30" spans="1:34" ht="15" customHeight="1" x14ac:dyDescent="0.2">
      <c r="A30" s="30" t="s">
        <v>102</v>
      </c>
      <c r="B30" s="31" t="s">
        <v>103</v>
      </c>
      <c r="C30" s="30" t="s">
        <v>104</v>
      </c>
      <c r="D30" s="124"/>
      <c r="E30" s="310">
        <v>45627</v>
      </c>
      <c r="F30" s="310">
        <f>DATE(YEAR(E30)+2,MONTH(E30),DAY(E30))</f>
        <v>46357</v>
      </c>
      <c r="G30" s="310"/>
      <c r="H30" s="310"/>
      <c r="I30" s="310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124"/>
      <c r="U30" s="124"/>
      <c r="V30" s="310"/>
      <c r="W30" s="310"/>
      <c r="X30" s="310"/>
      <c r="Y30" s="310"/>
      <c r="Z30" s="310"/>
      <c r="AA30" s="287"/>
      <c r="AB30" s="287"/>
      <c r="AC30" s="287"/>
      <c r="AD30" s="287"/>
      <c r="AE30" s="287"/>
      <c r="AF30" s="287"/>
      <c r="AG30" s="287"/>
      <c r="AH30" s="287"/>
    </row>
    <row r="31" spans="1:34" ht="14.25" x14ac:dyDescent="0.2">
      <c r="A31" s="147"/>
      <c r="B31" s="148" t="s">
        <v>105</v>
      </c>
      <c r="C31" s="149"/>
      <c r="D31" s="14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149"/>
      <c r="U31" s="149"/>
      <c r="V31" s="319"/>
      <c r="W31" s="319"/>
      <c r="X31" s="319"/>
      <c r="Y31" s="319"/>
      <c r="Z31" s="319"/>
      <c r="AA31" s="149"/>
      <c r="AB31" s="149"/>
      <c r="AC31" s="149"/>
      <c r="AD31" s="149"/>
      <c r="AE31" s="149"/>
      <c r="AF31" s="149"/>
      <c r="AG31" s="149"/>
      <c r="AH31" s="297"/>
    </row>
    <row r="32" spans="1:34" ht="15" customHeight="1" x14ac:dyDescent="0.2">
      <c r="A32" s="47" t="s">
        <v>106</v>
      </c>
      <c r="B32" s="48" t="s">
        <v>107</v>
      </c>
      <c r="C32" s="47" t="s">
        <v>108</v>
      </c>
      <c r="D32" s="130">
        <v>30758</v>
      </c>
      <c r="E32" s="316">
        <v>45627</v>
      </c>
      <c r="F32" s="317">
        <f t="shared" ref="F32:F79" si="0">DATE(YEAR(E32)+2,MONTH(E32),DAY(E32))</f>
        <v>46357</v>
      </c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316"/>
      <c r="S32" s="316"/>
      <c r="T32" s="130"/>
      <c r="U32" s="130"/>
      <c r="V32" s="316"/>
      <c r="W32" s="316"/>
      <c r="X32" s="316"/>
      <c r="Y32" s="316"/>
      <c r="Z32" s="316"/>
      <c r="AA32" s="282"/>
      <c r="AB32" s="282"/>
      <c r="AC32" s="282"/>
      <c r="AD32" s="282"/>
      <c r="AE32" s="282"/>
      <c r="AF32" s="282"/>
      <c r="AG32" s="282"/>
      <c r="AH32" s="282"/>
    </row>
    <row r="33" spans="1:34" ht="15" customHeight="1" x14ac:dyDescent="0.2">
      <c r="A33" s="28" t="s">
        <v>109</v>
      </c>
      <c r="B33" s="29" t="s">
        <v>110</v>
      </c>
      <c r="C33" s="28" t="s">
        <v>111</v>
      </c>
      <c r="D33" s="123">
        <v>31285</v>
      </c>
      <c r="E33" s="318">
        <v>45413</v>
      </c>
      <c r="F33" s="317">
        <f t="shared" si="0"/>
        <v>46143</v>
      </c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318"/>
      <c r="S33" s="318"/>
      <c r="T33" s="123"/>
      <c r="U33" s="123"/>
      <c r="V33" s="318"/>
      <c r="W33" s="318"/>
      <c r="X33" s="318"/>
      <c r="Y33" s="318"/>
      <c r="Z33" s="318"/>
      <c r="AA33" s="288"/>
      <c r="AB33" s="288"/>
      <c r="AC33" s="288"/>
      <c r="AD33" s="288"/>
      <c r="AE33" s="288"/>
      <c r="AF33" s="288"/>
      <c r="AG33" s="288"/>
      <c r="AH33" s="288"/>
    </row>
    <row r="34" spans="1:34" ht="14.25" x14ac:dyDescent="0.2">
      <c r="A34" s="147"/>
      <c r="B34" s="148" t="s">
        <v>112</v>
      </c>
      <c r="C34" s="149"/>
      <c r="D34" s="14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149"/>
      <c r="U34" s="149"/>
      <c r="V34" s="319"/>
      <c r="W34" s="319"/>
      <c r="X34" s="319"/>
      <c r="Y34" s="319"/>
      <c r="Z34" s="319"/>
      <c r="AA34" s="149"/>
      <c r="AB34" s="149"/>
      <c r="AC34" s="149"/>
      <c r="AD34" s="149"/>
      <c r="AE34" s="149"/>
      <c r="AF34" s="149"/>
      <c r="AG34" s="149"/>
      <c r="AH34" s="297"/>
    </row>
    <row r="35" spans="1:34" ht="15" customHeight="1" x14ac:dyDescent="0.2">
      <c r="A35" s="30" t="s">
        <v>113</v>
      </c>
      <c r="B35" s="31" t="s">
        <v>114</v>
      </c>
      <c r="C35" s="30" t="s">
        <v>115</v>
      </c>
      <c r="D35" s="124"/>
      <c r="E35" s="310">
        <v>45383</v>
      </c>
      <c r="F35" s="310">
        <f t="shared" si="0"/>
        <v>46113</v>
      </c>
      <c r="G35" s="310">
        <v>47178</v>
      </c>
      <c r="H35" s="320"/>
      <c r="I35" s="310"/>
      <c r="J35" s="310">
        <v>47178</v>
      </c>
      <c r="K35" s="310"/>
      <c r="L35" s="310"/>
      <c r="M35" s="310"/>
      <c r="N35" s="310"/>
      <c r="O35" s="310"/>
      <c r="P35" s="310"/>
      <c r="Q35" s="310"/>
      <c r="R35" s="310"/>
      <c r="S35" s="310"/>
      <c r="T35" s="124"/>
      <c r="U35" s="124"/>
      <c r="V35" s="310"/>
      <c r="W35" s="310"/>
      <c r="X35" s="310"/>
      <c r="Y35" s="310"/>
      <c r="Z35" s="310"/>
      <c r="AA35" s="287"/>
      <c r="AB35" s="287"/>
      <c r="AC35" s="287"/>
      <c r="AD35" s="287"/>
      <c r="AE35" s="287"/>
      <c r="AF35" s="287"/>
      <c r="AG35" s="287"/>
      <c r="AH35" s="287"/>
    </row>
    <row r="36" spans="1:34" ht="14.25" x14ac:dyDescent="0.2">
      <c r="A36" s="133"/>
      <c r="B36" s="134" t="s">
        <v>116</v>
      </c>
      <c r="C36" s="135"/>
      <c r="D36" s="135"/>
      <c r="E36" s="321"/>
      <c r="F36" s="321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135"/>
      <c r="U36" s="135"/>
      <c r="V36" s="321"/>
      <c r="W36" s="321"/>
      <c r="X36" s="321"/>
      <c r="Y36" s="321"/>
      <c r="Z36" s="321"/>
      <c r="AA36" s="135"/>
      <c r="AB36" s="135"/>
      <c r="AC36" s="135"/>
      <c r="AD36" s="135"/>
      <c r="AE36" s="135"/>
      <c r="AF36" s="135"/>
      <c r="AG36" s="135"/>
      <c r="AH36" s="177"/>
    </row>
    <row r="37" spans="1:34" ht="14.25" x14ac:dyDescent="0.2">
      <c r="A37" s="137"/>
      <c r="B37" s="138" t="s">
        <v>117</v>
      </c>
      <c r="C37" s="139"/>
      <c r="D37" s="139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P37" s="322"/>
      <c r="Q37" s="322"/>
      <c r="R37" s="322"/>
      <c r="S37" s="322"/>
      <c r="T37" s="139"/>
      <c r="U37" s="139"/>
      <c r="V37" s="322"/>
      <c r="W37" s="322"/>
      <c r="X37" s="322"/>
      <c r="Y37" s="322"/>
      <c r="Z37" s="322"/>
      <c r="AA37" s="139"/>
      <c r="AB37" s="139"/>
      <c r="AC37" s="139"/>
      <c r="AD37" s="139"/>
      <c r="AE37" s="139"/>
      <c r="AF37" s="139"/>
      <c r="AG37" s="139"/>
      <c r="AH37" s="176"/>
    </row>
    <row r="38" spans="1:34" ht="15" customHeight="1" x14ac:dyDescent="0.2">
      <c r="A38" s="30" t="s">
        <v>118</v>
      </c>
      <c r="B38" s="31" t="s">
        <v>119</v>
      </c>
      <c r="C38" s="30" t="s">
        <v>120</v>
      </c>
      <c r="D38" s="124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124"/>
      <c r="U38" s="124"/>
      <c r="V38" s="310"/>
      <c r="W38" s="310"/>
      <c r="X38" s="310"/>
      <c r="Y38" s="310"/>
      <c r="Z38" s="310"/>
      <c r="AA38" s="287"/>
      <c r="AB38" s="287"/>
      <c r="AC38" s="287"/>
      <c r="AD38" s="287"/>
      <c r="AE38" s="287"/>
      <c r="AF38" s="287"/>
      <c r="AG38" s="287"/>
      <c r="AH38" s="287"/>
    </row>
    <row r="39" spans="1:34" ht="14.25" x14ac:dyDescent="0.2">
      <c r="A39" s="141"/>
      <c r="B39" s="142" t="s">
        <v>121</v>
      </c>
      <c r="C39" s="143"/>
      <c r="D39" s="14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143"/>
      <c r="U39" s="143"/>
      <c r="V39" s="323"/>
      <c r="W39" s="323"/>
      <c r="X39" s="323"/>
      <c r="Y39" s="323"/>
      <c r="Z39" s="323"/>
      <c r="AA39" s="143"/>
      <c r="AB39" s="143"/>
      <c r="AC39" s="143"/>
      <c r="AD39" s="143"/>
      <c r="AE39" s="143"/>
      <c r="AF39" s="143"/>
      <c r="AG39" s="143"/>
      <c r="AH39" s="175"/>
    </row>
    <row r="40" spans="1:34" ht="15" customHeight="1" x14ac:dyDescent="0.2">
      <c r="A40" s="30" t="s">
        <v>122</v>
      </c>
      <c r="B40" s="31" t="s">
        <v>123</v>
      </c>
      <c r="C40" s="30" t="s">
        <v>124</v>
      </c>
      <c r="D40" s="124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124"/>
      <c r="U40" s="124"/>
      <c r="V40" s="310"/>
      <c r="W40" s="310"/>
      <c r="X40" s="310"/>
      <c r="Y40" s="310"/>
      <c r="Z40" s="310"/>
      <c r="AA40" s="287"/>
      <c r="AB40" s="287"/>
      <c r="AC40" s="287"/>
      <c r="AD40" s="287"/>
      <c r="AE40" s="287"/>
      <c r="AF40" s="287"/>
      <c r="AG40" s="287"/>
      <c r="AH40" s="287"/>
    </row>
    <row r="41" spans="1:34" ht="14.25" x14ac:dyDescent="0.2">
      <c r="A41" s="141"/>
      <c r="B41" s="142" t="s">
        <v>125</v>
      </c>
      <c r="C41" s="143"/>
      <c r="D41" s="14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143"/>
      <c r="U41" s="143"/>
      <c r="V41" s="323"/>
      <c r="W41" s="323"/>
      <c r="X41" s="323"/>
      <c r="Y41" s="323"/>
      <c r="Z41" s="323"/>
      <c r="AA41" s="143"/>
      <c r="AB41" s="143"/>
      <c r="AC41" s="143"/>
      <c r="AD41" s="143"/>
      <c r="AE41" s="143"/>
      <c r="AF41" s="143"/>
      <c r="AG41" s="143"/>
      <c r="AH41" s="175"/>
    </row>
    <row r="42" spans="1:34" ht="15" customHeight="1" x14ac:dyDescent="0.2">
      <c r="A42" s="47" t="s">
        <v>126</v>
      </c>
      <c r="B42" s="48" t="s">
        <v>127</v>
      </c>
      <c r="C42" s="47" t="s">
        <v>128</v>
      </c>
      <c r="D42" s="130"/>
      <c r="E42" s="316"/>
      <c r="F42" s="317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130"/>
      <c r="U42" s="130"/>
      <c r="V42" s="316"/>
      <c r="W42" s="316"/>
      <c r="X42" s="316"/>
      <c r="Y42" s="316"/>
      <c r="Z42" s="316"/>
      <c r="AA42" s="282"/>
      <c r="AB42" s="282"/>
      <c r="AC42" s="282"/>
      <c r="AD42" s="282"/>
      <c r="AE42" s="282"/>
      <c r="AF42" s="282"/>
      <c r="AG42" s="282"/>
      <c r="AH42" s="282"/>
    </row>
    <row r="43" spans="1:34" ht="15" customHeight="1" x14ac:dyDescent="0.2">
      <c r="A43" s="28" t="s">
        <v>129</v>
      </c>
      <c r="B43" s="29" t="s">
        <v>130</v>
      </c>
      <c r="C43" s="28" t="s">
        <v>131</v>
      </c>
      <c r="D43" s="123"/>
      <c r="E43" s="318"/>
      <c r="F43" s="317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318"/>
      <c r="S43" s="318"/>
      <c r="T43" s="123"/>
      <c r="U43" s="123"/>
      <c r="V43" s="318"/>
      <c r="W43" s="318"/>
      <c r="X43" s="318"/>
      <c r="Y43" s="318"/>
      <c r="Z43" s="318"/>
      <c r="AA43" s="288"/>
      <c r="AB43" s="288"/>
      <c r="AC43" s="288"/>
      <c r="AD43" s="288"/>
      <c r="AE43" s="288"/>
      <c r="AF43" s="288"/>
      <c r="AG43" s="288"/>
      <c r="AH43" s="288"/>
    </row>
    <row r="44" spans="1:34" ht="14.25" x14ac:dyDescent="0.2">
      <c r="A44" s="141"/>
      <c r="B44" s="142" t="s">
        <v>132</v>
      </c>
      <c r="C44" s="143"/>
      <c r="D44" s="143"/>
      <c r="E44" s="323"/>
      <c r="F44" s="322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143"/>
      <c r="U44" s="143"/>
      <c r="V44" s="323"/>
      <c r="W44" s="323"/>
      <c r="X44" s="323"/>
      <c r="Y44" s="323"/>
      <c r="Z44" s="323"/>
      <c r="AA44" s="143"/>
      <c r="AB44" s="143"/>
      <c r="AC44" s="143"/>
      <c r="AD44" s="143"/>
      <c r="AE44" s="143"/>
      <c r="AF44" s="143"/>
      <c r="AG44" s="143"/>
      <c r="AH44" s="175"/>
    </row>
    <row r="45" spans="1:34" ht="15" customHeight="1" x14ac:dyDescent="0.2">
      <c r="A45" s="47" t="s">
        <v>133</v>
      </c>
      <c r="B45" s="48" t="s">
        <v>134</v>
      </c>
      <c r="C45" s="47" t="s">
        <v>135</v>
      </c>
      <c r="D45" s="130"/>
      <c r="E45" s="316"/>
      <c r="F45" s="317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316"/>
      <c r="S45" s="316"/>
      <c r="T45" s="130"/>
      <c r="U45" s="130"/>
      <c r="V45" s="316"/>
      <c r="W45" s="316"/>
      <c r="X45" s="316"/>
      <c r="Y45" s="316"/>
      <c r="Z45" s="316"/>
      <c r="AA45" s="282"/>
      <c r="AB45" s="282"/>
      <c r="AC45" s="282"/>
      <c r="AD45" s="282"/>
      <c r="AE45" s="282"/>
      <c r="AF45" s="282"/>
      <c r="AG45" s="282"/>
      <c r="AH45" s="282"/>
    </row>
    <row r="46" spans="1:34" ht="15" customHeight="1" x14ac:dyDescent="0.2">
      <c r="A46" s="28" t="s">
        <v>136</v>
      </c>
      <c r="B46" s="29" t="s">
        <v>137</v>
      </c>
      <c r="C46" s="28" t="s">
        <v>138</v>
      </c>
      <c r="D46" s="123"/>
      <c r="E46" s="318"/>
      <c r="F46" s="317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318"/>
      <c r="S46" s="318"/>
      <c r="T46" s="123"/>
      <c r="U46" s="123"/>
      <c r="V46" s="318"/>
      <c r="W46" s="318"/>
      <c r="X46" s="318"/>
      <c r="Y46" s="318"/>
      <c r="Z46" s="318"/>
      <c r="AA46" s="288"/>
      <c r="AB46" s="288"/>
      <c r="AC46" s="288"/>
      <c r="AD46" s="288"/>
      <c r="AE46" s="288"/>
      <c r="AF46" s="288"/>
      <c r="AG46" s="288"/>
      <c r="AH46" s="288"/>
    </row>
    <row r="47" spans="1:34" ht="15" customHeight="1" x14ac:dyDescent="0.2">
      <c r="A47" s="163"/>
      <c r="B47" s="164" t="s">
        <v>139</v>
      </c>
      <c r="C47" s="165"/>
      <c r="D47" s="166"/>
      <c r="E47" s="324"/>
      <c r="F47" s="325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6"/>
      <c r="R47" s="326"/>
      <c r="S47" s="326"/>
      <c r="T47" s="167"/>
      <c r="U47" s="167"/>
      <c r="V47" s="326"/>
      <c r="W47" s="326"/>
      <c r="X47" s="326"/>
      <c r="Y47" s="326"/>
      <c r="Z47" s="326"/>
      <c r="AA47" s="167"/>
      <c r="AB47" s="167"/>
      <c r="AC47" s="167"/>
      <c r="AD47" s="167"/>
      <c r="AE47" s="167"/>
      <c r="AF47" s="167"/>
      <c r="AG47" s="167"/>
      <c r="AH47" s="168"/>
    </row>
    <row r="48" spans="1:34" ht="14.25" x14ac:dyDescent="0.2">
      <c r="A48" s="303"/>
      <c r="B48" s="304" t="s">
        <v>140</v>
      </c>
      <c r="C48" s="305"/>
      <c r="D48" s="306"/>
      <c r="E48" s="327"/>
      <c r="F48" s="327"/>
      <c r="G48" s="327"/>
      <c r="H48" s="327"/>
      <c r="I48" s="327"/>
      <c r="J48" s="327"/>
      <c r="K48" s="327"/>
      <c r="L48" s="327"/>
      <c r="M48" s="327"/>
      <c r="N48" s="327"/>
      <c r="O48" s="327"/>
      <c r="P48" s="327"/>
      <c r="Q48" s="327"/>
      <c r="R48" s="327"/>
      <c r="S48" s="327"/>
      <c r="T48" s="306"/>
      <c r="U48" s="306"/>
      <c r="V48" s="327"/>
      <c r="W48" s="327"/>
      <c r="X48" s="327"/>
      <c r="Y48" s="327"/>
      <c r="Z48" s="327"/>
      <c r="AA48" s="306"/>
      <c r="AB48" s="306"/>
      <c r="AC48" s="306"/>
      <c r="AD48" s="306"/>
      <c r="AE48" s="306"/>
      <c r="AF48" s="306"/>
      <c r="AG48" s="306"/>
      <c r="AH48" s="307"/>
    </row>
    <row r="49" spans="1:34" ht="15" customHeight="1" x14ac:dyDescent="0.2">
      <c r="A49" s="291" t="s">
        <v>141</v>
      </c>
      <c r="B49" s="292" t="s">
        <v>142</v>
      </c>
      <c r="C49" s="291" t="s">
        <v>143</v>
      </c>
      <c r="D49" s="293"/>
      <c r="E49" s="328"/>
      <c r="F49" s="329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293"/>
      <c r="U49" s="293"/>
      <c r="V49" s="328"/>
      <c r="W49" s="328"/>
      <c r="X49" s="328"/>
      <c r="Y49" s="328"/>
      <c r="Z49" s="328"/>
      <c r="AA49" s="293"/>
      <c r="AB49" s="293"/>
      <c r="AC49" s="293"/>
      <c r="AD49" s="293"/>
      <c r="AE49" s="293"/>
      <c r="AF49" s="293"/>
      <c r="AG49" s="293"/>
      <c r="AH49" s="293"/>
    </row>
    <row r="50" spans="1:34" ht="15" customHeight="1" x14ac:dyDescent="0.2">
      <c r="A50" s="22" t="s">
        <v>144</v>
      </c>
      <c r="B50" s="23" t="s">
        <v>145</v>
      </c>
      <c r="C50" s="22" t="s">
        <v>146</v>
      </c>
      <c r="D50" s="122"/>
      <c r="E50" s="317">
        <v>45536</v>
      </c>
      <c r="F50" s="317">
        <f t="shared" si="0"/>
        <v>46266</v>
      </c>
      <c r="G50" s="317">
        <v>48305</v>
      </c>
      <c r="H50" s="317"/>
      <c r="I50" s="317"/>
      <c r="J50" s="317">
        <v>47757</v>
      </c>
      <c r="K50" s="317"/>
      <c r="L50" s="317"/>
      <c r="M50" s="317"/>
      <c r="N50" s="317"/>
      <c r="O50" s="317"/>
      <c r="P50" s="317"/>
      <c r="Q50" s="317">
        <v>45170</v>
      </c>
      <c r="R50" s="317"/>
      <c r="S50" s="317"/>
      <c r="T50" s="122" t="s">
        <v>147</v>
      </c>
      <c r="U50" s="122" t="s">
        <v>147</v>
      </c>
      <c r="V50" s="317">
        <v>46447</v>
      </c>
      <c r="W50" s="317"/>
      <c r="X50" s="317"/>
      <c r="Y50" s="317">
        <v>46478</v>
      </c>
      <c r="Z50" s="317"/>
      <c r="AA50" s="272" t="s">
        <v>148</v>
      </c>
      <c r="AB50" s="272"/>
      <c r="AC50" s="272"/>
      <c r="AD50" s="272"/>
      <c r="AE50" s="272" t="s">
        <v>148</v>
      </c>
      <c r="AF50" s="272" t="s">
        <v>148</v>
      </c>
      <c r="AG50" s="272"/>
      <c r="AH50" s="272"/>
    </row>
    <row r="51" spans="1:34" ht="15" customHeight="1" x14ac:dyDescent="0.2">
      <c r="A51" s="37" t="s">
        <v>149</v>
      </c>
      <c r="B51" s="38" t="s">
        <v>150</v>
      </c>
      <c r="C51" s="37" t="s">
        <v>151</v>
      </c>
      <c r="D51" s="126"/>
      <c r="E51" s="329">
        <v>45413</v>
      </c>
      <c r="F51" s="329">
        <f t="shared" si="0"/>
        <v>46143</v>
      </c>
      <c r="G51" s="329">
        <v>46905</v>
      </c>
      <c r="H51" s="329"/>
      <c r="I51" s="329"/>
      <c r="J51" s="329">
        <v>49188</v>
      </c>
      <c r="K51" s="329"/>
      <c r="L51" s="329"/>
      <c r="M51" s="329">
        <v>46722</v>
      </c>
      <c r="N51" s="329">
        <v>49188</v>
      </c>
      <c r="O51" s="329"/>
      <c r="P51" s="329"/>
      <c r="Q51" s="329">
        <v>47543</v>
      </c>
      <c r="R51" s="329"/>
      <c r="S51" s="329"/>
      <c r="T51" s="126" t="s">
        <v>147</v>
      </c>
      <c r="U51" s="126" t="s">
        <v>147</v>
      </c>
      <c r="V51" s="329">
        <v>46082</v>
      </c>
      <c r="W51" s="329" t="s">
        <v>147</v>
      </c>
      <c r="X51" s="329">
        <v>46753</v>
      </c>
      <c r="Y51" s="329">
        <v>46419</v>
      </c>
      <c r="Z51" s="329"/>
      <c r="AA51" s="126" t="s">
        <v>148</v>
      </c>
      <c r="AB51" s="126"/>
      <c r="AC51" s="126"/>
      <c r="AD51" s="126" t="s">
        <v>148</v>
      </c>
      <c r="AE51" s="126"/>
      <c r="AF51" s="126"/>
      <c r="AG51" s="126" t="s">
        <v>148</v>
      </c>
      <c r="AH51" s="126"/>
    </row>
    <row r="52" spans="1:34" ht="15" customHeight="1" x14ac:dyDescent="0.2">
      <c r="A52" s="22" t="s">
        <v>152</v>
      </c>
      <c r="B52" s="23" t="s">
        <v>153</v>
      </c>
      <c r="C52" s="22" t="s">
        <v>154</v>
      </c>
      <c r="D52" s="122"/>
      <c r="E52" s="317">
        <v>45383</v>
      </c>
      <c r="F52" s="317">
        <f t="shared" si="0"/>
        <v>46113</v>
      </c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317"/>
      <c r="S52" s="317"/>
      <c r="T52" s="122" t="s">
        <v>147</v>
      </c>
      <c r="U52" s="122"/>
      <c r="V52" s="317"/>
      <c r="W52" s="317"/>
      <c r="X52" s="317"/>
      <c r="Y52" s="317"/>
      <c r="Z52" s="317"/>
      <c r="AA52" s="272"/>
      <c r="AB52" s="272"/>
      <c r="AC52" s="272" t="s">
        <v>148</v>
      </c>
      <c r="AD52" s="272" t="s">
        <v>148</v>
      </c>
      <c r="AE52" s="272"/>
      <c r="AF52" s="272"/>
      <c r="AG52" s="272" t="s">
        <v>148</v>
      </c>
      <c r="AH52" s="272"/>
    </row>
    <row r="53" spans="1:34" ht="15" customHeight="1" x14ac:dyDescent="0.2">
      <c r="A53" s="37" t="s">
        <v>155</v>
      </c>
      <c r="B53" s="38" t="s">
        <v>156</v>
      </c>
      <c r="C53" s="37" t="s">
        <v>157</v>
      </c>
      <c r="D53" s="126"/>
      <c r="E53" s="329">
        <v>45778</v>
      </c>
      <c r="F53" s="329">
        <f t="shared" si="0"/>
        <v>46508</v>
      </c>
      <c r="G53" s="329">
        <v>47209</v>
      </c>
      <c r="H53" s="329"/>
      <c r="I53" s="329"/>
      <c r="J53" s="329">
        <v>47209</v>
      </c>
      <c r="K53" s="329"/>
      <c r="L53" s="329"/>
      <c r="M53" s="329"/>
      <c r="N53" s="329">
        <v>47209</v>
      </c>
      <c r="O53" s="329"/>
      <c r="P53" s="329"/>
      <c r="Q53" s="329">
        <v>47635</v>
      </c>
      <c r="R53" s="329"/>
      <c r="S53" s="329"/>
      <c r="T53" s="126" t="s">
        <v>147</v>
      </c>
      <c r="U53" s="126"/>
      <c r="V53" s="329"/>
      <c r="W53" s="329"/>
      <c r="X53" s="329"/>
      <c r="Y53" s="329">
        <v>47604</v>
      </c>
      <c r="Z53" s="329"/>
      <c r="AA53" s="126"/>
      <c r="AB53" s="126" t="s">
        <v>148</v>
      </c>
      <c r="AC53" s="126"/>
      <c r="AD53" s="126" t="s">
        <v>148</v>
      </c>
      <c r="AE53" s="126" t="s">
        <v>148</v>
      </c>
      <c r="AF53" s="126" t="s">
        <v>148</v>
      </c>
      <c r="AG53" s="126"/>
      <c r="AH53" s="126"/>
    </row>
    <row r="54" spans="1:34" ht="15" customHeight="1" x14ac:dyDescent="0.2">
      <c r="A54" s="22" t="s">
        <v>158</v>
      </c>
      <c r="B54" s="23" t="s">
        <v>159</v>
      </c>
      <c r="C54" s="22" t="s">
        <v>160</v>
      </c>
      <c r="D54" s="122"/>
      <c r="E54" s="317">
        <v>45413</v>
      </c>
      <c r="F54" s="317">
        <f t="shared" si="0"/>
        <v>46143</v>
      </c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317"/>
      <c r="S54" s="317"/>
      <c r="T54" s="122"/>
      <c r="U54" s="122"/>
      <c r="V54" s="317">
        <v>47484</v>
      </c>
      <c r="W54" s="317" t="s">
        <v>147</v>
      </c>
      <c r="X54" s="317"/>
      <c r="Y54" s="317"/>
      <c r="Z54" s="317"/>
      <c r="AA54" s="272" t="s">
        <v>148</v>
      </c>
      <c r="AB54" s="272"/>
      <c r="AC54" s="272"/>
      <c r="AD54" s="272"/>
      <c r="AE54" s="272"/>
      <c r="AF54" s="272"/>
      <c r="AG54" s="272"/>
      <c r="AH54" s="272"/>
    </row>
    <row r="55" spans="1:34" ht="15" customHeight="1" x14ac:dyDescent="0.2">
      <c r="A55" s="37" t="s">
        <v>161</v>
      </c>
      <c r="B55" s="38" t="s">
        <v>162</v>
      </c>
      <c r="C55" s="37" t="s">
        <v>163</v>
      </c>
      <c r="D55" s="126"/>
      <c r="E55" s="329"/>
      <c r="F55" s="329"/>
      <c r="G55" s="329"/>
      <c r="H55" s="329"/>
      <c r="I55" s="329"/>
      <c r="J55" s="329"/>
      <c r="K55" s="329"/>
      <c r="L55" s="329"/>
      <c r="M55" s="329"/>
      <c r="N55" s="329"/>
      <c r="O55" s="329"/>
      <c r="P55" s="329"/>
      <c r="Q55" s="329"/>
      <c r="R55" s="329"/>
      <c r="S55" s="329"/>
      <c r="T55" s="126"/>
      <c r="U55" s="126"/>
      <c r="V55" s="329"/>
      <c r="W55" s="329"/>
      <c r="X55" s="329"/>
      <c r="Y55" s="329"/>
      <c r="Z55" s="329"/>
      <c r="AA55" s="126"/>
      <c r="AB55" s="126"/>
      <c r="AC55" s="126"/>
      <c r="AD55" s="126"/>
      <c r="AE55" s="126"/>
      <c r="AF55" s="126"/>
      <c r="AG55" s="126"/>
      <c r="AH55" s="126"/>
    </row>
    <row r="56" spans="1:34" ht="15" customHeight="1" x14ac:dyDescent="0.2">
      <c r="A56" s="22" t="s">
        <v>164</v>
      </c>
      <c r="B56" s="23" t="s">
        <v>165</v>
      </c>
      <c r="C56" s="22" t="s">
        <v>166</v>
      </c>
      <c r="D56" s="122"/>
      <c r="E56" s="317">
        <v>45778</v>
      </c>
      <c r="F56" s="317">
        <f t="shared" si="0"/>
        <v>46508</v>
      </c>
      <c r="G56" s="317"/>
      <c r="H56" s="317"/>
      <c r="I56" s="317"/>
      <c r="J56" s="317">
        <v>48245</v>
      </c>
      <c r="K56" s="317"/>
      <c r="L56" s="317"/>
      <c r="M56" s="317"/>
      <c r="N56" s="317">
        <v>48245</v>
      </c>
      <c r="O56" s="317"/>
      <c r="P56" s="317"/>
      <c r="Q56" s="317">
        <v>47635</v>
      </c>
      <c r="R56" s="317"/>
      <c r="S56" s="317"/>
      <c r="T56" s="122" t="s">
        <v>147</v>
      </c>
      <c r="U56" s="122"/>
      <c r="V56" s="317"/>
      <c r="W56" s="317"/>
      <c r="X56" s="317"/>
      <c r="Y56" s="317">
        <v>47604</v>
      </c>
      <c r="Z56" s="317"/>
      <c r="AA56" s="272"/>
      <c r="AB56" s="272" t="s">
        <v>148</v>
      </c>
      <c r="AC56" s="272"/>
      <c r="AD56" s="272" t="s">
        <v>148</v>
      </c>
      <c r="AE56" s="272"/>
      <c r="AF56" s="272" t="s">
        <v>148</v>
      </c>
      <c r="AG56" s="272"/>
      <c r="AH56" s="272"/>
    </row>
    <row r="57" spans="1:34" ht="15" customHeight="1" x14ac:dyDescent="0.2">
      <c r="A57" s="37" t="s">
        <v>167</v>
      </c>
      <c r="B57" s="38" t="s">
        <v>168</v>
      </c>
      <c r="C57" s="37" t="s">
        <v>169</v>
      </c>
      <c r="D57" s="126"/>
      <c r="E57" s="329">
        <v>45778</v>
      </c>
      <c r="F57" s="329">
        <f t="shared" si="0"/>
        <v>46508</v>
      </c>
      <c r="G57" s="329">
        <v>47150</v>
      </c>
      <c r="H57" s="329"/>
      <c r="I57" s="329"/>
      <c r="J57" s="329">
        <v>47270</v>
      </c>
      <c r="K57" s="329"/>
      <c r="L57" s="329"/>
      <c r="M57" s="329"/>
      <c r="N57" s="329">
        <v>47150</v>
      </c>
      <c r="O57" s="329"/>
      <c r="P57" s="329"/>
      <c r="Q57" s="329">
        <v>45689</v>
      </c>
      <c r="R57" s="329"/>
      <c r="S57" s="329"/>
      <c r="T57" s="126" t="s">
        <v>147</v>
      </c>
      <c r="U57" s="126"/>
      <c r="V57" s="329"/>
      <c r="W57" s="329"/>
      <c r="X57" s="329"/>
      <c r="Y57" s="329"/>
      <c r="Z57" s="329"/>
      <c r="AA57" s="126"/>
      <c r="AB57" s="126" t="s">
        <v>148</v>
      </c>
      <c r="AC57" s="126"/>
      <c r="AD57" s="126" t="s">
        <v>148</v>
      </c>
      <c r="AE57" s="126" t="s">
        <v>148</v>
      </c>
      <c r="AF57" s="126"/>
      <c r="AG57" s="126"/>
      <c r="AH57" s="126"/>
    </row>
    <row r="58" spans="1:34" ht="15" customHeight="1" x14ac:dyDescent="0.2">
      <c r="A58" s="28" t="s">
        <v>170</v>
      </c>
      <c r="B58" s="29" t="s">
        <v>171</v>
      </c>
      <c r="C58" s="28" t="s">
        <v>172</v>
      </c>
      <c r="D58" s="123"/>
      <c r="E58" s="318"/>
      <c r="F58" s="317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123"/>
      <c r="U58" s="123"/>
      <c r="V58" s="318"/>
      <c r="W58" s="318"/>
      <c r="X58" s="318"/>
      <c r="Y58" s="318"/>
      <c r="Z58" s="318"/>
      <c r="AA58" s="288"/>
      <c r="AB58" s="288"/>
      <c r="AC58" s="288" t="s">
        <v>148</v>
      </c>
      <c r="AD58" s="288"/>
      <c r="AE58" s="288"/>
      <c r="AF58" s="288" t="s">
        <v>148</v>
      </c>
      <c r="AG58" s="288"/>
      <c r="AH58" s="288"/>
    </row>
    <row r="59" spans="1:34" ht="15" customHeight="1" x14ac:dyDescent="0.2">
      <c r="A59" s="163"/>
      <c r="B59" s="164" t="s">
        <v>173</v>
      </c>
      <c r="C59" s="165"/>
      <c r="D59" s="166"/>
      <c r="E59" s="324"/>
      <c r="F59" s="325"/>
      <c r="G59" s="324"/>
      <c r="H59" s="324"/>
      <c r="I59" s="324"/>
      <c r="J59" s="324"/>
      <c r="K59" s="324"/>
      <c r="L59" s="324"/>
      <c r="M59" s="324"/>
      <c r="N59" s="324"/>
      <c r="O59" s="324"/>
      <c r="P59" s="324"/>
      <c r="Q59" s="326"/>
      <c r="R59" s="326"/>
      <c r="S59" s="326"/>
      <c r="T59" s="167"/>
      <c r="U59" s="167"/>
      <c r="V59" s="326"/>
      <c r="W59" s="326"/>
      <c r="X59" s="326"/>
      <c r="Y59" s="326"/>
      <c r="Z59" s="326"/>
      <c r="AA59" s="167"/>
      <c r="AB59" s="167"/>
      <c r="AC59" s="167"/>
      <c r="AD59" s="167"/>
      <c r="AE59" s="167"/>
      <c r="AF59" s="167"/>
      <c r="AG59" s="167"/>
      <c r="AH59" s="168"/>
    </row>
    <row r="60" spans="1:34" ht="14.25" x14ac:dyDescent="0.2">
      <c r="A60" s="298"/>
      <c r="B60" s="299" t="s">
        <v>174</v>
      </c>
      <c r="C60" s="300"/>
      <c r="D60" s="301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  <c r="T60" s="301"/>
      <c r="U60" s="301"/>
      <c r="V60" s="330"/>
      <c r="W60" s="330"/>
      <c r="X60" s="330"/>
      <c r="Y60" s="330"/>
      <c r="Z60" s="330"/>
      <c r="AA60" s="301"/>
      <c r="AB60" s="301"/>
      <c r="AC60" s="301"/>
      <c r="AD60" s="301"/>
      <c r="AE60" s="301"/>
      <c r="AF60" s="301"/>
      <c r="AG60" s="301"/>
      <c r="AH60" s="302"/>
    </row>
    <row r="61" spans="1:34" ht="15" customHeight="1" x14ac:dyDescent="0.2">
      <c r="A61" s="294" t="s">
        <v>175</v>
      </c>
      <c r="B61" s="295" t="s">
        <v>176</v>
      </c>
      <c r="C61" s="294" t="s">
        <v>177</v>
      </c>
      <c r="D61" s="296"/>
      <c r="E61" s="331">
        <v>45383</v>
      </c>
      <c r="F61" s="332">
        <f t="shared" si="0"/>
        <v>46113</v>
      </c>
      <c r="G61" s="331">
        <v>47849</v>
      </c>
      <c r="H61" s="331"/>
      <c r="I61" s="331"/>
      <c r="J61" s="331">
        <v>47849</v>
      </c>
      <c r="K61" s="331"/>
      <c r="L61" s="331"/>
      <c r="M61" s="331"/>
      <c r="N61" s="331">
        <v>48122</v>
      </c>
      <c r="O61" s="331"/>
      <c r="P61" s="331"/>
      <c r="Q61" s="331"/>
      <c r="R61" s="331"/>
      <c r="S61" s="331"/>
      <c r="T61" s="296"/>
      <c r="U61" s="296"/>
      <c r="V61" s="331"/>
      <c r="W61" s="331"/>
      <c r="X61" s="331"/>
      <c r="Y61" s="331"/>
      <c r="Z61" s="331"/>
      <c r="AA61" s="296"/>
      <c r="AB61" s="296"/>
      <c r="AC61" s="296"/>
      <c r="AD61" s="296"/>
      <c r="AE61" s="296"/>
      <c r="AF61" s="296"/>
      <c r="AG61" s="296"/>
      <c r="AH61" s="296"/>
    </row>
    <row r="62" spans="1:34" ht="15" customHeight="1" x14ac:dyDescent="0.2">
      <c r="A62" s="22" t="s">
        <v>178</v>
      </c>
      <c r="B62" s="23" t="s">
        <v>179</v>
      </c>
      <c r="C62" s="22" t="s">
        <v>180</v>
      </c>
      <c r="D62" s="122"/>
      <c r="E62" s="317">
        <v>45413</v>
      </c>
      <c r="F62" s="317">
        <f t="shared" si="0"/>
        <v>46143</v>
      </c>
      <c r="G62" s="317">
        <v>48611</v>
      </c>
      <c r="H62" s="317"/>
      <c r="I62" s="317"/>
      <c r="J62" s="317">
        <v>49096</v>
      </c>
      <c r="K62" s="317"/>
      <c r="L62" s="317"/>
      <c r="M62" s="317"/>
      <c r="N62" s="317">
        <v>49096</v>
      </c>
      <c r="O62" s="317"/>
      <c r="P62" s="317"/>
      <c r="Q62" s="317"/>
      <c r="R62" s="317"/>
      <c r="S62" s="317"/>
      <c r="T62" s="122"/>
      <c r="U62" s="122"/>
      <c r="V62" s="317"/>
      <c r="W62" s="317"/>
      <c r="X62" s="317"/>
      <c r="Y62" s="317">
        <v>47270</v>
      </c>
      <c r="Z62" s="317"/>
      <c r="AA62" s="272"/>
      <c r="AB62" s="272"/>
      <c r="AC62" s="272"/>
      <c r="AD62" s="272"/>
      <c r="AE62" s="272"/>
      <c r="AF62" s="272"/>
      <c r="AG62" s="272"/>
      <c r="AH62" s="272"/>
    </row>
    <row r="63" spans="1:34" ht="15" customHeight="1" x14ac:dyDescent="0.2">
      <c r="A63" s="40" t="s">
        <v>181</v>
      </c>
      <c r="B63" s="41" t="s">
        <v>182</v>
      </c>
      <c r="C63" s="40" t="s">
        <v>183</v>
      </c>
      <c r="D63" s="127"/>
      <c r="E63" s="332">
        <v>45778</v>
      </c>
      <c r="F63" s="332">
        <f t="shared" si="0"/>
        <v>46508</v>
      </c>
      <c r="G63" s="332">
        <v>47150</v>
      </c>
      <c r="H63" s="332"/>
      <c r="I63" s="332"/>
      <c r="J63" s="332">
        <v>47150</v>
      </c>
      <c r="K63" s="332"/>
      <c r="L63" s="332"/>
      <c r="M63" s="332"/>
      <c r="N63" s="332">
        <v>46905</v>
      </c>
      <c r="O63" s="332"/>
      <c r="P63" s="332"/>
      <c r="Q63" s="332"/>
      <c r="R63" s="332"/>
      <c r="S63" s="332"/>
      <c r="T63" s="127"/>
      <c r="U63" s="127"/>
      <c r="V63" s="332"/>
      <c r="W63" s="332"/>
      <c r="X63" s="332"/>
      <c r="Y63" s="332"/>
      <c r="Z63" s="332"/>
      <c r="AA63" s="127"/>
      <c r="AB63" s="127"/>
      <c r="AC63" s="127"/>
      <c r="AD63" s="127"/>
      <c r="AE63" s="127"/>
      <c r="AF63" s="127"/>
      <c r="AG63" s="127"/>
      <c r="AH63" s="127"/>
    </row>
    <row r="64" spans="1:34" ht="15" customHeight="1" x14ac:dyDescent="0.2">
      <c r="A64" s="22" t="s">
        <v>184</v>
      </c>
      <c r="B64" s="23" t="s">
        <v>185</v>
      </c>
      <c r="C64" s="22" t="s">
        <v>186</v>
      </c>
      <c r="D64" s="122"/>
      <c r="E64" s="317">
        <v>45383</v>
      </c>
      <c r="F64" s="317">
        <f t="shared" si="0"/>
        <v>46113</v>
      </c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317"/>
      <c r="S64" s="317"/>
      <c r="T64" s="122"/>
      <c r="U64" s="122"/>
      <c r="V64" s="317"/>
      <c r="W64" s="317"/>
      <c r="X64" s="317"/>
      <c r="Y64" s="317"/>
      <c r="Z64" s="317"/>
      <c r="AA64" s="272"/>
      <c r="AB64" s="272"/>
      <c r="AC64" s="272"/>
      <c r="AD64" s="272"/>
      <c r="AE64" s="272"/>
      <c r="AF64" s="272"/>
      <c r="AG64" s="272"/>
      <c r="AH64" s="272"/>
    </row>
    <row r="65" spans="1:34" ht="15" customHeight="1" x14ac:dyDescent="0.2">
      <c r="A65" s="40" t="s">
        <v>187</v>
      </c>
      <c r="B65" s="41" t="s">
        <v>188</v>
      </c>
      <c r="C65" s="40" t="s">
        <v>189</v>
      </c>
      <c r="D65" s="127"/>
      <c r="E65" s="332">
        <v>45383</v>
      </c>
      <c r="F65" s="332">
        <f t="shared" si="0"/>
        <v>46113</v>
      </c>
      <c r="G65" s="332">
        <v>46813</v>
      </c>
      <c r="H65" s="332"/>
      <c r="I65" s="332"/>
      <c r="J65" s="332">
        <v>47908</v>
      </c>
      <c r="K65" s="332"/>
      <c r="L65" s="332">
        <v>46174</v>
      </c>
      <c r="M65" s="332"/>
      <c r="N65" s="332">
        <v>49065</v>
      </c>
      <c r="O65" s="332"/>
      <c r="P65" s="332"/>
      <c r="Q65" s="332"/>
      <c r="R65" s="332"/>
      <c r="S65" s="332">
        <v>47574</v>
      </c>
      <c r="T65" s="127" t="s">
        <v>147</v>
      </c>
      <c r="U65" s="127"/>
      <c r="V65" s="332"/>
      <c r="W65" s="332"/>
      <c r="X65" s="332"/>
      <c r="Y65" s="332">
        <v>47239</v>
      </c>
      <c r="Z65" s="332"/>
      <c r="AA65" s="127"/>
      <c r="AB65" s="127"/>
      <c r="AC65" s="127"/>
      <c r="AD65" s="127"/>
      <c r="AE65" s="127"/>
      <c r="AF65" s="127"/>
      <c r="AG65" s="127"/>
      <c r="AH65" s="127"/>
    </row>
    <row r="66" spans="1:34" ht="15" customHeight="1" x14ac:dyDescent="0.2">
      <c r="A66" s="22" t="s">
        <v>190</v>
      </c>
      <c r="B66" s="23" t="s">
        <v>191</v>
      </c>
      <c r="C66" s="22" t="s">
        <v>192</v>
      </c>
      <c r="D66" s="122"/>
      <c r="E66" s="317">
        <v>45383</v>
      </c>
      <c r="F66" s="317">
        <f t="shared" si="0"/>
        <v>46113</v>
      </c>
      <c r="G66" s="317">
        <v>49096</v>
      </c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122"/>
      <c r="U66" s="122"/>
      <c r="V66" s="317">
        <v>46905</v>
      </c>
      <c r="W66" s="317"/>
      <c r="X66" s="317"/>
      <c r="Y66" s="317">
        <v>47635</v>
      </c>
      <c r="Z66" s="317"/>
      <c r="AA66" s="272"/>
      <c r="AB66" s="272"/>
      <c r="AC66" s="272"/>
      <c r="AD66" s="272"/>
      <c r="AE66" s="272"/>
      <c r="AF66" s="272"/>
      <c r="AG66" s="272"/>
      <c r="AH66" s="272"/>
    </row>
    <row r="67" spans="1:34" ht="15" customHeight="1" x14ac:dyDescent="0.2">
      <c r="A67" s="40" t="s">
        <v>193</v>
      </c>
      <c r="B67" s="41" t="s">
        <v>194</v>
      </c>
      <c r="C67" s="40" t="s">
        <v>79</v>
      </c>
      <c r="D67" s="127"/>
      <c r="E67" s="332">
        <v>45383</v>
      </c>
      <c r="F67" s="332">
        <f t="shared" si="0"/>
        <v>46113</v>
      </c>
      <c r="G67" s="332">
        <v>48214</v>
      </c>
      <c r="H67" s="332"/>
      <c r="I67" s="332"/>
      <c r="J67" s="332"/>
      <c r="K67" s="332"/>
      <c r="L67" s="332"/>
      <c r="M67" s="332">
        <v>46692</v>
      </c>
      <c r="N67" s="332">
        <v>48214</v>
      </c>
      <c r="O67" s="332"/>
      <c r="P67" s="332"/>
      <c r="Q67" s="332"/>
      <c r="R67" s="332"/>
      <c r="S67" s="332"/>
      <c r="T67" s="127" t="s">
        <v>147</v>
      </c>
      <c r="U67" s="127" t="s">
        <v>147</v>
      </c>
      <c r="V67" s="332">
        <v>47543</v>
      </c>
      <c r="W67" s="332"/>
      <c r="X67" s="332"/>
      <c r="Y67" s="332">
        <v>46388</v>
      </c>
      <c r="Z67" s="332"/>
      <c r="AA67" s="127"/>
      <c r="AB67" s="127"/>
      <c r="AC67" s="127"/>
      <c r="AD67" s="127"/>
      <c r="AE67" s="127"/>
      <c r="AF67" s="127"/>
      <c r="AG67" s="127"/>
      <c r="AH67" s="127"/>
    </row>
    <row r="68" spans="1:34" ht="15" customHeight="1" x14ac:dyDescent="0.2">
      <c r="A68" s="22" t="s">
        <v>195</v>
      </c>
      <c r="B68" s="23" t="s">
        <v>196</v>
      </c>
      <c r="C68" s="22" t="s">
        <v>197</v>
      </c>
      <c r="D68" s="122"/>
      <c r="E68" s="317"/>
      <c r="F68" s="317"/>
      <c r="G68" s="317"/>
      <c r="H68" s="317"/>
      <c r="I68" s="317"/>
      <c r="J68" s="317"/>
      <c r="K68" s="317"/>
      <c r="L68" s="317"/>
      <c r="M68" s="317">
        <v>49188</v>
      </c>
      <c r="N68" s="317"/>
      <c r="O68" s="317"/>
      <c r="P68" s="317"/>
      <c r="Q68" s="317"/>
      <c r="R68" s="317"/>
      <c r="S68" s="317"/>
      <c r="T68" s="122"/>
      <c r="U68" s="122"/>
      <c r="V68" s="317"/>
      <c r="W68" s="317"/>
      <c r="X68" s="317"/>
      <c r="Y68" s="317"/>
      <c r="Z68" s="317"/>
      <c r="AA68" s="272"/>
      <c r="AB68" s="272"/>
      <c r="AC68" s="272"/>
      <c r="AD68" s="272"/>
      <c r="AE68" s="272"/>
      <c r="AF68" s="272"/>
      <c r="AG68" s="272"/>
      <c r="AH68" s="272"/>
    </row>
    <row r="69" spans="1:34" ht="15" customHeight="1" x14ac:dyDescent="0.2">
      <c r="A69" s="40" t="s">
        <v>198</v>
      </c>
      <c r="B69" s="41" t="s">
        <v>199</v>
      </c>
      <c r="C69" s="40" t="s">
        <v>200</v>
      </c>
      <c r="D69" s="127"/>
      <c r="E69" s="332"/>
      <c r="F69" s="332"/>
      <c r="G69" s="332"/>
      <c r="H69" s="332"/>
      <c r="I69" s="332"/>
      <c r="J69" s="332"/>
      <c r="K69" s="332"/>
      <c r="L69" s="332"/>
      <c r="M69" s="332"/>
      <c r="N69" s="332"/>
      <c r="O69" s="332"/>
      <c r="P69" s="332"/>
      <c r="Q69" s="332"/>
      <c r="R69" s="332"/>
      <c r="S69" s="332"/>
      <c r="T69" s="127"/>
      <c r="U69" s="127"/>
      <c r="V69" s="332"/>
      <c r="W69" s="332"/>
      <c r="X69" s="332"/>
      <c r="Y69" s="332"/>
      <c r="Z69" s="332"/>
      <c r="AA69" s="127"/>
      <c r="AB69" s="127"/>
      <c r="AC69" s="127"/>
      <c r="AD69" s="127"/>
      <c r="AE69" s="127"/>
      <c r="AF69" s="127"/>
      <c r="AG69" s="127"/>
      <c r="AH69" s="127"/>
    </row>
    <row r="70" spans="1:34" ht="15" customHeight="1" x14ac:dyDescent="0.2">
      <c r="A70" s="22" t="s">
        <v>201</v>
      </c>
      <c r="B70" s="23" t="s">
        <v>202</v>
      </c>
      <c r="C70" s="22" t="s">
        <v>203</v>
      </c>
      <c r="D70" s="122"/>
      <c r="E70" s="317">
        <v>45474</v>
      </c>
      <c r="F70" s="317">
        <f t="shared" si="0"/>
        <v>46204</v>
      </c>
      <c r="G70" s="317">
        <v>49188</v>
      </c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317"/>
      <c r="S70" s="317"/>
      <c r="T70" s="122"/>
      <c r="U70" s="122"/>
      <c r="V70" s="317">
        <v>46692</v>
      </c>
      <c r="W70" s="317"/>
      <c r="X70" s="317"/>
      <c r="Y70" s="317">
        <v>47362</v>
      </c>
      <c r="Z70" s="317"/>
      <c r="AA70" s="272"/>
      <c r="AB70" s="272"/>
      <c r="AC70" s="272"/>
      <c r="AD70" s="272"/>
      <c r="AE70" s="272"/>
      <c r="AF70" s="272"/>
      <c r="AG70" s="272"/>
      <c r="AH70" s="272"/>
    </row>
    <row r="71" spans="1:34" ht="15" customHeight="1" x14ac:dyDescent="0.2">
      <c r="A71" s="160" t="s">
        <v>204</v>
      </c>
      <c r="B71" s="161" t="s">
        <v>205</v>
      </c>
      <c r="C71" s="160" t="s">
        <v>146</v>
      </c>
      <c r="D71" s="162"/>
      <c r="E71" s="333">
        <v>45383</v>
      </c>
      <c r="F71" s="332">
        <f t="shared" si="0"/>
        <v>46113</v>
      </c>
      <c r="G71" s="333"/>
      <c r="H71" s="333"/>
      <c r="I71" s="333"/>
      <c r="J71" s="333"/>
      <c r="K71" s="333"/>
      <c r="L71" s="333"/>
      <c r="M71" s="333"/>
      <c r="N71" s="333">
        <v>48000</v>
      </c>
      <c r="O71" s="333"/>
      <c r="P71" s="333"/>
      <c r="Q71" s="333"/>
      <c r="R71" s="333"/>
      <c r="S71" s="333"/>
      <c r="T71" s="162"/>
      <c r="U71" s="162"/>
      <c r="V71" s="333"/>
      <c r="W71" s="333"/>
      <c r="X71" s="333"/>
      <c r="Y71" s="333">
        <v>47270</v>
      </c>
      <c r="Z71" s="333"/>
      <c r="AA71" s="162"/>
      <c r="AB71" s="162"/>
      <c r="AC71" s="162"/>
      <c r="AD71" s="162"/>
      <c r="AE71" s="162"/>
      <c r="AF71" s="162"/>
      <c r="AG71" s="162"/>
      <c r="AH71" s="162"/>
    </row>
    <row r="72" spans="1:34" ht="15" customHeight="1" x14ac:dyDescent="0.2">
      <c r="A72" s="163"/>
      <c r="B72" s="164" t="s">
        <v>206</v>
      </c>
      <c r="C72" s="165"/>
      <c r="D72" s="166"/>
      <c r="E72" s="324"/>
      <c r="F72" s="325"/>
      <c r="G72" s="324"/>
      <c r="H72" s="324"/>
      <c r="I72" s="324"/>
      <c r="J72" s="324"/>
      <c r="K72" s="324"/>
      <c r="L72" s="324"/>
      <c r="M72" s="324"/>
      <c r="N72" s="324"/>
      <c r="O72" s="324"/>
      <c r="P72" s="324"/>
      <c r="Q72" s="326"/>
      <c r="R72" s="326"/>
      <c r="S72" s="326"/>
      <c r="T72" s="167"/>
      <c r="U72" s="167"/>
      <c r="V72" s="326"/>
      <c r="W72" s="326"/>
      <c r="X72" s="326"/>
      <c r="Y72" s="326"/>
      <c r="Z72" s="326"/>
      <c r="AA72" s="167"/>
      <c r="AB72" s="167"/>
      <c r="AC72" s="167"/>
      <c r="AD72" s="167"/>
      <c r="AE72" s="167"/>
      <c r="AF72" s="167"/>
      <c r="AG72" s="167"/>
      <c r="AH72" s="168"/>
    </row>
    <row r="73" spans="1:34" ht="15" customHeight="1" x14ac:dyDescent="0.2">
      <c r="A73" s="32"/>
      <c r="B73" s="33" t="s">
        <v>207</v>
      </c>
      <c r="C73" s="34"/>
      <c r="D73" s="125"/>
      <c r="E73" s="334"/>
      <c r="F73" s="334"/>
      <c r="G73" s="334"/>
      <c r="H73" s="334"/>
      <c r="I73" s="334"/>
      <c r="J73" s="334"/>
      <c r="K73" s="334"/>
      <c r="L73" s="334"/>
      <c r="M73" s="334"/>
      <c r="N73" s="334"/>
      <c r="O73" s="334"/>
      <c r="P73" s="334"/>
      <c r="Q73" s="335"/>
      <c r="R73" s="335"/>
      <c r="S73" s="335"/>
      <c r="T73" s="155"/>
      <c r="U73" s="155"/>
      <c r="V73" s="335"/>
      <c r="W73" s="335"/>
      <c r="X73" s="335"/>
      <c r="Y73" s="335"/>
      <c r="Z73" s="335"/>
      <c r="AA73" s="155"/>
      <c r="AB73" s="155"/>
      <c r="AC73" s="155"/>
      <c r="AD73" s="155"/>
      <c r="AE73" s="155"/>
      <c r="AF73" s="155"/>
      <c r="AG73" s="155"/>
      <c r="AH73" s="156"/>
    </row>
    <row r="74" spans="1:34" ht="14.25" x14ac:dyDescent="0.2">
      <c r="A74" s="169"/>
      <c r="B74" s="170" t="s">
        <v>208</v>
      </c>
      <c r="C74" s="171"/>
      <c r="D74" s="172"/>
      <c r="E74" s="336"/>
      <c r="F74" s="336"/>
      <c r="G74" s="336"/>
      <c r="H74" s="336"/>
      <c r="I74" s="336"/>
      <c r="J74" s="336"/>
      <c r="K74" s="336"/>
      <c r="L74" s="336"/>
      <c r="M74" s="336"/>
      <c r="N74" s="336"/>
      <c r="O74" s="336"/>
      <c r="P74" s="336"/>
      <c r="Q74" s="336"/>
      <c r="R74" s="336"/>
      <c r="S74" s="336"/>
      <c r="T74" s="172"/>
      <c r="U74" s="172"/>
      <c r="V74" s="336"/>
      <c r="W74" s="336"/>
      <c r="X74" s="336"/>
      <c r="Y74" s="336"/>
      <c r="Z74" s="336"/>
      <c r="AA74" s="172"/>
      <c r="AB74" s="172"/>
      <c r="AC74" s="172"/>
      <c r="AD74" s="172"/>
      <c r="AE74" s="172"/>
      <c r="AF74" s="172"/>
      <c r="AG74" s="172"/>
      <c r="AH74" s="173"/>
    </row>
    <row r="75" spans="1:34" ht="15" customHeight="1" x14ac:dyDescent="0.2">
      <c r="A75" s="47" t="s">
        <v>209</v>
      </c>
      <c r="B75" s="48" t="s">
        <v>210</v>
      </c>
      <c r="C75" s="47" t="s">
        <v>97</v>
      </c>
      <c r="D75" s="130"/>
      <c r="E75" s="316">
        <v>45383</v>
      </c>
      <c r="F75" s="317">
        <f t="shared" si="0"/>
        <v>46113</v>
      </c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316"/>
      <c r="S75" s="316"/>
      <c r="T75" s="130"/>
      <c r="U75" s="130"/>
      <c r="V75" s="316"/>
      <c r="W75" s="316"/>
      <c r="X75" s="316"/>
      <c r="Y75" s="316"/>
      <c r="Z75" s="316"/>
      <c r="AA75" s="282"/>
      <c r="AB75" s="282"/>
      <c r="AC75" s="282"/>
      <c r="AD75" s="282"/>
      <c r="AE75" s="282"/>
      <c r="AF75" s="282"/>
      <c r="AG75" s="282"/>
      <c r="AH75" s="282"/>
    </row>
    <row r="76" spans="1:34" ht="15" customHeight="1" x14ac:dyDescent="0.2">
      <c r="A76" s="28" t="s">
        <v>211</v>
      </c>
      <c r="B76" s="29" t="s">
        <v>212</v>
      </c>
      <c r="C76" s="28" t="s">
        <v>213</v>
      </c>
      <c r="D76" s="123"/>
      <c r="E76" s="318"/>
      <c r="F76" s="317"/>
      <c r="G76" s="318">
        <v>47757</v>
      </c>
      <c r="H76" s="318"/>
      <c r="I76" s="318"/>
      <c r="J76" s="318">
        <v>47757</v>
      </c>
      <c r="K76" s="318"/>
      <c r="L76" s="318"/>
      <c r="M76" s="318">
        <v>47088</v>
      </c>
      <c r="N76" s="318">
        <v>47757</v>
      </c>
      <c r="O76" s="318"/>
      <c r="P76" s="318"/>
      <c r="Q76" s="318">
        <v>47574</v>
      </c>
      <c r="R76" s="318"/>
      <c r="S76" s="318"/>
      <c r="T76" s="123"/>
      <c r="U76" s="123" t="s">
        <v>147</v>
      </c>
      <c r="V76" s="318">
        <v>47088</v>
      </c>
      <c r="W76" s="318"/>
      <c r="X76" s="318"/>
      <c r="Y76" s="318">
        <v>47392</v>
      </c>
      <c r="Z76" s="318"/>
      <c r="AA76" s="288"/>
      <c r="AB76" s="288"/>
      <c r="AC76" s="288"/>
      <c r="AD76" s="288"/>
      <c r="AE76" s="288"/>
      <c r="AF76" s="288"/>
      <c r="AG76" s="288"/>
      <c r="AH76" s="288"/>
    </row>
    <row r="77" spans="1:34" ht="14.25" x14ac:dyDescent="0.2">
      <c r="A77" s="44"/>
      <c r="B77" s="45" t="s">
        <v>214</v>
      </c>
      <c r="C77" s="46"/>
      <c r="D77" s="128"/>
      <c r="E77" s="337"/>
      <c r="F77" s="338"/>
      <c r="G77" s="337"/>
      <c r="H77" s="337"/>
      <c r="I77" s="337"/>
      <c r="J77" s="337"/>
      <c r="K77" s="337"/>
      <c r="L77" s="337"/>
      <c r="M77" s="337"/>
      <c r="N77" s="337"/>
      <c r="O77" s="337"/>
      <c r="P77" s="337"/>
      <c r="Q77" s="337"/>
      <c r="R77" s="337"/>
      <c r="S77" s="337"/>
      <c r="T77" s="128"/>
      <c r="U77" s="128"/>
      <c r="V77" s="337"/>
      <c r="W77" s="337"/>
      <c r="X77" s="337"/>
      <c r="Y77" s="337"/>
      <c r="Z77" s="337"/>
      <c r="AA77" s="128"/>
      <c r="AB77" s="128"/>
      <c r="AC77" s="128"/>
      <c r="AD77" s="128"/>
      <c r="AE77" s="128"/>
      <c r="AF77" s="128"/>
      <c r="AG77" s="128"/>
      <c r="AH77" s="129"/>
    </row>
    <row r="78" spans="1:34" ht="15" customHeight="1" x14ac:dyDescent="0.2">
      <c r="A78" s="47" t="s">
        <v>215</v>
      </c>
      <c r="B78" s="48" t="s">
        <v>216</v>
      </c>
      <c r="C78" s="47" t="s">
        <v>157</v>
      </c>
      <c r="D78" s="130"/>
      <c r="E78" s="316">
        <v>45383</v>
      </c>
      <c r="F78" s="317">
        <f t="shared" si="0"/>
        <v>46113</v>
      </c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130"/>
      <c r="U78" s="130"/>
      <c r="V78" s="316"/>
      <c r="W78" s="316"/>
      <c r="X78" s="316"/>
      <c r="Y78" s="316"/>
      <c r="Z78" s="316"/>
      <c r="AA78" s="282"/>
      <c r="AB78" s="282"/>
      <c r="AC78" s="282"/>
      <c r="AD78" s="282"/>
      <c r="AE78" s="282"/>
      <c r="AF78" s="282"/>
      <c r="AG78" s="282"/>
      <c r="AH78" s="282"/>
    </row>
    <row r="79" spans="1:34" ht="15" customHeight="1" x14ac:dyDescent="0.2">
      <c r="A79" s="22" t="s">
        <v>217</v>
      </c>
      <c r="B79" s="23" t="s">
        <v>218</v>
      </c>
      <c r="C79" s="22" t="s">
        <v>219</v>
      </c>
      <c r="D79" s="122"/>
      <c r="E79" s="317">
        <v>45383</v>
      </c>
      <c r="F79" s="317">
        <f t="shared" si="0"/>
        <v>46113</v>
      </c>
      <c r="G79" s="317"/>
      <c r="H79" s="317"/>
      <c r="I79" s="317"/>
      <c r="J79" s="317"/>
      <c r="K79" s="317"/>
      <c r="L79" s="317"/>
      <c r="M79" s="317"/>
      <c r="N79" s="317"/>
      <c r="O79" s="317"/>
      <c r="P79" s="317"/>
      <c r="Q79" s="317"/>
      <c r="R79" s="317"/>
      <c r="S79" s="317"/>
      <c r="T79" s="122"/>
      <c r="U79" s="122"/>
      <c r="V79" s="317"/>
      <c r="W79" s="317"/>
      <c r="X79" s="317"/>
      <c r="Y79" s="317"/>
      <c r="Z79" s="317"/>
      <c r="AA79" s="272"/>
      <c r="AB79" s="272"/>
      <c r="AC79" s="272"/>
      <c r="AD79" s="272"/>
      <c r="AE79" s="272"/>
      <c r="AF79" s="272"/>
      <c r="AG79" s="272"/>
      <c r="AH79" s="272"/>
    </row>
  </sheetData>
  <conditionalFormatting sqref="AH36:AH37 AH39 AH41 AH44 AH47:AH48 AH59 AH71:AH73 AH22 AH61 AH63 AH65 AH67 AH69">
    <cfRule type="containsText" dxfId="340" priority="265" operator="containsText" text="AH">
      <formula>NOT(ISERROR(SEARCH("AH",AH22)))</formula>
    </cfRule>
    <cfRule type="containsText" dxfId="339" priority="266" operator="containsText" text="TP">
      <formula>NOT(ISERROR(SEARCH("TP",AH22)))</formula>
    </cfRule>
    <cfRule type="containsText" dxfId="338" priority="267" operator="containsText" text="TAD">
      <formula>NOT(ISERROR(SEARCH("TAD",AH22)))</formula>
    </cfRule>
    <cfRule type="containsText" dxfId="337" priority="268" operator="containsText" text="AT">
      <formula>NOT(ISERROR(SEARCH("AT",AH22)))</formula>
    </cfRule>
    <cfRule type="containsText" dxfId="336" priority="269" operator="containsText" text="MA">
      <formula>NOT(ISERROR(SEARCH("MA",AH22)))</formula>
    </cfRule>
    <cfRule type="containsText" dxfId="335" priority="270" operator="containsText" text="RES">
      <formula>NOT(ISERROR(SEARCH("RES",AH22)))</formula>
    </cfRule>
    <cfRule type="containsText" dxfId="334" priority="271" operator="containsText" text="CEX">
      <formula>NOT(ISERROR(SEARCH("CEX",AH22)))</formula>
    </cfRule>
    <cfRule type="containsText" dxfId="333" priority="272" operator="containsText" text="RTT">
      <formula>NOT(ISERROR(SEARCH("RTT",AH22)))</formula>
    </cfRule>
    <cfRule type="beginsWith" dxfId="332" priority="273" operator="beginsWith" text="CA">
      <formula>LEFT(AH22,LEN("CA"))="CA"</formula>
    </cfRule>
    <cfRule type="containsText" dxfId="331" priority="274" operator="containsText" text="AST">
      <formula>NOT(ISERROR(SEARCH("AST",AH22)))</formula>
    </cfRule>
    <cfRule type="containsText" dxfId="330" priority="275" operator="containsText" text="F">
      <formula>NOT(ISERROR(SEARCH("F",AH22)))</formula>
    </cfRule>
    <cfRule type="containsText" dxfId="329" priority="276" operator="containsText" text="PC">
      <formula>NOT(ISERROR(SEARCH("PC",AH22)))</formula>
    </cfRule>
    <cfRule type="containsText" dxfId="328" priority="277" operator="containsText" text="P">
      <formula>NOT(ISERROR(SEARCH("P",AH22)))</formula>
    </cfRule>
  </conditionalFormatting>
  <conditionalFormatting sqref="AH36:AH37 AH39 AH41 AH44 AH61 AH63 AH65 AH67 AH69 AH71">
    <cfRule type="expression" dxfId="327" priority="264">
      <formula>OR(AH$9=1,AH$9=7)</formula>
    </cfRule>
  </conditionalFormatting>
  <conditionalFormatting sqref="AH57 AH55 AH53 AH51 AH49">
    <cfRule type="expression" dxfId="326" priority="250">
      <formula>OR(AH$9=1,AH$9=7)</formula>
    </cfRule>
    <cfRule type="containsText" dxfId="325" priority="251" operator="containsText" text="AH">
      <formula>NOT(ISERROR(SEARCH("AH",AH49)))</formula>
    </cfRule>
    <cfRule type="containsText" dxfId="324" priority="252" operator="containsText" text="TP">
      <formula>NOT(ISERROR(SEARCH("TP",AH49)))</formula>
    </cfRule>
    <cfRule type="containsText" dxfId="323" priority="253" operator="containsText" text="TAD">
      <formula>NOT(ISERROR(SEARCH("TAD",AH49)))</formula>
    </cfRule>
    <cfRule type="containsText" dxfId="322" priority="254" operator="containsText" text="AT">
      <formula>NOT(ISERROR(SEARCH("AT",AH49)))</formula>
    </cfRule>
    <cfRule type="containsText" dxfId="321" priority="255" operator="containsText" text="MA">
      <formula>NOT(ISERROR(SEARCH("MA",AH49)))</formula>
    </cfRule>
    <cfRule type="containsText" dxfId="320" priority="256" operator="containsText" text="RES">
      <formula>NOT(ISERROR(SEARCH("RES",AH49)))</formula>
    </cfRule>
    <cfRule type="containsText" dxfId="319" priority="257" operator="containsText" text="CEX">
      <formula>NOT(ISERROR(SEARCH("CEX",AH49)))</formula>
    </cfRule>
    <cfRule type="containsText" dxfId="318" priority="258" operator="containsText" text="RTT">
      <formula>NOT(ISERROR(SEARCH("RTT",AH49)))</formula>
    </cfRule>
    <cfRule type="beginsWith" dxfId="317" priority="259" operator="beginsWith" text="CA">
      <formula>LEFT(AH49,LEN("CA"))="CA"</formula>
    </cfRule>
    <cfRule type="containsText" dxfId="316" priority="260" operator="containsText" text="AST">
      <formula>NOT(ISERROR(SEARCH("AST",AH49)))</formula>
    </cfRule>
    <cfRule type="containsText" dxfId="315" priority="261" operator="containsText" text="F">
      <formula>NOT(ISERROR(SEARCH("F",AH49)))</formula>
    </cfRule>
    <cfRule type="containsText" dxfId="314" priority="262" operator="containsText" text="PC">
      <formula>NOT(ISERROR(SEARCH("PC",AH49)))</formula>
    </cfRule>
    <cfRule type="containsText" dxfId="313" priority="263" operator="containsText" text="P">
      <formula>NOT(ISERROR(SEARCH("P",AH49)))</formula>
    </cfRule>
  </conditionalFormatting>
  <conditionalFormatting sqref="Q12:Z12 Q14:Z14 Q17:Z17 Q19:Z19 Q21:Z21 Q23:Z24 Q26:Z28 Q30:Z30 Q32:Z33 Q35:Z50 Q52:Z52 Q54:Z54 Q56:Z56 Q58:Z59 Q61:Z62 Q64:Z64 Q66:Z66 Q68:Z68 Q70:Z70 Q75:Z76 Q78:Z79 AA36:AG37 AA39:AG39 AA41:AG41 AA44:AG44 AA47:AG48 AA59:AG59 Q72:AE73 AF71:AG73 Z22:AG22 AA61:AG61 AA63:AG63 AA65:AG65 AA67:AG67 AA69:AG69 AA71:AE71">
    <cfRule type="containsText" dxfId="312" priority="30" operator="containsText" text="AH">
      <formula>NOT(ISERROR(SEARCH("AH",Q12)))</formula>
    </cfRule>
    <cfRule type="containsText" dxfId="311" priority="31" operator="containsText" text="TP">
      <formula>NOT(ISERROR(SEARCH("TP",Q12)))</formula>
    </cfRule>
    <cfRule type="containsText" dxfId="310" priority="32" operator="containsText" text="TAD">
      <formula>NOT(ISERROR(SEARCH("TAD",Q12)))</formula>
    </cfRule>
    <cfRule type="containsText" dxfId="309" priority="33" operator="containsText" text="AT">
      <formula>NOT(ISERROR(SEARCH("AT",Q12)))</formula>
    </cfRule>
    <cfRule type="containsText" dxfId="308" priority="34" operator="containsText" text="MA">
      <formula>NOT(ISERROR(SEARCH("MA",Q12)))</formula>
    </cfRule>
    <cfRule type="containsText" dxfId="307" priority="35" operator="containsText" text="RES">
      <formula>NOT(ISERROR(SEARCH("RES",Q12)))</formula>
    </cfRule>
    <cfRule type="containsText" dxfId="306" priority="36" operator="containsText" text="CEX">
      <formula>NOT(ISERROR(SEARCH("CEX",Q12)))</formula>
    </cfRule>
    <cfRule type="containsText" dxfId="305" priority="37" operator="containsText" text="RTT">
      <formula>NOT(ISERROR(SEARCH("RTT",Q12)))</formula>
    </cfRule>
    <cfRule type="beginsWith" dxfId="304" priority="38" operator="beginsWith" text="CA">
      <formula>LEFT(Q12,LEN("CA"))="CA"</formula>
    </cfRule>
    <cfRule type="containsText" dxfId="303" priority="39" operator="containsText" text="AST">
      <formula>NOT(ISERROR(SEARCH("AST",Q12)))</formula>
    </cfRule>
    <cfRule type="containsText" dxfId="302" priority="40" operator="containsText" text="F">
      <formula>NOT(ISERROR(SEARCH("F",Q12)))</formula>
    </cfRule>
    <cfRule type="containsText" dxfId="301" priority="41" operator="containsText" text="PC">
      <formula>NOT(ISERROR(SEARCH("PC",Q12)))</formula>
    </cfRule>
    <cfRule type="containsText" dxfId="300" priority="42" operator="containsText" text="P">
      <formula>NOT(ISERROR(SEARCH("P",Q12)))</formula>
    </cfRule>
  </conditionalFormatting>
  <conditionalFormatting sqref="Q12:Z12 Q14:Z14 Q17:Z17 Q19:Z19 Q21:Z21 Q23:Z24 Q26:Z28 Q30:Z30 Q32:Z33 Q35:Z46 Q49:Z50 Q52:Z52 Q54:Z54 Q56:Z56 Q58:Z58 Q61:Z62 Q64:Z64 Q66:Z66 Q68:Z68 Q70:Z70 Q75:Z76 Q78:Z79 AA36:AG37 AA39:AG39 AA41:AG41 AA44:AG44 AA61:AG61 AA63:AG63 AA65:AG65 AA67:AG67 AA69:AG69 AA71:AG71">
    <cfRule type="expression" dxfId="299" priority="29">
      <formula>OR(Q$9=1,Q$9=7)</formula>
    </cfRule>
  </conditionalFormatting>
  <conditionalFormatting sqref="Q57:AG57 Q55:AG55 Q53:AG53 Q51:AG51 AA49:AG49">
    <cfRule type="expression" dxfId="298" priority="15">
      <formula>OR(Q$9=1,Q$9=7)</formula>
    </cfRule>
    <cfRule type="containsText" dxfId="297" priority="16" operator="containsText" text="AH">
      <formula>NOT(ISERROR(SEARCH("AH",Q49)))</formula>
    </cfRule>
    <cfRule type="containsText" dxfId="296" priority="17" operator="containsText" text="TP">
      <formula>NOT(ISERROR(SEARCH("TP",Q49)))</formula>
    </cfRule>
    <cfRule type="containsText" dxfId="295" priority="18" operator="containsText" text="TAD">
      <formula>NOT(ISERROR(SEARCH("TAD",Q49)))</formula>
    </cfRule>
    <cfRule type="containsText" dxfId="294" priority="19" operator="containsText" text="AT">
      <formula>NOT(ISERROR(SEARCH("AT",Q49)))</formula>
    </cfRule>
    <cfRule type="containsText" dxfId="293" priority="20" operator="containsText" text="MA">
      <formula>NOT(ISERROR(SEARCH("MA",Q49)))</formula>
    </cfRule>
    <cfRule type="containsText" dxfId="292" priority="21" operator="containsText" text="RES">
      <formula>NOT(ISERROR(SEARCH("RES",Q49)))</formula>
    </cfRule>
    <cfRule type="containsText" dxfId="291" priority="22" operator="containsText" text="CEX">
      <formula>NOT(ISERROR(SEARCH("CEX",Q49)))</formula>
    </cfRule>
    <cfRule type="containsText" dxfId="290" priority="23" operator="containsText" text="RTT">
      <formula>NOT(ISERROR(SEARCH("RTT",Q49)))</formula>
    </cfRule>
    <cfRule type="beginsWith" dxfId="289" priority="24" operator="beginsWith" text="CA">
      <formula>LEFT(Q49,LEN("CA"))="CA"</formula>
    </cfRule>
    <cfRule type="containsText" dxfId="288" priority="25" operator="containsText" text="AST">
      <formula>NOT(ISERROR(SEARCH("AST",Q49)))</formula>
    </cfRule>
    <cfRule type="containsText" dxfId="287" priority="26" operator="containsText" text="F">
      <formula>NOT(ISERROR(SEARCH("F",Q49)))</formula>
    </cfRule>
    <cfRule type="containsText" dxfId="286" priority="27" operator="containsText" text="PC">
      <formula>NOT(ISERROR(SEARCH("PC",Q49)))</formula>
    </cfRule>
    <cfRule type="containsText" dxfId="285" priority="28" operator="containsText" text="P">
      <formula>NOT(ISERROR(SEARCH("P",Q49)))</formula>
    </cfRule>
  </conditionalFormatting>
  <conditionalFormatting sqref="Q63:Z63 Q65:Z65 Q67:Z67 Q69:Z69 Q71:Z71">
    <cfRule type="expression" dxfId="284" priority="1">
      <formula>OR(Q$9=1,Q$9=7)</formula>
    </cfRule>
    <cfRule type="containsText" dxfId="283" priority="2" operator="containsText" text="AH">
      <formula>NOT(ISERROR(SEARCH("AH",Q63)))</formula>
    </cfRule>
    <cfRule type="containsText" dxfId="282" priority="3" operator="containsText" text="TP">
      <formula>NOT(ISERROR(SEARCH("TP",Q63)))</formula>
    </cfRule>
    <cfRule type="containsText" dxfId="281" priority="4" operator="containsText" text="TAD">
      <formula>NOT(ISERROR(SEARCH("TAD",Q63)))</formula>
    </cfRule>
    <cfRule type="containsText" dxfId="280" priority="5" operator="containsText" text="AT">
      <formula>NOT(ISERROR(SEARCH("AT",Q63)))</formula>
    </cfRule>
    <cfRule type="containsText" dxfId="279" priority="6" operator="containsText" text="MA">
      <formula>NOT(ISERROR(SEARCH("MA",Q63)))</formula>
    </cfRule>
    <cfRule type="containsText" dxfId="278" priority="7" operator="containsText" text="RES">
      <formula>NOT(ISERROR(SEARCH("RES",Q63)))</formula>
    </cfRule>
    <cfRule type="containsText" dxfId="277" priority="8" operator="containsText" text="CEX">
      <formula>NOT(ISERROR(SEARCH("CEX",Q63)))</formula>
    </cfRule>
    <cfRule type="containsText" dxfId="276" priority="9" operator="containsText" text="RTT">
      <formula>NOT(ISERROR(SEARCH("RTT",Q63)))</formula>
    </cfRule>
    <cfRule type="beginsWith" dxfId="275" priority="10" operator="beginsWith" text="CA">
      <formula>LEFT(Q63,LEN("CA"))="CA"</formula>
    </cfRule>
    <cfRule type="containsText" dxfId="274" priority="11" operator="containsText" text="AST">
      <formula>NOT(ISERROR(SEARCH("AST",Q63)))</formula>
    </cfRule>
    <cfRule type="containsText" dxfId="273" priority="12" operator="containsText" text="F">
      <formula>NOT(ISERROR(SEARCH("F",Q63)))</formula>
    </cfRule>
    <cfRule type="containsText" dxfId="272" priority="13" operator="containsText" text="PC">
      <formula>NOT(ISERROR(SEARCH("PC",Q63)))</formula>
    </cfRule>
    <cfRule type="containsText" dxfId="271" priority="14" operator="containsText" text="P">
      <formula>NOT(ISERROR(SEARCH("P",Q63)))</formula>
    </cfRule>
  </conditionalFormatting>
  <dataValidations count="6">
    <dataValidation type="list" allowBlank="1" errorTitle="Erreur de saisie" error="Valeur invalide" promptTitle="Chauffeur PL" prompt="Sélectionner OUI si l'agent possède la compétence &quot;Chauffeur PL&quot;" sqref="AA12 AA14 AA17 AA19 AA21 AA23:AA24 AA26:AA28 AA30 AA32:AA33 AA35 AA38 AA40 AA42:AA43 AA45:AA46 AA49:AA58 AA61:AA71 AA75:AA76 AA78:AA79" xr:uid="{8EBB3BBB-6741-41CA-8511-32DF82842373}">
      <formula1>"OUI,NON"</formula1>
    </dataValidation>
    <dataValidation type="list" allowBlank="1" errorTitle="Erreur de saisie" error="Valeur invalide" promptTitle="Maçon" prompt="Sélectionner OUI si l'agent possède la compétence &quot;Maçon&quot;" sqref="AB12 AB14 AB17 AB19 AB21 AB23:AB24 AB26:AB28 AB30 AB32:AB33 AB35 AB38 AB40 AB42:AB43 AB45:AB46 AB49:AB58 AB61:AB71 AB75:AB76 AB78:AB79" xr:uid="{96CA72EB-6246-439F-A3EB-803274D4C6E3}">
      <formula1>"OUI,NON"</formula1>
    </dataValidation>
    <dataValidation type="list" allowBlank="1" errorTitle="Erreur de saisie" error="Valeur invalide" promptTitle="Aide Maçon" prompt="Sélectionner OUI si l'agent possède la compétence &quot;Aide Maçon&quot;" sqref="AC12 AC14 AC17 AC19 AC21 AC23:AC24 AC26:AC28 AC30 AC32:AC33 AC35 AC38 AC40 AC42:AC43 AC45:AC46 AC49:AC58 AC61:AC71 AC75:AC76 AC78:AC79" xr:uid="{7E478619-31CB-46DE-8924-1620339DC2DE}">
      <formula1>"OUI,NON"</formula1>
    </dataValidation>
    <dataValidation type="list" allowBlank="1" errorTitle="Erreur de saisie" error="Valeur invalide" promptTitle="Enrobé" prompt="Sélectionner OUI si l'agent possède la compétence &quot;Enrobé&quot;" sqref="AD12 AD14 AD17 AD19 AD21 AD23:AD24 AD26:AD28 AD30 AD32:AD33 AD35 AD38 AD40 AD42:AD43 AD45:AD46 AD49:AD58 AD61:AD71 AD75:AD76 AD78:AD79" xr:uid="{14B47476-8BEF-448D-92FA-D84942E2D12A}">
      <formula1>"OUI,NON"</formula1>
    </dataValidation>
    <dataValidation type="list" allowBlank="1" errorTitle="Erreur de saisie" error="Valeur invalide" promptTitle="Blowpatcher" prompt="Sélectionner OUI si l'agent possède la compétence &quot;Blowpatcher&quot;" sqref="AH12 AH14 AH17 AH19 AH21 AH23:AH24 AH26:AH28 AH30 AH32:AH33 AH35 AH38 AH40 AH42:AH43 AH45:AH46 AH49:AH58 AH61:AH71 AH75:AH76 AH78:AH79" xr:uid="{00000000-0002-0000-0100-000005000000}">
      <formula1>"OUI,NON"</formula1>
    </dataValidation>
    <dataValidation type="list" allowBlank="1" errorTitle="Erreur de saisie" error="Valeur invalide" promptTitle="Enginiste" prompt="Sélectionner OUI si l'agent possède la compétence &quot;Enginiste&quot;" sqref="AE78:AG79 AE75:AG76 AE61:AG71 AE49:AG58 AE45:AG46 AE42:AG43 AE40:AG40 AE38:AG38 AE35:AG35 AE32:AG33 AE30:AG30 AE26:AG28 AE23:AG24 AE21:AG21 AE19:AG19 AE17:AG17 AE14:AG14 AE12:AG12" xr:uid="{6A24D982-E735-4855-AE97-C9F4BCAA77F2}">
      <formula1>"OUI,NON"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78DD-1E26-4D83-BFE0-70549B370E43}">
  <sheetPr codeName="Feuil2"/>
  <dimension ref="A1:AZ24"/>
  <sheetViews>
    <sheetView workbookViewId="0">
      <selection activeCell="P68" sqref="P68"/>
    </sheetView>
  </sheetViews>
  <sheetFormatPr baseColWidth="10" defaultColWidth="11.42578125" defaultRowHeight="15" x14ac:dyDescent="0.25"/>
  <cols>
    <col min="1" max="52" width="4.7109375" customWidth="1"/>
  </cols>
  <sheetData>
    <row r="1" spans="1:52" ht="15.75" thickBot="1" x14ac:dyDescent="0.3"/>
    <row r="2" spans="1:52" ht="15.75" thickBot="1" x14ac:dyDescent="0.3">
      <c r="A2" s="339" t="s">
        <v>220</v>
      </c>
      <c r="B2" s="340" t="s">
        <v>221</v>
      </c>
      <c r="C2" s="341" t="s">
        <v>222</v>
      </c>
      <c r="D2" s="342" t="s">
        <v>223</v>
      </c>
      <c r="E2" s="343" t="s">
        <v>224</v>
      </c>
      <c r="F2" s="344" t="s">
        <v>225</v>
      </c>
      <c r="G2" s="345" t="s">
        <v>226</v>
      </c>
      <c r="H2" s="346" t="s">
        <v>227</v>
      </c>
      <c r="I2" s="347" t="s">
        <v>228</v>
      </c>
      <c r="J2" s="348" t="s">
        <v>229</v>
      </c>
      <c r="K2" s="349" t="s">
        <v>230</v>
      </c>
      <c r="L2" s="350" t="s">
        <v>231</v>
      </c>
      <c r="M2" s="351" t="s">
        <v>232</v>
      </c>
      <c r="N2" s="52"/>
      <c r="O2" s="339" t="s">
        <v>220</v>
      </c>
      <c r="P2" s="340" t="s">
        <v>221</v>
      </c>
      <c r="Q2" s="341" t="s">
        <v>222</v>
      </c>
      <c r="R2" s="342" t="s">
        <v>223</v>
      </c>
      <c r="S2" s="343" t="s">
        <v>224</v>
      </c>
      <c r="T2" s="344" t="s">
        <v>225</v>
      </c>
      <c r="U2" s="345" t="s">
        <v>226</v>
      </c>
      <c r="V2" s="346" t="s">
        <v>227</v>
      </c>
      <c r="W2" s="347" t="s">
        <v>228</v>
      </c>
      <c r="X2" s="348" t="s">
        <v>229</v>
      </c>
      <c r="Y2" s="349" t="s">
        <v>230</v>
      </c>
      <c r="Z2" s="351" t="s">
        <v>232</v>
      </c>
      <c r="AB2" s="339" t="s">
        <v>220</v>
      </c>
      <c r="AC2" s="340" t="s">
        <v>221</v>
      </c>
      <c r="AD2" s="341" t="s">
        <v>222</v>
      </c>
      <c r="AE2" s="342" t="s">
        <v>223</v>
      </c>
      <c r="AF2" s="343" t="s">
        <v>224</v>
      </c>
      <c r="AG2" s="344" t="s">
        <v>225</v>
      </c>
      <c r="AH2" s="345" t="s">
        <v>226</v>
      </c>
      <c r="AI2" s="346" t="s">
        <v>227</v>
      </c>
      <c r="AJ2" s="347" t="s">
        <v>228</v>
      </c>
      <c r="AK2" s="348" t="s">
        <v>229</v>
      </c>
      <c r="AL2" s="349" t="s">
        <v>230</v>
      </c>
      <c r="AM2" s="351" t="s">
        <v>232</v>
      </c>
      <c r="AO2" s="339" t="s">
        <v>220</v>
      </c>
      <c r="AP2" s="340" t="s">
        <v>221</v>
      </c>
      <c r="AQ2" s="341" t="s">
        <v>222</v>
      </c>
      <c r="AR2" s="342" t="s">
        <v>223</v>
      </c>
      <c r="AS2" s="343" t="s">
        <v>224</v>
      </c>
      <c r="AT2" s="344" t="s">
        <v>225</v>
      </c>
      <c r="AU2" s="345" t="s">
        <v>226</v>
      </c>
      <c r="AV2" s="346" t="s">
        <v>227</v>
      </c>
      <c r="AW2" s="347" t="s">
        <v>228</v>
      </c>
      <c r="AX2" s="348" t="s">
        <v>229</v>
      </c>
      <c r="AY2" s="349" t="s">
        <v>230</v>
      </c>
      <c r="AZ2" s="351" t="s">
        <v>232</v>
      </c>
    </row>
    <row r="3" spans="1:52" ht="15.75" thickBot="1" x14ac:dyDescent="0.3">
      <c r="A3" s="352">
        <f>'Janvier 2026'!D83+'Février 2026'!D83+'Mars 2026'!D83+'Avril 2026'!D83+'Mai 2026'!D83+'Juin 2026'!D83+'Juillet 2026'!D83+'Août 2026'!D83+'Septembre 2026'!D83+'Octobre 2026'!D83+'Novembre 2026'!D83+'Décembre 2026'!D83</f>
        <v>233</v>
      </c>
      <c r="B3" s="353">
        <f>'Janvier 2026'!E83+'Février 2026'!E83+'Mars 2026'!E83+'Avril 2026'!E83+'Mai 2026'!E83+'Juin 2026'!E83+'Juillet 2026'!E83+'Août 2026'!E83+'Septembre 2026'!E83+'Octobre 2026'!E83+'Novembre 2026'!E83+'Décembre 2026'!E83</f>
        <v>4</v>
      </c>
      <c r="C3" s="353">
        <f>'Janvier 2026'!F83+'Février 2026'!F83+'Mars 2026'!F83+'Avril 2026'!F83+'Mai 2026'!F83+'Juin 2026'!F83+'Juillet 2026'!F83+'Août 2026'!F83+'Septembre 2026'!F83+'Octobre 2026'!F83+'Novembre 2026'!F83+'Décembre 2026'!F83</f>
        <v>126</v>
      </c>
      <c r="D3" s="353">
        <f>'Janvier 2026'!G83+'Février 2026'!G83+'Mars 2026'!G83+'Avril 2026'!G83+'Mai 2026'!G83+'Juin 2026'!G83+'Juillet 2026'!G83+'Août 2026'!G83+'Septembre 2026'!G83+'Octobre 2026'!G83+'Novembre 2026'!G83+'Décembre 2026'!G83</f>
        <v>9</v>
      </c>
      <c r="E3" s="353">
        <f>'Janvier 2026'!H83+'Février 2026'!H83+'Mars 2026'!H83+'Avril 2026'!H83+'Mai 2026'!H83+'Juin 2026'!H83+'Juillet 2026'!H83+'Août 2026'!H83+'Septembre 2026'!H83+'Octobre 2026'!H83+'Novembre 2026'!H83+'Décembre 2026'!H83</f>
        <v>38</v>
      </c>
      <c r="F3" s="353">
        <f>'Janvier 2026'!I83+'Février 2026'!I83+'Mars 2026'!I83+'Avril 2026'!I83+'Mai 2026'!I83+'Juin 2026'!I83+'Juillet 2026'!I83+'Août 2026'!I83+'Septembre 2026'!I83+'Octobre 2026'!I83+'Novembre 2026'!I83+'Décembre 2026'!I83</f>
        <v>91</v>
      </c>
      <c r="G3" s="353">
        <f>'Janvier 2026'!J83+'Février 2026'!J83+'Mars 2026'!J83+'Avril 2026'!J83+'Mai 2026'!J83+'Juin 2026'!J83+'Juillet 2026'!J83+'Août 2026'!J83+'Septembre 2026'!J83+'Octobre 2026'!J83+'Novembre 2026'!J83+'Décembre 2026'!J83</f>
        <v>32</v>
      </c>
      <c r="H3" s="353">
        <f>'Janvier 2026'!K83+'Février 2026'!K83+'Mars 2026'!K83+'Avril 2026'!K83+'Mai 2026'!K83+'Juin 2026'!K83+'Juillet 2026'!K83+'Août 2026'!K83+'Septembre 2026'!K83+'Octobre 2026'!K83+'Novembre 2026'!K83+'Décembre 2026'!K83</f>
        <v>19</v>
      </c>
      <c r="I3" s="353">
        <f>'Janvier 2026'!L83+'Février 2026'!L83+'Mars 2026'!L83+'Avril 2026'!L83+'Mai 2026'!L83+'Juin 2026'!L83+'Juillet 2026'!L83+'Août 2026'!L83+'Septembre 2026'!L83+'Octobre 2026'!L83+'Novembre 2026'!L83+'Décembre 2026'!L83</f>
        <v>0</v>
      </c>
      <c r="J3" s="353">
        <f>'Janvier 2026'!M83+'Février 2026'!M83+'Mars 2026'!M83+'Avril 2026'!M83+'Mai 2026'!M83+'Juin 2026'!M83+'Juillet 2026'!M83+'Août 2026'!M83+'Septembre 2026'!M83+'Octobre 2026'!M83+'Novembre 2026'!M83+'Décembre 2026'!M83</f>
        <v>6</v>
      </c>
      <c r="K3" s="353">
        <f>'Janvier 2026'!N83+'Février 2026'!N83+'Mars 2026'!N83+'Avril 2026'!N83+'Mai 2026'!N83+'Juin 2026'!N83+'Juillet 2026'!N83+'Août 2026'!N83+'Septembre 2026'!N83+'Octobre 2026'!N83+'Novembre 2026'!N83+'Décembre 2026'!N83</f>
        <v>0</v>
      </c>
      <c r="L3" s="353">
        <f>'Janvier 2026'!O83+'Février 2026'!O83+'Mars 2026'!O83+'Avril 2026'!O83+'Mai 2026'!O83+'Juin 2026'!O83+'Juillet 2026'!O83+'Août 2026'!O83+'Septembre 2026'!O83+'Octobre 2026'!O83+'Novembre 2026'!O83+'Décembre 2026'!O83</f>
        <v>5</v>
      </c>
      <c r="M3" s="354">
        <f>'Janvier 2026'!P83+'Février 2026'!P83+'Mars 2026'!P83+'Avril 2026'!P83+'Mai 2026'!P83+'Juin 2026'!P83+'Juillet 2026'!P83+'Août 2026'!P83+'Septembre 2026'!P83+'Octobre 2026'!P83+'Novembre 2026'!P83+'Décembre 2026'!P83</f>
        <v>65</v>
      </c>
      <c r="O3" s="352">
        <f>'Janvier 2026'!W83+'Février 2026'!W83+'Mars 2026'!W83+'Avril 2026'!W83+'Mai 2026'!W83+'Juin 2026'!W83+'Juillet 2026'!W83+'Août 2026'!W83+'Septembre 2026'!W83+'Octobre 2026'!W83+'Novembre 2026'!W83+'Décembre 2026'!W83</f>
        <v>1449</v>
      </c>
      <c r="P3" s="353">
        <f>'Janvier 2026'!X83+'Février 2026'!X83+'Mars 2026'!X83+'Avril 2026'!X83+'Mai 2026'!X83+'Juin 2026'!X83+'Juillet 2026'!X83+'Août 2026'!X83+'Septembre 2026'!X83+'Octobre 2026'!X83+'Novembre 2026'!X83+'Décembre 2026'!X83</f>
        <v>81</v>
      </c>
      <c r="Q3" s="353">
        <f>'Janvier 2026'!Y83+'Février 2026'!Y83+'Mars 2026'!Y83+'Avril 2026'!Y83+'Mai 2026'!Y83+'Juin 2026'!Y83+'Juillet 2026'!Y83+'Août 2026'!Y83+'Septembre 2026'!Y83+'Octobre 2026'!Y83+'Novembre 2026'!Y83+'Décembre 2026'!Y83</f>
        <v>201</v>
      </c>
      <c r="R3" s="353">
        <f>'Janvier 2026'!Z83+'Février 2026'!Z83+'Mars 2026'!Z83+'Avril 2026'!Z83+'Mai 2026'!Z83+'Juin 2026'!Z83+'Juillet 2026'!Z83+'Août 2026'!Z83+'Septembre 2026'!Z83+'Octobre 2026'!Z83+'Novembre 2026'!Z83+'Décembre 2026'!Z83</f>
        <v>3</v>
      </c>
      <c r="S3" s="353">
        <f>'Janvier 2026'!AA83+'Février 2026'!AA83+'Mars 2026'!AA83+'Avril 2026'!AA83+'Mai 2026'!AA83+'Juin 2026'!AA83+'Juillet 2026'!AA83+'Août 2026'!AA83+'Septembre 2026'!AA83+'Octobre 2026'!AA83+'Novembre 2026'!AA83+'Décembre 2026'!AA83</f>
        <v>8</v>
      </c>
      <c r="T3" s="353">
        <f>'Janvier 2026'!AB83+'Février 2026'!AB83+'Mars 2026'!AB83+'Avril 2026'!AB83+'Mai 2026'!AB83+'Juin 2026'!AB83+'Juillet 2026'!AB83+'Août 2026'!AB83+'Septembre 2026'!AB83+'Octobre 2026'!AB83+'Novembre 2026'!AB83+'Décembre 2026'!AB83</f>
        <v>51</v>
      </c>
      <c r="U3" s="353">
        <f>'Janvier 2026'!AC83+'Février 2026'!AC83+'Mars 2026'!AC83+'Avril 2026'!AC83+'Mai 2026'!AC83+'Juin 2026'!AC83+'Juillet 2026'!AC83+'Août 2026'!AC83+'Septembre 2026'!AC83+'Octobre 2026'!AC83+'Novembre 2026'!AC83+'Décembre 2026'!AC83</f>
        <v>8</v>
      </c>
      <c r="V3" s="353">
        <f>'Janvier 2026'!AD83+'Février 2026'!AD83+'Mars 2026'!AD83+'Avril 2026'!AD83+'Mai 2026'!AD83+'Juin 2026'!AD83+'Juillet 2026'!AD83+'Août 2026'!AD83+'Septembre 2026'!AD83+'Octobre 2026'!AD83+'Novembre 2026'!AD83+'Décembre 2026'!AD83</f>
        <v>0</v>
      </c>
      <c r="W3" s="353">
        <f>'Janvier 2026'!AE83+'Février 2026'!AE83+'Mars 2026'!AE83+'Avril 2026'!AE83+'Mai 2026'!AE83+'Juin 2026'!AE83+'Juillet 2026'!AE83+'Août 2026'!AE83+'Septembre 2026'!AE83+'Octobre 2026'!AE83+'Novembre 2026'!AE83+'Décembre 2026'!AE83</f>
        <v>47</v>
      </c>
      <c r="X3" s="353">
        <f>'Janvier 2026'!AF83+'Février 2026'!AF83+'Mars 2026'!AF83+'Avril 2026'!AF83+'Mai 2026'!AF83+'Juin 2026'!AF83+'Juillet 2026'!AF83+'Août 2026'!AF83+'Septembre 2026'!AF83+'Octobre 2026'!AF83+'Novembre 2026'!AF83+'Décembre 2026'!AF83</f>
        <v>231</v>
      </c>
      <c r="Y3" s="353">
        <f>'Janvier 2026'!AG83+'Février 2026'!AG83+'Mars 2026'!AG83+'Avril 2026'!AG83+'Mai 2026'!AG83+'Juin 2026'!AG83+'Juillet 2026'!AG83+'Août 2026'!AG83+'Septembre 2026'!AG83+'Octobre 2026'!AG83+'Novembre 2026'!AG83+'Décembre 2026'!AG83</f>
        <v>231</v>
      </c>
      <c r="Z3" s="354">
        <f>'Janvier 2026'!AH83+'Février 2026'!AH83+'Mars 2026'!AH83+'Avril 2026'!AH83+'Mai 2026'!AH83+'Juin 2026'!AH83+'Juillet 2026'!AH83+'Août 2026'!AH83+'Septembre 2026'!AH83+'Octobre 2026'!AH83+'Novembre 2026'!AH83+'Décembre 2026'!AH83</f>
        <v>0</v>
      </c>
      <c r="AB3" s="352">
        <f>'Janvier 2026'!D105+'Février 2026'!D105+'Mars 2026'!D105+'Avril 2026'!D105+'Mai 2026'!D105+'Juin 2026'!D105+'Juillet 2026'!D105+'Août 2026'!D105+'Septembre 2026'!D105+'Octobre 2026'!D105+'Novembre 2026'!D105+'Décembre 2026'!D105</f>
        <v>2087</v>
      </c>
      <c r="AC3" s="353">
        <f>'Janvier 2026'!E105+'Février 2026'!E105+'Mars 2026'!E105+'Avril 2026'!E105+'Mai 2026'!E105+'Juin 2026'!E105+'Juillet 2026'!E105+'Août 2026'!E105+'Septembre 2026'!E105+'Octobre 2026'!E105+'Novembre 2026'!E105+'Décembre 2026'!E105</f>
        <v>85</v>
      </c>
      <c r="AD3" s="353">
        <f>'Janvier 2026'!F105+'Février 2026'!F105+'Mars 2026'!F105+'Avril 2026'!F105+'Mai 2026'!F105+'Juin 2026'!F105+'Juillet 2026'!F105+'Août 2026'!F105+'Septembre 2026'!F105+'Octobre 2026'!F105+'Novembre 2026'!F105+'Décembre 2026'!F105</f>
        <v>252</v>
      </c>
      <c r="AE3" s="353">
        <f>'Janvier 2026'!G105+'Février 2026'!G105+'Mars 2026'!G105+'Avril 2026'!G105+'Mai 2026'!G105+'Juin 2026'!G105+'Juillet 2026'!G105+'Août 2026'!G105+'Septembre 2026'!G105+'Octobre 2026'!G105+'Novembre 2026'!G105+'Décembre 2026'!G105</f>
        <v>39</v>
      </c>
      <c r="AF3" s="353">
        <f>'Janvier 2026'!H105+'Février 2026'!H105+'Mars 2026'!H105+'Avril 2026'!H105+'Mai 2026'!H105+'Juin 2026'!H105+'Juillet 2026'!H105+'Août 2026'!H105+'Septembre 2026'!H105+'Octobre 2026'!H105+'Novembre 2026'!H105+'Décembre 2026'!H105</f>
        <v>0</v>
      </c>
      <c r="AG3" s="353">
        <f>'Janvier 2026'!I105+'Février 2026'!I105+'Mars 2026'!I105+'Avril 2026'!I105+'Mai 2026'!I105+'Juin 2026'!I105+'Juillet 2026'!I105+'Août 2026'!I105+'Septembre 2026'!I105+'Octobre 2026'!I105+'Novembre 2026'!I105+'Décembre 2026'!I105</f>
        <v>46</v>
      </c>
      <c r="AH3" s="353">
        <f>'Janvier 2026'!J105+'Février 2026'!J105+'Mars 2026'!J105+'Avril 2026'!J105+'Mai 2026'!J105+'Juin 2026'!J105+'Juillet 2026'!J105+'Août 2026'!J105+'Septembre 2026'!J105+'Octobre 2026'!J105+'Novembre 2026'!J105+'Décembre 2026'!J105</f>
        <v>11</v>
      </c>
      <c r="AI3" s="353">
        <f>'Janvier 2026'!K105+'Février 2026'!K105+'Mars 2026'!K105+'Avril 2026'!K105+'Mai 2026'!K105+'Juin 2026'!K105+'Juillet 2026'!K105+'Août 2026'!K105+'Septembre 2026'!K105+'Octobre 2026'!K105+'Novembre 2026'!K105+'Décembre 2026'!K105</f>
        <v>6</v>
      </c>
      <c r="AJ3" s="353">
        <f>'Janvier 2026'!L105+'Février 2026'!L105+'Mars 2026'!L105+'Avril 2026'!L105+'Mai 2026'!L105+'Juin 2026'!L105+'Juillet 2026'!L105+'Août 2026'!L105+'Septembre 2026'!L105+'Octobre 2026'!L105+'Novembre 2026'!L105+'Décembre 2026'!L105</f>
        <v>0</v>
      </c>
      <c r="AK3" s="353">
        <f>'Janvier 2026'!M105+'Février 2026'!M105+'Mars 2026'!M105+'Avril 2026'!M105+'Mai 2026'!M105+'Juin 2026'!M105+'Juillet 2026'!M105+'Août 2026'!M105+'Septembre 2026'!M105+'Octobre 2026'!M105+'Novembre 2026'!M105+'Décembre 2026'!M105</f>
        <v>15</v>
      </c>
      <c r="AL3" s="353">
        <f>'Janvier 2026'!N105+'Février 2026'!N105+'Mars 2026'!N105+'Avril 2026'!N105+'Mai 2026'!N105+'Juin 2026'!N105+'Juillet 2026'!N105+'Août 2026'!N105+'Septembre 2026'!N105+'Octobre 2026'!N105+'Novembre 2026'!N105+'Décembre 2026'!N105</f>
        <v>0</v>
      </c>
      <c r="AM3" s="354">
        <f>'Janvier 2026'!O105+'Février 2026'!O105+'Mars 2026'!O105+'Avril 2026'!O105+'Mai 2026'!O105+'Juin 2026'!O105+'Juillet 2026'!O105+'Août 2026'!O105+'Septembre 2026'!O105+'Octobre 2026'!O105+'Novembre 2026'!O105+'Décembre 2026'!O105</f>
        <v>0</v>
      </c>
      <c r="AO3" s="352">
        <f>'Janvier 2026'!W105+'Février 2026'!W105+'Mars 2026'!W105+'Avril 2026'!W105+'Mai 2026'!W105+'Juin 2026'!W105+'Juillet 2026'!W105+'Août 2026'!W105+'Septembre 2026'!W105+'Octobre 2026'!W105+'Novembre 2026'!W105+'Décembre 2026'!W105</f>
        <v>55</v>
      </c>
      <c r="AP3" s="353">
        <f>'Janvier 2026'!X105+'Février 2026'!X105+'Mars 2026'!X105+'Avril 2026'!X105+'Mai 2026'!X105+'Juin 2026'!X105+'Juillet 2026'!X105+'Août 2026'!X105+'Septembre 2026'!X105+'Octobre 2026'!X105+'Novembre 2026'!X105+'Décembre 2026'!X105</f>
        <v>6</v>
      </c>
      <c r="AQ3" s="353">
        <f>'Janvier 2026'!Y105+'Février 2026'!Y105+'Mars 2026'!Y105+'Avril 2026'!Y105+'Mai 2026'!Y105+'Juin 2026'!Y105+'Juillet 2026'!Y105+'Août 2026'!Y105+'Septembre 2026'!Y105+'Octobre 2026'!Y105+'Novembre 2026'!Y105+'Décembre 2026'!Y105</f>
        <v>23</v>
      </c>
      <c r="AR3" s="353">
        <f>'Janvier 2026'!Z105+'Février 2026'!Z105+'Mars 2026'!Z105+'Avril 2026'!Z105+'Mai 2026'!Z105+'Juin 2026'!Z105+'Juillet 2026'!Z105+'Août 2026'!Z105+'Septembre 2026'!Z105+'Octobre 2026'!Z105+'Novembre 2026'!Z105+'Décembre 2026'!Z105</f>
        <v>0</v>
      </c>
      <c r="AS3" s="353">
        <f>'Janvier 2026'!AA105+'Février 2026'!AA105+'Mars 2026'!AA105+'Avril 2026'!AA105+'Mai 2026'!AA105+'Juin 2026'!AA105+'Juillet 2026'!AA105+'Août 2026'!AA105+'Septembre 2026'!AA105+'Octobre 2026'!AA105+'Novembre 2026'!AA105+'Décembre 2026'!AA105</f>
        <v>0</v>
      </c>
      <c r="AT3" s="353">
        <f>'Janvier 2026'!AB105+'Février 2026'!AB105+'Mars 2026'!AB105+'Avril 2026'!AB105+'Mai 2026'!AB105+'Juin 2026'!AB105+'Juillet 2026'!AB105+'Août 2026'!AB105+'Septembre 2026'!AB105+'Octobre 2026'!AB105+'Novembre 2026'!AB105+'Décembre 2026'!AB105</f>
        <v>9</v>
      </c>
      <c r="AU3" s="353">
        <f>'Janvier 2026'!AC105+'Février 2026'!AC105+'Mars 2026'!AC105+'Avril 2026'!AC105+'Mai 2026'!AC105+'Juin 2026'!AC105+'Juillet 2026'!AC105+'Août 2026'!AC105+'Septembre 2026'!AC105+'Octobre 2026'!AC105+'Novembre 2026'!AC105+'Décembre 2026'!AC105</f>
        <v>5</v>
      </c>
      <c r="AV3" s="353">
        <f>'Janvier 2026'!AD105+'Février 2026'!AD105+'Mars 2026'!AD105+'Avril 2026'!AD105+'Mai 2026'!AD105+'Juin 2026'!AD105+'Juillet 2026'!AD105+'Août 2026'!AD105+'Septembre 2026'!AD105+'Octobre 2026'!AD105+'Novembre 2026'!AD105+'Décembre 2026'!AD105</f>
        <v>0</v>
      </c>
      <c r="AW3" s="353">
        <f>'Janvier 2026'!AE105+'Février 2026'!AE105+'Mars 2026'!AE105+'Avril 2026'!AE105+'Mai 2026'!AE105+'Juin 2026'!AE105+'Juillet 2026'!AE105+'Août 2026'!AE105+'Septembre 2026'!AE105+'Octobre 2026'!AE105+'Novembre 2026'!AE105+'Décembre 2026'!AE105</f>
        <v>0</v>
      </c>
      <c r="AX3" s="353">
        <f>'Janvier 2026'!AF105+'Février 2026'!AF105+'Mars 2026'!AF105+'Avril 2026'!AF105+'Mai 2026'!AF105+'Juin 2026'!AF105+'Juillet 2026'!AF105+'Août 2026'!AF105+'Septembre 2026'!AF105+'Octobre 2026'!AF105+'Novembre 2026'!AF105+'Décembre 2026'!AF105</f>
        <v>31</v>
      </c>
      <c r="AY3" s="353">
        <f>'Janvier 2026'!AG105+'Février 2026'!AG105+'Mars 2026'!AG105+'Avril 2026'!AG105+'Mai 2026'!AG105+'Juin 2026'!AG105+'Juillet 2026'!AG105+'Août 2026'!AG105+'Septembre 2026'!AG105+'Octobre 2026'!AG105+'Novembre 2026'!AG105+'Décembre 2026'!AG105</f>
        <v>0</v>
      </c>
      <c r="AZ3" s="354">
        <f>'Janvier 2026'!AH105+'Février 2026'!AH105+'Mars 2026'!AH105+'Avril 2026'!AH105+'Mai 2026'!AH105+'Juin 2026'!AH105+'Juillet 2026'!AH105+'Août 2026'!AH105+'Septembre 2026'!AH105+'Octobre 2026'!AH105+'Novembre 2026'!AH105+'Décembre 2026'!AH105</f>
        <v>20</v>
      </c>
    </row>
    <row r="24" spans="1:13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4"/>
      <c r="K24" s="54"/>
      <c r="L24" s="355"/>
      <c r="M24" s="5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DBB8-1329-43E5-A624-50D0CA77E5CB}">
  <sheetPr codeName="Feuil5"/>
  <dimension ref="A1:P70"/>
  <sheetViews>
    <sheetView workbookViewId="0">
      <selection activeCell="S52" sqref="S52"/>
    </sheetView>
  </sheetViews>
  <sheetFormatPr baseColWidth="10" defaultColWidth="11.42578125" defaultRowHeight="15" x14ac:dyDescent="0.25"/>
  <cols>
    <col min="1" max="1" width="10.5703125" bestFit="1" customWidth="1"/>
    <col min="2" max="2" width="42.5703125" bestFit="1" customWidth="1"/>
    <col min="3" max="3" width="18" bestFit="1" customWidth="1"/>
    <col min="4" max="4" width="4.42578125" bestFit="1" customWidth="1"/>
    <col min="5" max="5" width="3.85546875" bestFit="1" customWidth="1"/>
    <col min="6" max="6" width="4" bestFit="1" customWidth="1"/>
    <col min="7" max="7" width="3.28515625" bestFit="1" customWidth="1"/>
    <col min="8" max="8" width="5.140625" bestFit="1" customWidth="1"/>
    <col min="9" max="9" width="3.85546875" bestFit="1" customWidth="1"/>
    <col min="10" max="12" width="5.42578125" bestFit="1" customWidth="1"/>
    <col min="13" max="14" width="4.42578125" bestFit="1" customWidth="1"/>
    <col min="15" max="15" width="5.28515625" bestFit="1" customWidth="1"/>
    <col min="16" max="16" width="3.85546875" bestFit="1" customWidth="1"/>
  </cols>
  <sheetData>
    <row r="1" spans="1:16" ht="15.75" thickBot="1" x14ac:dyDescent="0.3">
      <c r="A1" s="356" t="s">
        <v>30</v>
      </c>
      <c r="B1" s="357" t="s">
        <v>31</v>
      </c>
      <c r="C1" s="358" t="s">
        <v>32</v>
      </c>
      <c r="D1" s="88" t="s">
        <v>220</v>
      </c>
      <c r="E1" s="89" t="s">
        <v>221</v>
      </c>
      <c r="F1" s="90" t="s">
        <v>222</v>
      </c>
      <c r="G1" s="91" t="s">
        <v>223</v>
      </c>
      <c r="H1" s="92" t="s">
        <v>224</v>
      </c>
      <c r="I1" s="93" t="s">
        <v>225</v>
      </c>
      <c r="J1" s="94" t="s">
        <v>226</v>
      </c>
      <c r="K1" s="95" t="s">
        <v>227</v>
      </c>
      <c r="L1" s="96" t="s">
        <v>228</v>
      </c>
      <c r="M1" s="97" t="s">
        <v>229</v>
      </c>
      <c r="N1" s="98" t="s">
        <v>230</v>
      </c>
      <c r="O1" s="99" t="s">
        <v>231</v>
      </c>
      <c r="P1" s="100" t="s">
        <v>232</v>
      </c>
    </row>
    <row r="2" spans="1:16" ht="15.75" thickBot="1" x14ac:dyDescent="0.3">
      <c r="A2" s="359" t="str">
        <f>IFERROR(IF(config!A11="","",config!A11),"")</f>
        <v/>
      </c>
      <c r="B2" s="20" t="str">
        <f>IFERROR(IF(config!B11="","",config!B11),"")</f>
        <v>Responsable du service territorial 8</v>
      </c>
      <c r="C2" s="21" t="str">
        <f>IFERROR(IF(config!C11="","",config!C11),"")</f>
        <v/>
      </c>
      <c r="D2" s="21" t="str">
        <f>IFERROR(IF(config!D11="","",config!D11),"")</f>
        <v/>
      </c>
      <c r="E2" s="21" t="str">
        <f>IFERROR(IF(config!E11="","",config!E11),"")</f>
        <v/>
      </c>
      <c r="F2" s="21" t="str">
        <f>IFERROR(IF(config!F11="","",config!F11),"")</f>
        <v/>
      </c>
      <c r="G2" s="21" t="str">
        <f>IFERROR(IF(config!G11="","",config!G11),"")</f>
        <v/>
      </c>
      <c r="H2" s="21" t="str">
        <f>IFERROR(IF(config!H11="","",config!H11),"")</f>
        <v/>
      </c>
      <c r="I2" s="21" t="str">
        <f>IFERROR(IF(config!I11="","",config!I11),"")</f>
        <v/>
      </c>
      <c r="J2" s="21" t="str">
        <f>IFERROR(IF(config!J11="","",config!J11),"")</f>
        <v/>
      </c>
      <c r="K2" s="21" t="str">
        <f>IFERROR(IF(config!K11="","",config!K11),"")</f>
        <v/>
      </c>
      <c r="L2" s="21" t="str">
        <f>IFERROR(IF(config!L11="","",config!L11),"")</f>
        <v/>
      </c>
      <c r="M2" s="21" t="str">
        <f>IFERROR(IF(config!M11="","",config!M11),"")</f>
        <v/>
      </c>
      <c r="N2" s="21" t="str">
        <f>IFERROR(IF(config!N11="","",config!N11),"")</f>
        <v/>
      </c>
      <c r="O2" s="21" t="str">
        <f>IFERROR(IF(config!O11="","",config!O11),"")</f>
        <v/>
      </c>
      <c r="P2" s="360" t="str">
        <f>IFERROR(IF(config!P11="","",config!P11),"")</f>
        <v/>
      </c>
    </row>
    <row r="3" spans="1:16" ht="15.75" thickBot="1" x14ac:dyDescent="0.3">
      <c r="A3" s="361" t="str">
        <f>IFERROR(IF(config!A12="","",config!A12),"")</f>
        <v>N019002</v>
      </c>
      <c r="B3" s="31" t="str">
        <f>IFERROR(IF(config!B12="","",config!B12),"")</f>
        <v>DEBREYNE</v>
      </c>
      <c r="C3" s="30" t="str">
        <f>IFERROR(IF(config!C12="","",config!C12),"")</f>
        <v>Audrey</v>
      </c>
      <c r="D3" s="88">
        <f>'Janvier 2026'!AI12+'Février 2026'!AF12+'Mars 2026'!AI12+'Avril 2026'!AH12+'Mai 2026'!AI12+'Juin 2026'!AH12+'Juillet 2026'!AI12+'Août 2026'!AI12+'Septembre 2026'!AH12+'Octobre 2026'!AI12+'Novembre 2026'!AI12+'Décembre 2026'!AI12</f>
        <v>12</v>
      </c>
      <c r="E3" s="89">
        <f>'Janvier 2026'!AJ12+'Février 2026'!AG12+'Mars 2026'!AJ12+'Avril 2026'!AI12+'Mai 2026'!AJ12+'Juin 2026'!AI12+'Juillet 2026'!AJ12+'Août 2026'!AJ12+'Septembre 2026'!AI12+'Octobre 2026'!AJ12+'Novembre 2026'!AJ12+'Décembre 2026'!AJ12</f>
        <v>0</v>
      </c>
      <c r="F3" s="90">
        <f>'Janvier 2026'!AK12+'Février 2026'!AH12+'Mars 2026'!AK12+'Avril 2026'!AJ12+'Mai 2026'!AK12+'Juin 2026'!AJ12+'Juillet 2026'!AK12+'Août 2026'!AK12+'Septembre 2026'!AJ12+'Octobre 2026'!AK12+'Novembre 2026'!AK12+'Décembre 2026'!AK12</f>
        <v>0</v>
      </c>
      <c r="G3" s="91">
        <f>'Janvier 2026'!AL12+'Février 2026'!AI12+'Mars 2026'!AL12+'Avril 2026'!AK12+'Mai 2026'!AL12+'Juin 2026'!AK12+'Juillet 2026'!AL12+'Août 2026'!AL12+'Septembre 2026'!AK12+'Octobre 2026'!AL12+'Novembre 2026'!AL12+'Décembre 2026'!AL12</f>
        <v>0</v>
      </c>
      <c r="H3" s="92">
        <f>'Janvier 2026'!AM12+'Février 2026'!AJ12+'Mars 2026'!AM12+'Avril 2026'!AL12+'Mai 2026'!AM12+'Juin 2026'!AL12+'Juillet 2026'!AM12+'Août 2026'!AM12+'Septembre 2026'!AL12+'Octobre 2026'!AM12+'Novembre 2026'!AM12+'Décembre 2026'!AM12</f>
        <v>0</v>
      </c>
      <c r="I3" s="93">
        <f>'Janvier 2026'!AN12+'Février 2026'!AK12+'Mars 2026'!AN12+'Avril 2026'!AM12+'Mai 2026'!AN12+'Juin 2026'!AM12+'Juillet 2026'!AN12+'Août 2026'!AN12+'Septembre 2026'!AM12+'Octobre 2026'!AN12+'Novembre 2026'!AN12+'Décembre 2026'!AN12</f>
        <v>11</v>
      </c>
      <c r="J3" s="94">
        <f>'Janvier 2026'!AO12+'Février 2026'!AL12+'Mars 2026'!AO12+'Avril 2026'!AN12+'Mai 2026'!AO12+'Juin 2026'!AN12+'Juillet 2026'!AO12+'Août 2026'!AO12+'Septembre 2026'!AN12+'Octobre 2026'!AO12+'Novembre 2026'!AO12+'Décembre 2026'!AO12</f>
        <v>8</v>
      </c>
      <c r="K3" s="95">
        <f>'Janvier 2026'!AP12+'Février 2026'!AM12+'Mars 2026'!AP12+'Avril 2026'!AO12+'Mai 2026'!AP12+'Juin 2026'!AO12+'Juillet 2026'!AP12+'Août 2026'!AP12+'Septembre 2026'!AO12+'Octobre 2026'!AP12+'Novembre 2026'!AP12+'Décembre 2026'!AP12</f>
        <v>0</v>
      </c>
      <c r="L3" s="96">
        <f>'Janvier 2026'!AQ12+'Février 2026'!AN12+'Mars 2026'!AQ12+'Avril 2026'!AP12+'Mai 2026'!AQ12+'Juin 2026'!AP12+'Juillet 2026'!AQ12+'Août 2026'!AQ12+'Septembre 2026'!AP12+'Octobre 2026'!AQ12+'Novembre 2026'!AQ12+'Décembre 2026'!AQ12</f>
        <v>0</v>
      </c>
      <c r="M3" s="97">
        <f>'Janvier 2026'!AR12+'Février 2026'!AO12+'Mars 2026'!AR12+'Avril 2026'!AQ12+'Mai 2026'!AR12+'Juin 2026'!AQ12+'Juillet 2026'!AR12+'Août 2026'!AR12+'Septembre 2026'!AQ12+'Octobre 2026'!AR12+'Novembre 2026'!AR12+'Décembre 2026'!AR12</f>
        <v>0</v>
      </c>
      <c r="N3" s="98">
        <f>'Janvier 2026'!AS12+'Février 2026'!AP12+'Mars 2026'!AS12+'Avril 2026'!AR12+'Mai 2026'!AS12+'Juin 2026'!AR12+'Juillet 2026'!AS12+'Août 2026'!AS12+'Septembre 2026'!AR12+'Octobre 2026'!AS12+'Novembre 2026'!AS12+'Décembre 2026'!AS12</f>
        <v>0</v>
      </c>
      <c r="O3" s="99">
        <f>'Janvier 2026'!AT12+'Février 2026'!AQ12+'Mars 2026'!AT12+'Avril 2026'!AS12+'Mai 2026'!AT12+'Juin 2026'!AS12+'Juillet 2026'!AT12+'Août 2026'!AT12+'Septembre 2026'!AS12+'Octobre 2026'!AT12+'Novembre 2026'!AT12+'Décembre 2026'!AT12</f>
        <v>0</v>
      </c>
      <c r="P3" s="100">
        <f>'Janvier 2026'!AU12+'Février 2026'!AR12+'Mars 2026'!AU12+'Avril 2026'!AT12+'Mai 2026'!AU12+'Juin 2026'!AT12+'Juillet 2026'!AU12+'Août 2026'!AU12+'Septembre 2026'!AT12+'Octobre 2026'!AU12+'Novembre 2026'!AU12+'Décembre 2026'!AU12</f>
        <v>0</v>
      </c>
    </row>
    <row r="4" spans="1:16" ht="15.75" thickBot="1" x14ac:dyDescent="0.3">
      <c r="A4" s="362" t="str">
        <f>IFERROR(IF(config!A13="","",config!A13),"")</f>
        <v/>
      </c>
      <c r="B4" s="25" t="str">
        <f>IFERROR(IF(config!B13="","",config!B13),"")</f>
        <v>Assistant.e comptable</v>
      </c>
      <c r="C4" s="26" t="str">
        <f>IFERROR(IF(config!C13="","",config!C13),"")</f>
        <v/>
      </c>
      <c r="D4" s="26" t="str">
        <f>IFERROR(IF(config!D13="","",config!D13),"")</f>
        <v/>
      </c>
      <c r="E4" s="26" t="str">
        <f>IFERROR(IF(config!E13="","",config!E13),"")</f>
        <v/>
      </c>
      <c r="F4" s="26" t="str">
        <f>IFERROR(IF(config!F13="","",config!F13),"")</f>
        <v/>
      </c>
      <c r="G4" s="26" t="str">
        <f>IFERROR(IF(config!G13="","",config!G13),"")</f>
        <v/>
      </c>
      <c r="H4" s="26" t="str">
        <f>IFERROR(IF(config!H13="","",config!H13),"")</f>
        <v/>
      </c>
      <c r="I4" s="26" t="str">
        <f>IFERROR(IF(config!I13="","",config!I13),"")</f>
        <v/>
      </c>
      <c r="J4" s="26" t="str">
        <f>IFERROR(IF(config!J13="","",config!J13),"")</f>
        <v/>
      </c>
      <c r="K4" s="26" t="str">
        <f>IFERROR(IF(config!K13="","",config!K13),"")</f>
        <v/>
      </c>
      <c r="L4" s="26" t="str">
        <f>IFERROR(IF(config!L13="","",config!L13),"")</f>
        <v/>
      </c>
      <c r="M4" s="26" t="str">
        <f>IFERROR(IF(config!M13="","",config!M13),"")</f>
        <v/>
      </c>
      <c r="N4" s="26" t="str">
        <f>IFERROR(IF(config!N13="","",config!N13),"")</f>
        <v/>
      </c>
      <c r="O4" s="26" t="str">
        <f>IFERROR(IF(config!O13="","",config!O13),"")</f>
        <v/>
      </c>
      <c r="P4" s="363" t="str">
        <f>IFERROR(IF(config!P13="","",config!P13),"")</f>
        <v/>
      </c>
    </row>
    <row r="5" spans="1:16" ht="15.75" thickBot="1" x14ac:dyDescent="0.3">
      <c r="A5" s="361" t="str">
        <f>IFERROR(IF(config!A14="","",config!A14),"")</f>
        <v>N024050</v>
      </c>
      <c r="B5" s="31" t="str">
        <f>IFERROR(IF(config!B14="","",config!B14),"")</f>
        <v>LUTARD</v>
      </c>
      <c r="C5" s="30" t="str">
        <f>IFERROR(IF(config!C14="","",config!C14),"")</f>
        <v>Karyne</v>
      </c>
      <c r="D5" s="88">
        <f>'Janvier 2026'!AI14+'Février 2026'!AF14+'Mars 2026'!AI14+'Avril 2026'!AH14+'Mai 2026'!AI14+'Juin 2026'!AH14+'Juillet 2026'!AI14+'Août 2026'!AI14+'Septembre 2026'!AH14+'Octobre 2026'!AI14+'Novembre 2026'!AI14+'Décembre 2026'!AI14</f>
        <v>24</v>
      </c>
      <c r="E5" s="89">
        <f>'Janvier 2026'!AJ14+'Février 2026'!AG14+'Mars 2026'!AJ14+'Avril 2026'!AI14+'Mai 2026'!AJ14+'Juin 2026'!AI14+'Juillet 2026'!AJ14+'Août 2026'!AJ14+'Septembre 2026'!AI14+'Octobre 2026'!AJ14+'Novembre 2026'!AJ14+'Décembre 2026'!AJ14</f>
        <v>0</v>
      </c>
      <c r="F5" s="90">
        <f>'Janvier 2026'!AK14+'Février 2026'!AH14+'Mars 2026'!AK14+'Avril 2026'!AJ14+'Mai 2026'!AK14+'Juin 2026'!AJ14+'Juillet 2026'!AK14+'Août 2026'!AK14+'Septembre 2026'!AJ14+'Octobre 2026'!AK14+'Novembre 2026'!AK14+'Décembre 2026'!AK14</f>
        <v>41</v>
      </c>
      <c r="G5" s="91">
        <f>'Janvier 2026'!AL14+'Février 2026'!AI14+'Mars 2026'!AL14+'Avril 2026'!AK14+'Mai 2026'!AL14+'Juin 2026'!AK14+'Juillet 2026'!AL14+'Août 2026'!AL14+'Septembre 2026'!AK14+'Octobre 2026'!AL14+'Novembre 2026'!AL14+'Décembre 2026'!AL14</f>
        <v>0</v>
      </c>
      <c r="H5" s="92">
        <f>'Janvier 2026'!AM14+'Février 2026'!AJ14+'Mars 2026'!AM14+'Avril 2026'!AL14+'Mai 2026'!AM14+'Juin 2026'!AL14+'Juillet 2026'!AM14+'Août 2026'!AM14+'Septembre 2026'!AL14+'Octobre 2026'!AM14+'Novembre 2026'!AM14+'Décembre 2026'!AM14</f>
        <v>0</v>
      </c>
      <c r="I5" s="93">
        <f>'Janvier 2026'!AN14+'Février 2026'!AK14+'Mars 2026'!AN14+'Avril 2026'!AM14+'Mai 2026'!AN14+'Juin 2026'!AM14+'Juillet 2026'!AN14+'Août 2026'!AN14+'Septembre 2026'!AM14+'Octobre 2026'!AN14+'Novembre 2026'!AN14+'Décembre 2026'!AN14</f>
        <v>4</v>
      </c>
      <c r="J5" s="94">
        <f>'Janvier 2026'!AO14+'Février 2026'!AL14+'Mars 2026'!AO14+'Avril 2026'!AN14+'Mai 2026'!AO14+'Juin 2026'!AN14+'Juillet 2026'!AO14+'Août 2026'!AO14+'Septembre 2026'!AN14+'Octobre 2026'!AO14+'Novembre 2026'!AO14+'Décembre 2026'!AO14</f>
        <v>1</v>
      </c>
      <c r="K5" s="95">
        <f>'Janvier 2026'!AP14+'Février 2026'!AM14+'Mars 2026'!AP14+'Avril 2026'!AO14+'Mai 2026'!AP14+'Juin 2026'!AO14+'Juillet 2026'!AP14+'Août 2026'!AP14+'Septembre 2026'!AO14+'Octobre 2026'!AP14+'Novembre 2026'!AP14+'Décembre 2026'!AP14</f>
        <v>1</v>
      </c>
      <c r="L5" s="96">
        <f>'Janvier 2026'!AQ14+'Février 2026'!AN14+'Mars 2026'!AQ14+'Avril 2026'!AP14+'Mai 2026'!AQ14+'Juin 2026'!AP14+'Juillet 2026'!AQ14+'Août 2026'!AQ14+'Septembre 2026'!AP14+'Octobre 2026'!AQ14+'Novembre 2026'!AQ14+'Décembre 2026'!AQ14</f>
        <v>0</v>
      </c>
      <c r="M5" s="97">
        <f>'Janvier 2026'!AR14+'Février 2026'!AO14+'Mars 2026'!AR14+'Avril 2026'!AQ14+'Mai 2026'!AR14+'Juin 2026'!AQ14+'Juillet 2026'!AR14+'Août 2026'!AR14+'Septembre 2026'!AQ14+'Octobre 2026'!AR14+'Novembre 2026'!AR14+'Décembre 2026'!AR14</f>
        <v>0</v>
      </c>
      <c r="N5" s="98">
        <f>'Janvier 2026'!AS14+'Février 2026'!AP14+'Mars 2026'!AS14+'Avril 2026'!AR14+'Mai 2026'!AS14+'Juin 2026'!AR14+'Juillet 2026'!AS14+'Août 2026'!AS14+'Septembre 2026'!AR14+'Octobre 2026'!AS14+'Novembre 2026'!AS14+'Décembre 2026'!AS14</f>
        <v>0</v>
      </c>
      <c r="O5" s="99">
        <f>'Janvier 2026'!AT14+'Février 2026'!AQ14+'Mars 2026'!AT14+'Avril 2026'!AS14+'Mai 2026'!AT14+'Juin 2026'!AS14+'Juillet 2026'!AT14+'Août 2026'!AT14+'Septembre 2026'!AS14+'Octobre 2026'!AT14+'Novembre 2026'!AT14+'Décembre 2026'!AT14</f>
        <v>0</v>
      </c>
      <c r="P5" s="100">
        <f>'Janvier 2026'!AU14+'Février 2026'!AR14+'Mars 2026'!AU14+'Avril 2026'!AT14+'Mai 2026'!AU14+'Juin 2026'!AT14+'Juillet 2026'!AU14+'Août 2026'!AU14+'Septembre 2026'!AT14+'Octobre 2026'!AU14+'Novembre 2026'!AU14+'Décembre 2026'!AU14</f>
        <v>0</v>
      </c>
    </row>
    <row r="6" spans="1:16" x14ac:dyDescent="0.25">
      <c r="A6" s="364" t="str">
        <f>IFERROR(IF(config!A15="","",config!A15),"")</f>
        <v/>
      </c>
      <c r="B6" s="252" t="str">
        <f>IFERROR(IF(config!B15="","",config!B15),"")</f>
        <v>CENTRE VOIRIE / ESPACES VERTS</v>
      </c>
      <c r="C6" s="253" t="str">
        <f>IFERROR(IF(config!C15="","",config!C15),"")</f>
        <v/>
      </c>
      <c r="D6" s="253" t="str">
        <f>IFERROR(IF(config!D15="","",config!D15),"")</f>
        <v/>
      </c>
      <c r="E6" s="253" t="str">
        <f>IFERROR(IF(config!E15="","",config!E15),"")</f>
        <v/>
      </c>
      <c r="F6" s="253" t="str">
        <f>IFERROR(IF(config!F15="","",config!F15),"")</f>
        <v/>
      </c>
      <c r="G6" s="253" t="str">
        <f>IFERROR(IF(config!G15="","",config!G15),"")</f>
        <v/>
      </c>
      <c r="H6" s="253" t="str">
        <f>IFERROR(IF(config!H15="","",config!H15),"")</f>
        <v/>
      </c>
      <c r="I6" s="253" t="str">
        <f>IFERROR(IF(config!I15="","",config!I15),"")</f>
        <v/>
      </c>
      <c r="J6" s="253" t="str">
        <f>IFERROR(IF(config!J15="","",config!J15),"")</f>
        <v/>
      </c>
      <c r="K6" s="253" t="str">
        <f>IFERROR(IF(config!K15="","",config!K15),"")</f>
        <v/>
      </c>
      <c r="L6" s="253" t="str">
        <f>IFERROR(IF(config!L15="","",config!L15),"")</f>
        <v/>
      </c>
      <c r="M6" s="253" t="str">
        <f>IFERROR(IF(config!M15="","",config!M15),"")</f>
        <v/>
      </c>
      <c r="N6" s="253" t="str">
        <f>IFERROR(IF(config!N15="","",config!N15),"")</f>
        <v/>
      </c>
      <c r="O6" s="253" t="str">
        <f>IFERROR(IF(config!O15="","",config!O15),"")</f>
        <v/>
      </c>
      <c r="P6" s="365" t="str">
        <f>IFERROR(IF(config!P15="","",config!P15),"")</f>
        <v/>
      </c>
    </row>
    <row r="7" spans="1:16" ht="15.75" thickBot="1" x14ac:dyDescent="0.3">
      <c r="A7" s="366" t="str">
        <f>IFERROR(IF(config!A16="","",config!A16),"")</f>
        <v/>
      </c>
      <c r="B7" s="258" t="str">
        <f>IFERROR(IF(config!B16="","",config!B16),"")</f>
        <v>Responsable du centre voirie espaces verts</v>
      </c>
      <c r="C7" s="259" t="str">
        <f>IFERROR(IF(config!C16="","",config!C16),"")</f>
        <v/>
      </c>
      <c r="D7" s="259" t="str">
        <f>IFERROR(IF(config!D16="","",config!D16),"")</f>
        <v/>
      </c>
      <c r="E7" s="259" t="str">
        <f>IFERROR(IF(config!E16="","",config!E16),"")</f>
        <v/>
      </c>
      <c r="F7" s="259" t="str">
        <f>IFERROR(IF(config!F16="","",config!F16),"")</f>
        <v/>
      </c>
      <c r="G7" s="259" t="str">
        <f>IFERROR(IF(config!G16="","",config!G16),"")</f>
        <v/>
      </c>
      <c r="H7" s="259" t="str">
        <f>IFERROR(IF(config!H16="","",config!H16),"")</f>
        <v/>
      </c>
      <c r="I7" s="259" t="str">
        <f>IFERROR(IF(config!I16="","",config!I16),"")</f>
        <v/>
      </c>
      <c r="J7" s="259" t="str">
        <f>IFERROR(IF(config!J16="","",config!J16),"")</f>
        <v/>
      </c>
      <c r="K7" s="259" t="str">
        <f>IFERROR(IF(config!K16="","",config!K16),"")</f>
        <v/>
      </c>
      <c r="L7" s="259" t="str">
        <f>IFERROR(IF(config!L16="","",config!L16),"")</f>
        <v/>
      </c>
      <c r="M7" s="259" t="str">
        <f>IFERROR(IF(config!M16="","",config!M16),"")</f>
        <v/>
      </c>
      <c r="N7" s="259" t="str">
        <f>IFERROR(IF(config!N16="","",config!N16),"")</f>
        <v/>
      </c>
      <c r="O7" s="259" t="str">
        <f>IFERROR(IF(config!O16="","",config!O16),"")</f>
        <v/>
      </c>
      <c r="P7" s="367" t="str">
        <f>IFERROR(IF(config!P16="","",config!P16),"")</f>
        <v/>
      </c>
    </row>
    <row r="8" spans="1:16" ht="15.75" thickBot="1" x14ac:dyDescent="0.3">
      <c r="A8" s="361" t="str">
        <f>IFERROR(IF(config!A17="","",config!A17),"")</f>
        <v>N018905</v>
      </c>
      <c r="B8" s="31" t="str">
        <f>IFERROR(IF(config!B17="","",config!B17),"")</f>
        <v>HAUTDECOEUR</v>
      </c>
      <c r="C8" s="30" t="str">
        <f>IFERROR(IF(config!C17="","",config!C17),"")</f>
        <v>Laurence</v>
      </c>
      <c r="D8" s="88">
        <f>'Janvier 2026'!AI17+'Février 2026'!AF17+'Mars 2026'!AI17+'Avril 2026'!AH17+'Mai 2026'!AI17+'Juin 2026'!AH17+'Juillet 2026'!AI17+'Août 2026'!AI17+'Septembre 2026'!AH17+'Octobre 2026'!AI17+'Novembre 2026'!AI17+'Décembre 2026'!AI17</f>
        <v>15</v>
      </c>
      <c r="E8" s="89">
        <f>'Janvier 2026'!AJ17+'Février 2026'!AG17+'Mars 2026'!AJ17+'Avril 2026'!AI17+'Mai 2026'!AJ17+'Juin 2026'!AI17+'Juillet 2026'!AJ17+'Août 2026'!AJ17+'Septembre 2026'!AI17+'Octobre 2026'!AJ17+'Novembre 2026'!AJ17+'Décembre 2026'!AJ17</f>
        <v>0</v>
      </c>
      <c r="F8" s="90">
        <f>'Janvier 2026'!AK17+'Février 2026'!AH17+'Mars 2026'!AK17+'Avril 2026'!AJ17+'Mai 2026'!AK17+'Juin 2026'!AJ17+'Juillet 2026'!AK17+'Août 2026'!AK17+'Septembre 2026'!AJ17+'Octobre 2026'!AK17+'Novembre 2026'!AK17+'Décembre 2026'!AK17</f>
        <v>0</v>
      </c>
      <c r="G8" s="91">
        <f>'Janvier 2026'!AL17+'Février 2026'!AI17+'Mars 2026'!AL17+'Avril 2026'!AK17+'Mai 2026'!AL17+'Juin 2026'!AK17+'Juillet 2026'!AL17+'Août 2026'!AL17+'Septembre 2026'!AK17+'Octobre 2026'!AL17+'Novembre 2026'!AL17+'Décembre 2026'!AL17</f>
        <v>0</v>
      </c>
      <c r="H8" s="92">
        <f>'Janvier 2026'!AM17+'Février 2026'!AJ17+'Mars 2026'!AM17+'Avril 2026'!AL17+'Mai 2026'!AM17+'Juin 2026'!AL17+'Juillet 2026'!AM17+'Août 2026'!AM17+'Septembre 2026'!AL17+'Octobre 2026'!AM17+'Novembre 2026'!AM17+'Décembre 2026'!AM17</f>
        <v>5</v>
      </c>
      <c r="I8" s="93">
        <f>'Janvier 2026'!AN17+'Février 2026'!AK17+'Mars 2026'!AN17+'Avril 2026'!AM17+'Mai 2026'!AN17+'Juin 2026'!AM17+'Juillet 2026'!AN17+'Août 2026'!AN17+'Septembre 2026'!AM17+'Octobre 2026'!AN17+'Novembre 2026'!AN17+'Décembre 2026'!AN17</f>
        <v>6</v>
      </c>
      <c r="J8" s="94">
        <f>'Janvier 2026'!AO17+'Février 2026'!AL17+'Mars 2026'!AO17+'Avril 2026'!AN17+'Mai 2026'!AO17+'Juin 2026'!AN17+'Juillet 2026'!AO17+'Août 2026'!AO17+'Septembre 2026'!AN17+'Octobre 2026'!AO17+'Novembre 2026'!AO17+'Décembre 2026'!AO17</f>
        <v>1</v>
      </c>
      <c r="K8" s="95">
        <f>'Janvier 2026'!AP17+'Février 2026'!AM17+'Mars 2026'!AP17+'Avril 2026'!AO17+'Mai 2026'!AP17+'Juin 2026'!AO17+'Juillet 2026'!AP17+'Août 2026'!AP17+'Septembre 2026'!AO17+'Octobre 2026'!AP17+'Novembre 2026'!AP17+'Décembre 2026'!AP17</f>
        <v>3</v>
      </c>
      <c r="L8" s="96">
        <f>'Janvier 2026'!AQ17+'Février 2026'!AN17+'Mars 2026'!AQ17+'Avril 2026'!AP17+'Mai 2026'!AQ17+'Juin 2026'!AP17+'Juillet 2026'!AQ17+'Août 2026'!AQ17+'Septembre 2026'!AP17+'Octobre 2026'!AQ17+'Novembre 2026'!AQ17+'Décembre 2026'!AQ17</f>
        <v>0</v>
      </c>
      <c r="M8" s="97">
        <f>'Janvier 2026'!AR17+'Février 2026'!AO17+'Mars 2026'!AR17+'Avril 2026'!AQ17+'Mai 2026'!AR17+'Juin 2026'!AQ17+'Juillet 2026'!AR17+'Août 2026'!AR17+'Septembre 2026'!AQ17+'Octobre 2026'!AR17+'Novembre 2026'!AR17+'Décembre 2026'!AR17</f>
        <v>0</v>
      </c>
      <c r="N8" s="98">
        <f>'Janvier 2026'!AS17+'Février 2026'!AP17+'Mars 2026'!AS17+'Avril 2026'!AR17+'Mai 2026'!AS17+'Juin 2026'!AR17+'Juillet 2026'!AS17+'Août 2026'!AS17+'Septembre 2026'!AR17+'Octobre 2026'!AS17+'Novembre 2026'!AS17+'Décembre 2026'!AS17</f>
        <v>0</v>
      </c>
      <c r="O8" s="99">
        <f>'Janvier 2026'!AT17+'Février 2026'!AQ17+'Mars 2026'!AT17+'Avril 2026'!AS17+'Mai 2026'!AT17+'Juin 2026'!AS17+'Juillet 2026'!AT17+'Août 2026'!AT17+'Septembre 2026'!AS17+'Octobre 2026'!AT17+'Novembre 2026'!AT17+'Décembre 2026'!AT17</f>
        <v>2</v>
      </c>
      <c r="P8" s="100">
        <f>'Janvier 2026'!AU17+'Février 2026'!AR17+'Mars 2026'!AU17+'Avril 2026'!AT17+'Mai 2026'!AU17+'Juin 2026'!AT17+'Juillet 2026'!AU17+'Août 2026'!AU17+'Septembre 2026'!AT17+'Octobre 2026'!AU17+'Novembre 2026'!AU17+'Décembre 2026'!AU17</f>
        <v>0</v>
      </c>
    </row>
    <row r="9" spans="1:16" ht="15.75" thickBot="1" x14ac:dyDescent="0.3">
      <c r="A9" s="368" t="str">
        <f>IFERROR(IF(config!A18="","",config!A18),"")</f>
        <v/>
      </c>
      <c r="B9" s="264" t="str">
        <f>IFERROR(IF(config!B18="","",config!B18),"")</f>
        <v>Chargé.e de la végétalisation</v>
      </c>
      <c r="C9" s="265" t="str">
        <f>IFERROR(IF(config!C18="","",config!C18),"")</f>
        <v/>
      </c>
      <c r="D9" s="265" t="str">
        <f>IFERROR(IF(config!D18="","",config!D18),"")</f>
        <v/>
      </c>
      <c r="E9" s="265" t="str">
        <f>IFERROR(IF(config!E18="","",config!E18),"")</f>
        <v/>
      </c>
      <c r="F9" s="265" t="str">
        <f>IFERROR(IF(config!F18="","",config!F18),"")</f>
        <v/>
      </c>
      <c r="G9" s="265" t="str">
        <f>IFERROR(IF(config!G18="","",config!G18),"")</f>
        <v/>
      </c>
      <c r="H9" s="265" t="str">
        <f>IFERROR(IF(config!H18="","",config!H18),"")</f>
        <v/>
      </c>
      <c r="I9" s="265" t="str">
        <f>IFERROR(IF(config!I18="","",config!I18),"")</f>
        <v/>
      </c>
      <c r="J9" s="265" t="str">
        <f>IFERROR(IF(config!J18="","",config!J18),"")</f>
        <v/>
      </c>
      <c r="K9" s="265" t="str">
        <f>IFERROR(IF(config!K18="","",config!K18),"")</f>
        <v/>
      </c>
      <c r="L9" s="265" t="str">
        <f>IFERROR(IF(config!L18="","",config!L18),"")</f>
        <v/>
      </c>
      <c r="M9" s="265" t="str">
        <f>IFERROR(IF(config!M18="","",config!M18),"")</f>
        <v/>
      </c>
      <c r="N9" s="265" t="str">
        <f>IFERROR(IF(config!N18="","",config!N18),"")</f>
        <v/>
      </c>
      <c r="O9" s="265" t="str">
        <f>IFERROR(IF(config!O18="","",config!O18),"")</f>
        <v/>
      </c>
      <c r="P9" s="369" t="str">
        <f>IFERROR(IF(config!P18="","",config!P18),"")</f>
        <v/>
      </c>
    </row>
    <row r="10" spans="1:16" ht="15.75" thickBot="1" x14ac:dyDescent="0.3">
      <c r="A10" s="361" t="str">
        <f>IFERROR(IF(config!A19="","",config!A19),"")</f>
        <v>N017539</v>
      </c>
      <c r="B10" s="31" t="str">
        <f>IFERROR(IF(config!B19="","",config!B19),"")</f>
        <v>VRBOVSKA</v>
      </c>
      <c r="C10" s="30" t="str">
        <f>IFERROR(IF(config!C19="","",config!C19),"")</f>
        <v>Xavier</v>
      </c>
      <c r="D10" s="88">
        <f>'Janvier 2026'!AI19+'Février 2026'!AF19+'Mars 2026'!AI19+'Avril 2026'!AH19+'Mai 2026'!AI19+'Juin 2026'!AH19+'Juillet 2026'!AI19+'Août 2026'!AI19+'Septembre 2026'!AH19+'Octobre 2026'!AI19+'Novembre 2026'!AI19+'Décembre 2026'!AI19</f>
        <v>18</v>
      </c>
      <c r="E10" s="89">
        <f>'Janvier 2026'!AJ19+'Février 2026'!AG19+'Mars 2026'!AJ19+'Avril 2026'!AI19+'Mai 2026'!AJ19+'Juin 2026'!AI19+'Juillet 2026'!AJ19+'Août 2026'!AJ19+'Septembre 2026'!AI19+'Octobre 2026'!AJ19+'Novembre 2026'!AJ19+'Décembre 2026'!AJ19</f>
        <v>0</v>
      </c>
      <c r="F10" s="90">
        <f>'Janvier 2026'!AK19+'Février 2026'!AH19+'Mars 2026'!AK19+'Avril 2026'!AJ19+'Mai 2026'!AK19+'Juin 2026'!AJ19+'Juillet 2026'!AK19+'Août 2026'!AK19+'Septembre 2026'!AJ19+'Octobre 2026'!AK19+'Novembre 2026'!AK19+'Décembre 2026'!AK19</f>
        <v>38</v>
      </c>
      <c r="G10" s="91">
        <f>'Janvier 2026'!AL19+'Février 2026'!AI19+'Mars 2026'!AL19+'Avril 2026'!AK19+'Mai 2026'!AL19+'Juin 2026'!AK19+'Juillet 2026'!AL19+'Août 2026'!AL19+'Septembre 2026'!AK19+'Octobre 2026'!AL19+'Novembre 2026'!AL19+'Décembre 2026'!AL19</f>
        <v>8</v>
      </c>
      <c r="H10" s="92">
        <f>'Janvier 2026'!AM19+'Février 2026'!AJ19+'Mars 2026'!AM19+'Avril 2026'!AL19+'Mai 2026'!AM19+'Juin 2026'!AL19+'Juillet 2026'!AM19+'Août 2026'!AM19+'Septembre 2026'!AL19+'Octobre 2026'!AM19+'Novembre 2026'!AM19+'Décembre 2026'!AM19</f>
        <v>14</v>
      </c>
      <c r="I10" s="93">
        <f>'Janvier 2026'!AN19+'Février 2026'!AK19+'Mars 2026'!AN19+'Avril 2026'!AM19+'Mai 2026'!AN19+'Juin 2026'!AM19+'Juillet 2026'!AN19+'Août 2026'!AN19+'Septembre 2026'!AM19+'Octobre 2026'!AN19+'Novembre 2026'!AN19+'Décembre 2026'!AN19</f>
        <v>6</v>
      </c>
      <c r="J10" s="94">
        <f>'Janvier 2026'!AO19+'Février 2026'!AL19+'Mars 2026'!AO19+'Avril 2026'!AN19+'Mai 2026'!AO19+'Juin 2026'!AN19+'Juillet 2026'!AO19+'Août 2026'!AO19+'Septembre 2026'!AN19+'Octobre 2026'!AO19+'Novembre 2026'!AO19+'Décembre 2026'!AO19</f>
        <v>3</v>
      </c>
      <c r="K10" s="95">
        <f>'Janvier 2026'!AP19+'Février 2026'!AM19+'Mars 2026'!AP19+'Avril 2026'!AO19+'Mai 2026'!AP19+'Juin 2026'!AO19+'Juillet 2026'!AP19+'Août 2026'!AP19+'Septembre 2026'!AO19+'Octobre 2026'!AP19+'Novembre 2026'!AP19+'Décembre 2026'!AP19</f>
        <v>0</v>
      </c>
      <c r="L10" s="96">
        <f>'Janvier 2026'!AQ19+'Février 2026'!AN19+'Mars 2026'!AQ19+'Avril 2026'!AP19+'Mai 2026'!AQ19+'Juin 2026'!AP19+'Juillet 2026'!AQ19+'Août 2026'!AQ19+'Septembre 2026'!AP19+'Octobre 2026'!AQ19+'Novembre 2026'!AQ19+'Décembre 2026'!AQ19</f>
        <v>0</v>
      </c>
      <c r="M10" s="97">
        <f>'Janvier 2026'!AR19+'Février 2026'!AO19+'Mars 2026'!AR19+'Avril 2026'!AQ19+'Mai 2026'!AR19+'Juin 2026'!AQ19+'Juillet 2026'!AR19+'Août 2026'!AR19+'Septembre 2026'!AQ19+'Octobre 2026'!AR19+'Novembre 2026'!AR19+'Décembre 2026'!AR19</f>
        <v>0</v>
      </c>
      <c r="N10" s="98">
        <f>'Janvier 2026'!AS19+'Février 2026'!AP19+'Mars 2026'!AS19+'Avril 2026'!AR19+'Mai 2026'!AS19+'Juin 2026'!AR19+'Juillet 2026'!AS19+'Août 2026'!AS19+'Septembre 2026'!AR19+'Octobre 2026'!AS19+'Novembre 2026'!AS19+'Décembre 2026'!AS19</f>
        <v>0</v>
      </c>
      <c r="O10" s="99">
        <f>'Janvier 2026'!AT19+'Février 2026'!AQ19+'Mars 2026'!AT19+'Avril 2026'!AS19+'Mai 2026'!AT19+'Juin 2026'!AS19+'Juillet 2026'!AT19+'Août 2026'!AT19+'Septembre 2026'!AS19+'Octobre 2026'!AT19+'Novembre 2026'!AT19+'Décembre 2026'!AT19</f>
        <v>3</v>
      </c>
      <c r="P10" s="100">
        <f>'Janvier 2026'!AU19+'Février 2026'!AR19+'Mars 2026'!AU19+'Avril 2026'!AT19+'Mai 2026'!AU19+'Juin 2026'!AT19+'Juillet 2026'!AU19+'Août 2026'!AU19+'Septembre 2026'!AT19+'Octobre 2026'!AU19+'Novembre 2026'!AU19+'Décembre 2026'!AU19</f>
        <v>0</v>
      </c>
    </row>
    <row r="11" spans="1:16" ht="15.75" thickBot="1" x14ac:dyDescent="0.3">
      <c r="A11" s="370" t="str">
        <f>IFERROR(IF(config!A20="","",config!A20),"")</f>
        <v/>
      </c>
      <c r="B11" s="145" t="str">
        <f>IFERROR(IF(config!B20="","",config!B20),"")</f>
        <v>Responsable de l’unité maintenance</v>
      </c>
      <c r="C11" s="146" t="str">
        <f>IFERROR(IF(config!C20="","",config!C20),"")</f>
        <v/>
      </c>
      <c r="D11" s="146" t="str">
        <f>IFERROR(IF(config!D20="","",config!D20),"")</f>
        <v/>
      </c>
      <c r="E11" s="146" t="str">
        <f>IFERROR(IF(config!E20="","",config!E20),"")</f>
        <v/>
      </c>
      <c r="F11" s="146" t="str">
        <f>IFERROR(IF(config!F20="","",config!F20),"")</f>
        <v/>
      </c>
      <c r="G11" s="146" t="str">
        <f>IFERROR(IF(config!G20="","",config!G20),"")</f>
        <v/>
      </c>
      <c r="H11" s="146" t="str">
        <f>IFERROR(IF(config!H20="","",config!H20),"")</f>
        <v/>
      </c>
      <c r="I11" s="146" t="str">
        <f>IFERROR(IF(config!I20="","",config!I20),"")</f>
        <v/>
      </c>
      <c r="J11" s="146" t="str">
        <f>IFERROR(IF(config!J20="","",config!J20),"")</f>
        <v/>
      </c>
      <c r="K11" s="146" t="str">
        <f>IFERROR(IF(config!K20="","",config!K20),"")</f>
        <v/>
      </c>
      <c r="L11" s="146" t="str">
        <f>IFERROR(IF(config!L20="","",config!L20),"")</f>
        <v/>
      </c>
      <c r="M11" s="146" t="str">
        <f>IFERROR(IF(config!M20="","",config!M20),"")</f>
        <v/>
      </c>
      <c r="N11" s="146" t="str">
        <f>IFERROR(IF(config!N20="","",config!N20),"")</f>
        <v/>
      </c>
      <c r="O11" s="146" t="str">
        <f>IFERROR(IF(config!O20="","",config!O20),"")</f>
        <v/>
      </c>
      <c r="P11" s="371" t="str">
        <f>IFERROR(IF(config!P20="","",config!P20),"")</f>
        <v/>
      </c>
    </row>
    <row r="12" spans="1:16" ht="15.75" thickBot="1" x14ac:dyDescent="0.3">
      <c r="A12" s="361" t="str">
        <f>IFERROR(IF(config!A21="","",config!A21),"")</f>
        <v>N016820</v>
      </c>
      <c r="B12" s="31" t="str">
        <f>IFERROR(IF(config!B21="","",config!B21),"")</f>
        <v>GRENET</v>
      </c>
      <c r="C12" s="30" t="str">
        <f>IFERROR(IF(config!C21="","",config!C21),"")</f>
        <v>Eric</v>
      </c>
      <c r="D12" s="88">
        <f>'Janvier 2026'!AI21+'Février 2026'!AF21+'Mars 2026'!AI21+'Avril 2026'!AH21+'Mai 2026'!AI21+'Juin 2026'!AH21+'Juillet 2026'!AI21+'Août 2026'!AI21+'Septembre 2026'!AH21+'Octobre 2026'!AI21+'Novembre 2026'!AI21+'Décembre 2026'!AI21</f>
        <v>23</v>
      </c>
      <c r="E12" s="89">
        <f>'Janvier 2026'!AJ21+'Février 2026'!AG21+'Mars 2026'!AJ21+'Avril 2026'!AI21+'Mai 2026'!AJ21+'Juin 2026'!AI21+'Juillet 2026'!AJ21+'Août 2026'!AJ21+'Septembre 2026'!AI21+'Octobre 2026'!AJ21+'Novembre 2026'!AJ21+'Décembre 2026'!AJ21</f>
        <v>0</v>
      </c>
      <c r="F12" s="90">
        <f>'Janvier 2026'!AK21+'Février 2026'!AH21+'Mars 2026'!AK21+'Avril 2026'!AJ21+'Mai 2026'!AK21+'Juin 2026'!AJ21+'Juillet 2026'!AK21+'Août 2026'!AK21+'Septembre 2026'!AJ21+'Octobre 2026'!AK21+'Novembre 2026'!AK21+'Décembre 2026'!AK21</f>
        <v>0</v>
      </c>
      <c r="G12" s="91">
        <f>'Janvier 2026'!AL21+'Février 2026'!AI21+'Mars 2026'!AL21+'Avril 2026'!AK21+'Mai 2026'!AL21+'Juin 2026'!AK21+'Juillet 2026'!AL21+'Août 2026'!AL21+'Septembre 2026'!AK21+'Octobre 2026'!AL21+'Novembre 2026'!AL21+'Décembre 2026'!AL21</f>
        <v>0</v>
      </c>
      <c r="H12" s="92">
        <f>'Janvier 2026'!AM21+'Février 2026'!AJ21+'Mars 2026'!AM21+'Avril 2026'!AL21+'Mai 2026'!AM21+'Juin 2026'!AL21+'Juillet 2026'!AM21+'Août 2026'!AM21+'Septembre 2026'!AL21+'Octobre 2026'!AM21+'Novembre 2026'!AM21+'Décembre 2026'!AM21</f>
        <v>21</v>
      </c>
      <c r="I12" s="93">
        <f>'Janvier 2026'!AN21+'Février 2026'!AK21+'Mars 2026'!AN21+'Avril 2026'!AM21+'Mai 2026'!AN21+'Juin 2026'!AM21+'Juillet 2026'!AN21+'Août 2026'!AN21+'Septembre 2026'!AM21+'Octobre 2026'!AN21+'Novembre 2026'!AN21+'Décembre 2026'!AN21</f>
        <v>5</v>
      </c>
      <c r="J12" s="94">
        <f>'Janvier 2026'!AO21+'Février 2026'!AL21+'Mars 2026'!AO21+'Avril 2026'!AN21+'Mai 2026'!AO21+'Juin 2026'!AN21+'Juillet 2026'!AO21+'Août 2026'!AO21+'Septembre 2026'!AN21+'Octobre 2026'!AO21+'Novembre 2026'!AO21+'Décembre 2026'!AO21</f>
        <v>5</v>
      </c>
      <c r="K12" s="95">
        <f>'Janvier 2026'!AP21+'Février 2026'!AM21+'Mars 2026'!AP21+'Avril 2026'!AO21+'Mai 2026'!AP21+'Juin 2026'!AO21+'Juillet 2026'!AP21+'Août 2026'!AP21+'Septembre 2026'!AO21+'Octobre 2026'!AP21+'Novembre 2026'!AP21+'Décembre 2026'!AP21</f>
        <v>1</v>
      </c>
      <c r="L12" s="96">
        <f>'Janvier 2026'!AQ21+'Février 2026'!AN21+'Mars 2026'!AQ21+'Avril 2026'!AP21+'Mai 2026'!AQ21+'Juin 2026'!AP21+'Juillet 2026'!AQ21+'Août 2026'!AQ21+'Septembre 2026'!AP21+'Octobre 2026'!AQ21+'Novembre 2026'!AQ21+'Décembre 2026'!AQ21</f>
        <v>0</v>
      </c>
      <c r="M12" s="97">
        <f>'Janvier 2026'!AR21+'Février 2026'!AO21+'Mars 2026'!AR21+'Avril 2026'!AQ21+'Mai 2026'!AR21+'Juin 2026'!AQ21+'Juillet 2026'!AR21+'Août 2026'!AR21+'Septembre 2026'!AQ21+'Octobre 2026'!AR21+'Novembre 2026'!AR21+'Décembre 2026'!AR21</f>
        <v>0</v>
      </c>
      <c r="N12" s="98">
        <f>'Janvier 2026'!AS21+'Février 2026'!AP21+'Mars 2026'!AS21+'Avril 2026'!AR21+'Mai 2026'!AS21+'Juin 2026'!AR21+'Juillet 2026'!AS21+'Août 2026'!AS21+'Septembre 2026'!AR21+'Octobre 2026'!AS21+'Novembre 2026'!AS21+'Décembre 2026'!AS21</f>
        <v>0</v>
      </c>
      <c r="O12" s="99">
        <f>'Janvier 2026'!AT21+'Février 2026'!AQ21+'Mars 2026'!AT21+'Avril 2026'!AS21+'Mai 2026'!AT21+'Juin 2026'!AS21+'Juillet 2026'!AT21+'Août 2026'!AT21+'Septembre 2026'!AS21+'Octobre 2026'!AT21+'Novembre 2026'!AT21+'Décembre 2026'!AT21</f>
        <v>0</v>
      </c>
      <c r="P12" s="100">
        <f>'Janvier 2026'!AU21+'Février 2026'!AR21+'Mars 2026'!AU21+'Avril 2026'!AT21+'Mai 2026'!AU21+'Juin 2026'!AT21+'Juillet 2026'!AU21+'Août 2026'!AU21+'Septembre 2026'!AT21+'Octobre 2026'!AU21+'Novembre 2026'!AU21+'Décembre 2026'!AU21</f>
        <v>0</v>
      </c>
    </row>
    <row r="13" spans="1:16" ht="15.75" thickBot="1" x14ac:dyDescent="0.3">
      <c r="A13" s="370" t="str">
        <f>IFERROR(IF(config!A22="","",config!A22),"")</f>
        <v/>
      </c>
      <c r="B13" s="145" t="str">
        <f>IFERROR(IF(config!B22="","",config!B22),"")</f>
        <v>Surveillant.es de travaux</v>
      </c>
      <c r="C13" s="146" t="str">
        <f>IFERROR(IF(config!C22="","",config!C22),"")</f>
        <v/>
      </c>
      <c r="D13" s="146" t="str">
        <f>IFERROR(IF(config!D22="","",config!D22),"")</f>
        <v/>
      </c>
      <c r="E13" s="146" t="str">
        <f>IFERROR(IF(config!E22="","",config!E22),"")</f>
        <v/>
      </c>
      <c r="F13" s="146" t="str">
        <f>IFERROR(IF(config!F22="","",config!F22),"")</f>
        <v/>
      </c>
      <c r="G13" s="146" t="str">
        <f>IFERROR(IF(config!G22="","",config!G22),"")</f>
        <v/>
      </c>
      <c r="H13" s="146" t="str">
        <f>IFERROR(IF(config!H22="","",config!H22),"")</f>
        <v/>
      </c>
      <c r="I13" s="146" t="str">
        <f>IFERROR(IF(config!I22="","",config!I22),"")</f>
        <v/>
      </c>
      <c r="J13" s="146" t="str">
        <f>IFERROR(IF(config!J22="","",config!J22),"")</f>
        <v/>
      </c>
      <c r="K13" s="146" t="str">
        <f>IFERROR(IF(config!K22="","",config!K22),"")</f>
        <v/>
      </c>
      <c r="L13" s="146" t="str">
        <f>IFERROR(IF(config!L22="","",config!L22),"")</f>
        <v/>
      </c>
      <c r="M13" s="146" t="str">
        <f>IFERROR(IF(config!M22="","",config!M22),"")</f>
        <v/>
      </c>
      <c r="N13" s="146" t="str">
        <f>IFERROR(IF(config!N22="","",config!N22),"")</f>
        <v/>
      </c>
      <c r="O13" s="146" t="str">
        <f>IFERROR(IF(config!O22="","",config!O22),"")</f>
        <v/>
      </c>
      <c r="P13" s="371" t="str">
        <f>IFERROR(IF(config!P22="","",config!P22),"")</f>
        <v/>
      </c>
    </row>
    <row r="14" spans="1:16" ht="15.75" thickBot="1" x14ac:dyDescent="0.3">
      <c r="A14" s="372" t="str">
        <f>IFERROR(IF(config!A23="","",config!A23),"")</f>
        <v>C004587</v>
      </c>
      <c r="B14" s="48" t="str">
        <f>IFERROR(IF(config!B23="","",config!B23),"")</f>
        <v>BOURGOIN</v>
      </c>
      <c r="C14" s="47" t="str">
        <f>IFERROR(IF(config!C23="","",config!C23),"")</f>
        <v>Jean-Baptiste</v>
      </c>
      <c r="D14" s="88">
        <f>'Janvier 2026'!AI23+'Février 2026'!AF23+'Mars 2026'!AI23+'Avril 2026'!AH23+'Mai 2026'!AI23+'Juin 2026'!AH23+'Juillet 2026'!AI23+'Août 2026'!AI23+'Septembre 2026'!AH23+'Octobre 2026'!AI23+'Novembre 2026'!AI23+'Décembre 2026'!AI23</f>
        <v>19</v>
      </c>
      <c r="E14" s="89">
        <f>'Janvier 2026'!AJ23+'Février 2026'!AG23+'Mars 2026'!AJ23+'Avril 2026'!AI23+'Mai 2026'!AJ23+'Juin 2026'!AI23+'Juillet 2026'!AJ23+'Août 2026'!AJ23+'Septembre 2026'!AI23+'Octobre 2026'!AJ23+'Novembre 2026'!AJ23+'Décembre 2026'!AJ23</f>
        <v>0</v>
      </c>
      <c r="F14" s="90">
        <f>'Janvier 2026'!AK23+'Février 2026'!AH23+'Mars 2026'!AK23+'Avril 2026'!AJ23+'Mai 2026'!AK23+'Juin 2026'!AJ23+'Juillet 2026'!AK23+'Août 2026'!AK23+'Septembre 2026'!AJ23+'Octobre 2026'!AK23+'Novembre 2026'!AK23+'Décembre 2026'!AK23</f>
        <v>0</v>
      </c>
      <c r="G14" s="91">
        <f>'Janvier 2026'!AL23+'Février 2026'!AI23+'Mars 2026'!AL23+'Avril 2026'!AK23+'Mai 2026'!AL23+'Juin 2026'!AK23+'Juillet 2026'!AL23+'Août 2026'!AL23+'Septembre 2026'!AK23+'Octobre 2026'!AL23+'Novembre 2026'!AL23+'Décembre 2026'!AL23</f>
        <v>0</v>
      </c>
      <c r="H14" s="92">
        <f>'Janvier 2026'!AM23+'Février 2026'!AJ23+'Mars 2026'!AM23+'Avril 2026'!AL23+'Mai 2026'!AM23+'Juin 2026'!AL23+'Juillet 2026'!AM23+'Août 2026'!AM23+'Septembre 2026'!AL23+'Octobre 2026'!AM23+'Novembre 2026'!AM23+'Décembre 2026'!AM23</f>
        <v>0</v>
      </c>
      <c r="I14" s="93">
        <f>'Janvier 2026'!AN23+'Février 2026'!AK23+'Mars 2026'!AN23+'Avril 2026'!AM23+'Mai 2026'!AN23+'Juin 2026'!AM23+'Juillet 2026'!AN23+'Août 2026'!AN23+'Septembre 2026'!AM23+'Octobre 2026'!AN23+'Novembre 2026'!AN23+'Décembre 2026'!AN23</f>
        <v>2</v>
      </c>
      <c r="J14" s="94">
        <f>'Janvier 2026'!AO23+'Février 2026'!AL23+'Mars 2026'!AO23+'Avril 2026'!AN23+'Mai 2026'!AO23+'Juin 2026'!AN23+'Juillet 2026'!AO23+'Août 2026'!AO23+'Septembre 2026'!AN23+'Octobre 2026'!AO23+'Novembre 2026'!AO23+'Décembre 2026'!AO23</f>
        <v>7</v>
      </c>
      <c r="K14" s="95">
        <f>'Janvier 2026'!AP23+'Février 2026'!AM23+'Mars 2026'!AP23+'Avril 2026'!AO23+'Mai 2026'!AP23+'Juin 2026'!AO23+'Juillet 2026'!AP23+'Août 2026'!AP23+'Septembre 2026'!AO23+'Octobre 2026'!AP23+'Novembre 2026'!AP23+'Décembre 2026'!AP23</f>
        <v>0</v>
      </c>
      <c r="L14" s="96">
        <f>'Janvier 2026'!AQ23+'Février 2026'!AN23+'Mars 2026'!AQ23+'Avril 2026'!AP23+'Mai 2026'!AQ23+'Juin 2026'!AP23+'Juillet 2026'!AQ23+'Août 2026'!AQ23+'Septembre 2026'!AP23+'Octobre 2026'!AQ23+'Novembre 2026'!AQ23+'Décembre 2026'!AQ23</f>
        <v>0</v>
      </c>
      <c r="M14" s="97">
        <f>'Janvier 2026'!AR23+'Février 2026'!AO23+'Mars 2026'!AR23+'Avril 2026'!AQ23+'Mai 2026'!AR23+'Juin 2026'!AQ23+'Juillet 2026'!AR23+'Août 2026'!AR23+'Septembre 2026'!AQ23+'Octobre 2026'!AR23+'Novembre 2026'!AR23+'Décembre 2026'!AR23</f>
        <v>0</v>
      </c>
      <c r="N14" s="98">
        <f>'Janvier 2026'!AS23+'Février 2026'!AP23+'Mars 2026'!AS23+'Avril 2026'!AR23+'Mai 2026'!AS23+'Juin 2026'!AR23+'Juillet 2026'!AS23+'Août 2026'!AS23+'Septembre 2026'!AR23+'Octobre 2026'!AS23+'Novembre 2026'!AS23+'Décembre 2026'!AS23</f>
        <v>0</v>
      </c>
      <c r="O14" s="99">
        <f>'Janvier 2026'!AT23+'Février 2026'!AQ23+'Mars 2026'!AT23+'Avril 2026'!AS23+'Mai 2026'!AT23+'Juin 2026'!AS23+'Juillet 2026'!AT23+'Août 2026'!AT23+'Septembre 2026'!AS23+'Octobre 2026'!AT23+'Novembre 2026'!AT23+'Décembre 2026'!AT23</f>
        <v>0</v>
      </c>
      <c r="P14" s="100">
        <f>'Janvier 2026'!AU23+'Février 2026'!AR23+'Mars 2026'!AU23+'Avril 2026'!AT23+'Mai 2026'!AU23+'Juin 2026'!AT23+'Juillet 2026'!AU23+'Août 2026'!AU23+'Septembre 2026'!AT23+'Octobre 2026'!AU23+'Novembre 2026'!AU23+'Décembre 2026'!AU23</f>
        <v>0</v>
      </c>
    </row>
    <row r="15" spans="1:16" ht="15.75" thickBot="1" x14ac:dyDescent="0.3">
      <c r="A15" s="373" t="str">
        <f>IFERROR(IF(config!A24="","",config!A24),"")</f>
        <v>N02645</v>
      </c>
      <c r="B15" s="29" t="str">
        <f>IFERROR(IF(config!B24="","",config!B24),"")</f>
        <v>MERCADIEU</v>
      </c>
      <c r="C15" s="28" t="str">
        <f>IFERROR(IF(config!C24="","",config!C24),"")</f>
        <v>Baptiste</v>
      </c>
      <c r="D15" s="88">
        <f>'Janvier 2026'!AI24+'Février 2026'!AF24+'Mars 2026'!AI24+'Avril 2026'!AH24+'Mai 2026'!AI24+'Juin 2026'!AH24+'Juillet 2026'!AI24+'Août 2026'!AI24+'Septembre 2026'!AH24+'Octobre 2026'!AI24+'Novembre 2026'!AI24+'Décembre 2026'!AI24</f>
        <v>15</v>
      </c>
      <c r="E15" s="89">
        <f>'Janvier 2026'!AJ24+'Février 2026'!AG24+'Mars 2026'!AJ24+'Avril 2026'!AI24+'Mai 2026'!AJ24+'Juin 2026'!AI24+'Juillet 2026'!AJ24+'Août 2026'!AJ24+'Septembre 2026'!AI24+'Octobre 2026'!AJ24+'Novembre 2026'!AJ24+'Décembre 2026'!AJ24</f>
        <v>0</v>
      </c>
      <c r="F15" s="90">
        <f>'Janvier 2026'!AK24+'Février 2026'!AH24+'Mars 2026'!AK24+'Avril 2026'!AJ24+'Mai 2026'!AK24+'Juin 2026'!AJ24+'Juillet 2026'!AK24+'Août 2026'!AK24+'Septembre 2026'!AJ24+'Octobre 2026'!AK24+'Novembre 2026'!AK24+'Décembre 2026'!AK24</f>
        <v>0</v>
      </c>
      <c r="G15" s="91">
        <f>'Janvier 2026'!AL24+'Février 2026'!AI24+'Mars 2026'!AL24+'Avril 2026'!AK24+'Mai 2026'!AL24+'Juin 2026'!AK24+'Juillet 2026'!AL24+'Août 2026'!AL24+'Septembre 2026'!AK24+'Octobre 2026'!AL24+'Novembre 2026'!AL24+'Décembre 2026'!AL24</f>
        <v>1</v>
      </c>
      <c r="H15" s="92">
        <f>'Janvier 2026'!AM24+'Février 2026'!AJ24+'Mars 2026'!AM24+'Avril 2026'!AL24+'Mai 2026'!AM24+'Juin 2026'!AL24+'Juillet 2026'!AM24+'Août 2026'!AM24+'Septembre 2026'!AL24+'Octobre 2026'!AM24+'Novembre 2026'!AM24+'Décembre 2026'!AM24</f>
        <v>0</v>
      </c>
      <c r="I15" s="93">
        <f>'Janvier 2026'!AN24+'Février 2026'!AK24+'Mars 2026'!AN24+'Avril 2026'!AM24+'Mai 2026'!AN24+'Juin 2026'!AM24+'Juillet 2026'!AN24+'Août 2026'!AN24+'Septembre 2026'!AM24+'Octobre 2026'!AN24+'Novembre 2026'!AN24+'Décembre 2026'!AN24</f>
        <v>6</v>
      </c>
      <c r="J15" s="94">
        <f>'Janvier 2026'!AO24+'Février 2026'!AL24+'Mars 2026'!AO24+'Avril 2026'!AN24+'Mai 2026'!AO24+'Juin 2026'!AN24+'Juillet 2026'!AO24+'Août 2026'!AO24+'Septembre 2026'!AN24+'Octobre 2026'!AO24+'Novembre 2026'!AO24+'Décembre 2026'!AO24</f>
        <v>0</v>
      </c>
      <c r="K15" s="95">
        <f>'Janvier 2026'!AP24+'Février 2026'!AM24+'Mars 2026'!AP24+'Avril 2026'!AO24+'Mai 2026'!AP24+'Juin 2026'!AO24+'Juillet 2026'!AP24+'Août 2026'!AP24+'Septembre 2026'!AO24+'Octobre 2026'!AP24+'Novembre 2026'!AP24+'Décembre 2026'!AP24</f>
        <v>9</v>
      </c>
      <c r="L15" s="96">
        <f>'Janvier 2026'!AQ24+'Février 2026'!AN24+'Mars 2026'!AQ24+'Avril 2026'!AP24+'Mai 2026'!AQ24+'Juin 2026'!AP24+'Juillet 2026'!AQ24+'Août 2026'!AQ24+'Septembre 2026'!AP24+'Octobre 2026'!AQ24+'Novembre 2026'!AQ24+'Décembre 2026'!AQ24</f>
        <v>0</v>
      </c>
      <c r="M15" s="97">
        <f>'Janvier 2026'!AR24+'Février 2026'!AO24+'Mars 2026'!AR24+'Avril 2026'!AQ24+'Mai 2026'!AR24+'Juin 2026'!AQ24+'Juillet 2026'!AR24+'Août 2026'!AR24+'Septembre 2026'!AQ24+'Octobre 2026'!AR24+'Novembre 2026'!AR24+'Décembre 2026'!AR24</f>
        <v>0</v>
      </c>
      <c r="N15" s="98">
        <f>'Janvier 2026'!AS24+'Février 2026'!AP24+'Mars 2026'!AS24+'Avril 2026'!AR24+'Mai 2026'!AS24+'Juin 2026'!AR24+'Juillet 2026'!AS24+'Août 2026'!AS24+'Septembre 2026'!AR24+'Octobre 2026'!AS24+'Novembre 2026'!AS24+'Décembre 2026'!AS24</f>
        <v>0</v>
      </c>
      <c r="O15" s="99">
        <f>'Janvier 2026'!AT24+'Février 2026'!AQ24+'Mars 2026'!AT24+'Avril 2026'!AS24+'Mai 2026'!AT24+'Juin 2026'!AS24+'Juillet 2026'!AT24+'Août 2026'!AT24+'Septembre 2026'!AS24+'Octobre 2026'!AT24+'Novembre 2026'!AT24+'Décembre 2026'!AT24</f>
        <v>0</v>
      </c>
      <c r="P15" s="100">
        <f>'Janvier 2026'!AU24+'Février 2026'!AR24+'Mars 2026'!AU24+'Avril 2026'!AT24+'Mai 2026'!AU24+'Juin 2026'!AT24+'Juillet 2026'!AU24+'Août 2026'!AU24+'Septembre 2026'!AT24+'Octobre 2026'!AU24+'Novembre 2026'!AU24+'Décembre 2026'!AU24</f>
        <v>0</v>
      </c>
    </row>
    <row r="16" spans="1:16" ht="15.75" thickBot="1" x14ac:dyDescent="0.3">
      <c r="A16" s="370" t="str">
        <f>IFERROR(IF(config!A25="","",config!A25),"")</f>
        <v/>
      </c>
      <c r="B16" s="145" t="str">
        <f>IFERROR(IF(config!B25="","",config!B25),"")</f>
        <v>Agent.es de surveillance de l’espace public</v>
      </c>
      <c r="C16" s="146" t="str">
        <f>IFERROR(IF(config!C25="","",config!C25),"")</f>
        <v/>
      </c>
      <c r="D16" s="146" t="str">
        <f>IFERROR(IF(config!D25="","",config!D25),"")</f>
        <v/>
      </c>
      <c r="E16" s="146" t="str">
        <f>IFERROR(IF(config!E25="","",config!E25),"")</f>
        <v/>
      </c>
      <c r="F16" s="146" t="str">
        <f>IFERROR(IF(config!F25="","",config!F25),"")</f>
        <v/>
      </c>
      <c r="G16" s="146" t="str">
        <f>IFERROR(IF(config!G25="","",config!G25),"")</f>
        <v/>
      </c>
      <c r="H16" s="146" t="str">
        <f>IFERROR(IF(config!H25="","",config!H25),"")</f>
        <v/>
      </c>
      <c r="I16" s="146" t="str">
        <f>IFERROR(IF(config!I25="","",config!I25),"")</f>
        <v/>
      </c>
      <c r="J16" s="146" t="str">
        <f>IFERROR(IF(config!J25="","",config!J25),"")</f>
        <v/>
      </c>
      <c r="K16" s="146" t="str">
        <f>IFERROR(IF(config!K25="","",config!K25),"")</f>
        <v/>
      </c>
      <c r="L16" s="146" t="str">
        <f>IFERROR(IF(config!L25="","",config!L25),"")</f>
        <v/>
      </c>
      <c r="M16" s="146" t="str">
        <f>IFERROR(IF(config!M25="","",config!M25),"")</f>
        <v/>
      </c>
      <c r="N16" s="146" t="str">
        <f>IFERROR(IF(config!N25="","",config!N25),"")</f>
        <v/>
      </c>
      <c r="O16" s="146" t="str">
        <f>IFERROR(IF(config!O25="","",config!O25),"")</f>
        <v/>
      </c>
      <c r="P16" s="371" t="str">
        <f>IFERROR(IF(config!P25="","",config!P25),"")</f>
        <v/>
      </c>
    </row>
    <row r="17" spans="1:16" ht="15.75" thickBot="1" x14ac:dyDescent="0.3">
      <c r="A17" s="372" t="str">
        <f>IFERROR(IF(config!A26="","",config!A26),"")</f>
        <v>C004845</v>
      </c>
      <c r="B17" s="48" t="str">
        <f>IFERROR(IF(config!B26="","",config!B26),"")</f>
        <v>GARCIA</v>
      </c>
      <c r="C17" s="47" t="str">
        <f>IFERROR(IF(config!C26="","",config!C26),"")</f>
        <v>Yoan</v>
      </c>
      <c r="D17" s="88">
        <f>'Janvier 2026'!AI26+'Février 2026'!AF26+'Mars 2026'!AI26+'Avril 2026'!AH26+'Mai 2026'!AI26+'Juin 2026'!AH26+'Juillet 2026'!AI26+'Août 2026'!AI26+'Septembre 2026'!AH26+'Octobre 2026'!AI26+'Novembre 2026'!AI26+'Décembre 2026'!AI26</f>
        <v>0</v>
      </c>
      <c r="E17" s="89">
        <f>'Janvier 2026'!AJ26+'Février 2026'!AG26+'Mars 2026'!AJ26+'Avril 2026'!AI26+'Mai 2026'!AJ26+'Juin 2026'!AI26+'Juillet 2026'!AJ26+'Août 2026'!AJ26+'Septembre 2026'!AI26+'Octobre 2026'!AJ26+'Novembre 2026'!AJ26+'Décembre 2026'!AJ26</f>
        <v>0</v>
      </c>
      <c r="F17" s="90">
        <f>'Janvier 2026'!AK26+'Février 2026'!AH26+'Mars 2026'!AK26+'Avril 2026'!AJ26+'Mai 2026'!AK26+'Juin 2026'!AJ26+'Juillet 2026'!AK26+'Août 2026'!AK26+'Septembre 2026'!AJ26+'Octobre 2026'!AK26+'Novembre 2026'!AK26+'Décembre 2026'!AK26</f>
        <v>0</v>
      </c>
      <c r="G17" s="91">
        <f>'Janvier 2026'!AL26+'Février 2026'!AI26+'Mars 2026'!AL26+'Avril 2026'!AK26+'Mai 2026'!AL26+'Juin 2026'!AK26+'Juillet 2026'!AL26+'Août 2026'!AL26+'Septembre 2026'!AK26+'Octobre 2026'!AL26+'Novembre 2026'!AL26+'Décembre 2026'!AL26</f>
        <v>0</v>
      </c>
      <c r="H17" s="92">
        <f>'Janvier 2026'!AM26+'Février 2026'!AJ26+'Mars 2026'!AM26+'Avril 2026'!AL26+'Mai 2026'!AM26+'Juin 2026'!AL26+'Juillet 2026'!AM26+'Août 2026'!AM26+'Septembre 2026'!AL26+'Octobre 2026'!AM26+'Novembre 2026'!AM26+'Décembre 2026'!AM26</f>
        <v>0</v>
      </c>
      <c r="I17" s="93">
        <f>'Janvier 2026'!AN26+'Février 2026'!AK26+'Mars 2026'!AN26+'Avril 2026'!AM26+'Mai 2026'!AN26+'Juin 2026'!AM26+'Juillet 2026'!AN26+'Août 2026'!AN26+'Septembre 2026'!AM26+'Octobre 2026'!AN26+'Novembre 2026'!AN26+'Décembre 2026'!AN26</f>
        <v>10</v>
      </c>
      <c r="J17" s="94">
        <f>'Janvier 2026'!AO26+'Février 2026'!AL26+'Mars 2026'!AO26+'Avril 2026'!AN26+'Mai 2026'!AO26+'Juin 2026'!AN26+'Juillet 2026'!AO26+'Août 2026'!AO26+'Septembre 2026'!AN26+'Octobre 2026'!AO26+'Novembre 2026'!AO26+'Décembre 2026'!AO26</f>
        <v>0</v>
      </c>
      <c r="K17" s="95">
        <f>'Janvier 2026'!AP26+'Février 2026'!AM26+'Mars 2026'!AP26+'Avril 2026'!AO26+'Mai 2026'!AP26+'Juin 2026'!AO26+'Juillet 2026'!AP26+'Août 2026'!AP26+'Septembre 2026'!AO26+'Octobre 2026'!AP26+'Novembre 2026'!AP26+'Décembre 2026'!AP26</f>
        <v>0</v>
      </c>
      <c r="L17" s="96">
        <f>'Janvier 2026'!AQ26+'Février 2026'!AN26+'Mars 2026'!AQ26+'Avril 2026'!AP26+'Mai 2026'!AQ26+'Juin 2026'!AP26+'Juillet 2026'!AQ26+'Août 2026'!AQ26+'Septembre 2026'!AP26+'Octobre 2026'!AQ26+'Novembre 2026'!AQ26+'Décembre 2026'!AQ26</f>
        <v>0</v>
      </c>
      <c r="M17" s="97">
        <f>'Janvier 2026'!AR26+'Février 2026'!AO26+'Mars 2026'!AR26+'Avril 2026'!AQ26+'Mai 2026'!AR26+'Juin 2026'!AQ26+'Juillet 2026'!AR26+'Août 2026'!AR26+'Septembre 2026'!AQ26+'Octobre 2026'!AR26+'Novembre 2026'!AR26+'Décembre 2026'!AR26</f>
        <v>6</v>
      </c>
      <c r="N17" s="98">
        <f>'Janvier 2026'!AS26+'Février 2026'!AP26+'Mars 2026'!AS26+'Avril 2026'!AR26+'Mai 2026'!AS26+'Juin 2026'!AR26+'Juillet 2026'!AS26+'Août 2026'!AS26+'Septembre 2026'!AR26+'Octobre 2026'!AS26+'Novembre 2026'!AS26+'Décembre 2026'!AS26</f>
        <v>0</v>
      </c>
      <c r="O17" s="99">
        <f>'Janvier 2026'!AT26+'Février 2026'!AQ26+'Mars 2026'!AT26+'Avril 2026'!AS26+'Mai 2026'!AT26+'Juin 2026'!AS26+'Juillet 2026'!AT26+'Août 2026'!AT26+'Septembre 2026'!AS26+'Octobre 2026'!AT26+'Novembre 2026'!AT26+'Décembre 2026'!AT26</f>
        <v>0</v>
      </c>
      <c r="P17" s="100">
        <f>'Janvier 2026'!AU26+'Février 2026'!AR26+'Mars 2026'!AU26+'Avril 2026'!AT26+'Mai 2026'!AU26+'Juin 2026'!AT26+'Juillet 2026'!AU26+'Août 2026'!AU26+'Septembre 2026'!AT26+'Octobre 2026'!AU26+'Novembre 2026'!AU26+'Décembre 2026'!AU26</f>
        <v>68</v>
      </c>
    </row>
    <row r="18" spans="1:16" ht="15.75" thickBot="1" x14ac:dyDescent="0.3">
      <c r="A18" s="374" t="str">
        <f>IFERROR(IF(config!A27="","",config!A27),"")</f>
        <v>C005015</v>
      </c>
      <c r="B18" s="23" t="str">
        <f>IFERROR(IF(config!B27="","",config!B27),"")</f>
        <v>LARROUDE</v>
      </c>
      <c r="C18" s="22" t="str">
        <f>IFERROR(IF(config!C27="","",config!C27),"")</f>
        <v>Christophe</v>
      </c>
      <c r="D18" s="88">
        <f>'Janvier 2026'!AI27+'Février 2026'!AF27+'Mars 2026'!AI27+'Avril 2026'!AH27+'Mai 2026'!AI27+'Juin 2026'!AH27+'Juillet 2026'!AI27+'Août 2026'!AI27+'Septembre 2026'!AH27+'Octobre 2026'!AI27+'Novembre 2026'!AI27+'Décembre 2026'!AI27</f>
        <v>21</v>
      </c>
      <c r="E18" s="89">
        <f>'Janvier 2026'!AJ27+'Février 2026'!AG27+'Mars 2026'!AJ27+'Avril 2026'!AI27+'Mai 2026'!AJ27+'Juin 2026'!AI27+'Juillet 2026'!AJ27+'Août 2026'!AJ27+'Septembre 2026'!AI27+'Octobre 2026'!AJ27+'Novembre 2026'!AJ27+'Décembre 2026'!AJ27</f>
        <v>0</v>
      </c>
      <c r="F18" s="90">
        <f>'Janvier 2026'!AK27+'Février 2026'!AH27+'Mars 2026'!AK27+'Avril 2026'!AJ27+'Mai 2026'!AK27+'Juin 2026'!AJ27+'Juillet 2026'!AK27+'Août 2026'!AK27+'Septembre 2026'!AJ27+'Octobre 2026'!AK27+'Novembre 2026'!AK27+'Décembre 2026'!AK27</f>
        <v>0</v>
      </c>
      <c r="G18" s="91">
        <f>'Janvier 2026'!AL27+'Février 2026'!AI27+'Mars 2026'!AL27+'Avril 2026'!AK27+'Mai 2026'!AL27+'Juin 2026'!AK27+'Juillet 2026'!AL27+'Août 2026'!AL27+'Septembre 2026'!AK27+'Octobre 2026'!AL27+'Novembre 2026'!AL27+'Décembre 2026'!AL27</f>
        <v>0</v>
      </c>
      <c r="H18" s="92">
        <f>'Janvier 2026'!AM27+'Février 2026'!AJ27+'Mars 2026'!AM27+'Avril 2026'!AL27+'Mai 2026'!AM27+'Juin 2026'!AL27+'Juillet 2026'!AM27+'Août 2026'!AM27+'Septembre 2026'!AL27+'Octobre 2026'!AM27+'Novembre 2026'!AM27+'Décembre 2026'!AM27</f>
        <v>0</v>
      </c>
      <c r="I18" s="93">
        <f>'Janvier 2026'!AN27+'Février 2026'!AK27+'Mars 2026'!AN27+'Avril 2026'!AM27+'Mai 2026'!AN27+'Juin 2026'!AM27+'Juillet 2026'!AN27+'Août 2026'!AN27+'Septembre 2026'!AM27+'Octobre 2026'!AN27+'Novembre 2026'!AN27+'Décembre 2026'!AN27</f>
        <v>5</v>
      </c>
      <c r="J18" s="94">
        <f>'Janvier 2026'!AO27+'Février 2026'!AL27+'Mars 2026'!AO27+'Avril 2026'!AN27+'Mai 2026'!AO27+'Juin 2026'!AN27+'Juillet 2026'!AO27+'Août 2026'!AO27+'Septembre 2026'!AN27+'Octobre 2026'!AO27+'Novembre 2026'!AO27+'Décembre 2026'!AO27</f>
        <v>5</v>
      </c>
      <c r="K18" s="95">
        <f>'Janvier 2026'!AP27+'Février 2026'!AM27+'Mars 2026'!AP27+'Avril 2026'!AO27+'Mai 2026'!AP27+'Juin 2026'!AO27+'Juillet 2026'!AP27+'Août 2026'!AP27+'Septembre 2026'!AO27+'Octobre 2026'!AP27+'Novembre 2026'!AP27+'Décembre 2026'!AP27</f>
        <v>0</v>
      </c>
      <c r="L18" s="96">
        <f>'Janvier 2026'!AQ27+'Février 2026'!AN27+'Mars 2026'!AQ27+'Avril 2026'!AP27+'Mai 2026'!AQ27+'Juin 2026'!AP27+'Juillet 2026'!AQ27+'Août 2026'!AQ27+'Septembre 2026'!AP27+'Octobre 2026'!AQ27+'Novembre 2026'!AQ27+'Décembre 2026'!AQ27</f>
        <v>0</v>
      </c>
      <c r="M18" s="97">
        <f>'Janvier 2026'!AR27+'Février 2026'!AO27+'Mars 2026'!AR27+'Avril 2026'!AQ27+'Mai 2026'!AR27+'Juin 2026'!AQ27+'Juillet 2026'!AR27+'Août 2026'!AR27+'Septembre 2026'!AQ27+'Octobre 2026'!AR27+'Novembre 2026'!AR27+'Décembre 2026'!AR27</f>
        <v>0</v>
      </c>
      <c r="N18" s="98">
        <f>'Janvier 2026'!AS27+'Février 2026'!AP27+'Mars 2026'!AS27+'Avril 2026'!AR27+'Mai 2026'!AS27+'Juin 2026'!AR27+'Juillet 2026'!AS27+'Août 2026'!AS27+'Septembre 2026'!AR27+'Octobre 2026'!AS27+'Novembre 2026'!AS27+'Décembre 2026'!AS27</f>
        <v>0</v>
      </c>
      <c r="O18" s="99">
        <f>'Janvier 2026'!AT27+'Février 2026'!AQ27+'Mars 2026'!AT27+'Avril 2026'!AS27+'Mai 2026'!AT27+'Juin 2026'!AS27+'Juillet 2026'!AT27+'Août 2026'!AT27+'Septembre 2026'!AS27+'Octobre 2026'!AT27+'Novembre 2026'!AT27+'Décembre 2026'!AT27</f>
        <v>0</v>
      </c>
      <c r="P18" s="100">
        <f>'Janvier 2026'!AU27+'Février 2026'!AR27+'Mars 2026'!AU27+'Avril 2026'!AT27+'Mai 2026'!AU27+'Juin 2026'!AT27+'Juillet 2026'!AU27+'Août 2026'!AU27+'Septembre 2026'!AT27+'Octobre 2026'!AU27+'Novembre 2026'!AU27+'Décembre 2026'!AU27</f>
        <v>0</v>
      </c>
    </row>
    <row r="19" spans="1:16" ht="15.75" thickBot="1" x14ac:dyDescent="0.3">
      <c r="A19" s="374" t="str">
        <f>IFERROR(IF(config!A28="","",config!A28),"")</f>
        <v>N020065</v>
      </c>
      <c r="B19" s="23" t="str">
        <f>IFERROR(IF(config!B28="","",config!B28),"")</f>
        <v>SAMITIER</v>
      </c>
      <c r="C19" s="22" t="str">
        <f>IFERROR(IF(config!C28="","",config!C28),"")</f>
        <v>Beatrice</v>
      </c>
      <c r="D19" s="88">
        <f>'Janvier 2026'!AI28+'Février 2026'!AF28+'Mars 2026'!AI28+'Avril 2026'!AH28+'Mai 2026'!AI28+'Juin 2026'!AH28+'Juillet 2026'!AI28+'Août 2026'!AI28+'Septembre 2026'!AH28+'Octobre 2026'!AI28+'Novembre 2026'!AI28+'Décembre 2026'!AI28</f>
        <v>16</v>
      </c>
      <c r="E19" s="89">
        <f>'Janvier 2026'!AJ28+'Février 2026'!AG28+'Mars 2026'!AJ28+'Avril 2026'!AI28+'Mai 2026'!AJ28+'Juin 2026'!AI28+'Juillet 2026'!AJ28+'Août 2026'!AJ28+'Septembre 2026'!AI28+'Octobre 2026'!AJ28+'Novembre 2026'!AJ28+'Décembre 2026'!AJ28</f>
        <v>0</v>
      </c>
      <c r="F19" s="90">
        <f>'Janvier 2026'!AK28+'Février 2026'!AH28+'Mars 2026'!AK28+'Avril 2026'!AJ28+'Mai 2026'!AK28+'Juin 2026'!AJ28+'Juillet 2026'!AK28+'Août 2026'!AK28+'Septembre 2026'!AJ28+'Octobre 2026'!AK28+'Novembre 2026'!AK28+'Décembre 2026'!AK28</f>
        <v>0</v>
      </c>
      <c r="G19" s="91">
        <f>'Janvier 2026'!AL28+'Février 2026'!AI28+'Mars 2026'!AL28+'Avril 2026'!AK28+'Mai 2026'!AL28+'Juin 2026'!AK28+'Juillet 2026'!AL28+'Août 2026'!AL28+'Septembre 2026'!AK28+'Octobre 2026'!AL28+'Novembre 2026'!AL28+'Décembre 2026'!AL28</f>
        <v>0</v>
      </c>
      <c r="H19" s="92">
        <f>'Janvier 2026'!AM28+'Février 2026'!AJ28+'Mars 2026'!AM28+'Avril 2026'!AL28+'Mai 2026'!AM28+'Juin 2026'!AL28+'Juillet 2026'!AM28+'Août 2026'!AM28+'Septembre 2026'!AL28+'Octobre 2026'!AM28+'Novembre 2026'!AM28+'Décembre 2026'!AM28</f>
        <v>0</v>
      </c>
      <c r="I19" s="93">
        <f>'Janvier 2026'!AN28+'Février 2026'!AK28+'Mars 2026'!AN28+'Avril 2026'!AM28+'Mai 2026'!AN28+'Juin 2026'!AM28+'Juillet 2026'!AN28+'Août 2026'!AN28+'Septembre 2026'!AM28+'Octobre 2026'!AN28+'Novembre 2026'!AN28+'Décembre 2026'!AN28</f>
        <v>12</v>
      </c>
      <c r="J19" s="94">
        <f>'Janvier 2026'!AO28+'Février 2026'!AL28+'Mars 2026'!AO28+'Avril 2026'!AN28+'Mai 2026'!AO28+'Juin 2026'!AN28+'Juillet 2026'!AO28+'Août 2026'!AO28+'Septembre 2026'!AN28+'Octobre 2026'!AO28+'Novembre 2026'!AO28+'Décembre 2026'!AO28</f>
        <v>0</v>
      </c>
      <c r="K19" s="95">
        <f>'Janvier 2026'!AP28+'Février 2026'!AM28+'Mars 2026'!AP28+'Avril 2026'!AO28+'Mai 2026'!AP28+'Juin 2026'!AO28+'Juillet 2026'!AP28+'Août 2026'!AP28+'Septembre 2026'!AO28+'Octobre 2026'!AP28+'Novembre 2026'!AP28+'Décembre 2026'!AP28</f>
        <v>5</v>
      </c>
      <c r="L19" s="96">
        <f>'Janvier 2026'!AQ28+'Février 2026'!AN28+'Mars 2026'!AQ28+'Avril 2026'!AP28+'Mai 2026'!AQ28+'Juin 2026'!AP28+'Juillet 2026'!AQ28+'Août 2026'!AQ28+'Septembre 2026'!AP28+'Octobre 2026'!AQ28+'Novembre 2026'!AQ28+'Décembre 2026'!AQ28</f>
        <v>0</v>
      </c>
      <c r="M19" s="97">
        <f>'Janvier 2026'!AR28+'Février 2026'!AO28+'Mars 2026'!AR28+'Avril 2026'!AQ28+'Mai 2026'!AR28+'Juin 2026'!AQ28+'Juillet 2026'!AR28+'Août 2026'!AR28+'Septembre 2026'!AQ28+'Octobre 2026'!AR28+'Novembre 2026'!AR28+'Décembre 2026'!AR28</f>
        <v>0</v>
      </c>
      <c r="N19" s="98">
        <f>'Janvier 2026'!AS28+'Février 2026'!AP28+'Mars 2026'!AS28+'Avril 2026'!AR28+'Mai 2026'!AS28+'Juin 2026'!AR28+'Juillet 2026'!AS28+'Août 2026'!AS28+'Septembre 2026'!AR28+'Octobre 2026'!AS28+'Novembre 2026'!AS28+'Décembre 2026'!AS28</f>
        <v>0</v>
      </c>
      <c r="O19" s="99">
        <f>'Janvier 2026'!AT28+'Février 2026'!AQ28+'Mars 2026'!AT28+'Avril 2026'!AS28+'Mai 2026'!AT28+'Juin 2026'!AS28+'Juillet 2026'!AT28+'Août 2026'!AT28+'Septembre 2026'!AS28+'Octobre 2026'!AT28+'Novembre 2026'!AT28+'Décembre 2026'!AT28</f>
        <v>0</v>
      </c>
      <c r="P19" s="100">
        <f>'Janvier 2026'!AU28+'Février 2026'!AR28+'Mars 2026'!AU28+'Avril 2026'!AT28+'Mai 2026'!AU28+'Juin 2026'!AT28+'Juillet 2026'!AU28+'Août 2026'!AU28+'Septembre 2026'!AT28+'Octobre 2026'!AU28+'Novembre 2026'!AU28+'Décembre 2026'!AU28</f>
        <v>0</v>
      </c>
    </row>
    <row r="20" spans="1:16" ht="15.75" thickBot="1" x14ac:dyDescent="0.3">
      <c r="A20" s="375" t="str">
        <f>IFERROR(IF(config!A29="","",config!A29),"")</f>
        <v/>
      </c>
      <c r="B20" s="148" t="str">
        <f>IFERROR(IF(config!B29="","",config!B29),"")</f>
        <v>Responsable de l’unité régie</v>
      </c>
      <c r="C20" s="149" t="str">
        <f>IFERROR(IF(config!C29="","",config!C29),"")</f>
        <v/>
      </c>
      <c r="D20" s="149" t="str">
        <f>IFERROR(IF(config!D29="","",config!D29),"")</f>
        <v/>
      </c>
      <c r="E20" s="149" t="str">
        <f>IFERROR(IF(config!E29="","",config!E29),"")</f>
        <v/>
      </c>
      <c r="F20" s="149" t="str">
        <f>IFERROR(IF(config!F29="","",config!F29),"")</f>
        <v/>
      </c>
      <c r="G20" s="149" t="str">
        <f>IFERROR(IF(config!G29="","",config!G29),"")</f>
        <v/>
      </c>
      <c r="H20" s="149" t="str">
        <f>IFERROR(IF(config!H29="","",config!H29),"")</f>
        <v/>
      </c>
      <c r="I20" s="149" t="str">
        <f>IFERROR(IF(config!I29="","",config!I29),"")</f>
        <v/>
      </c>
      <c r="J20" s="149" t="str">
        <f>IFERROR(IF(config!J29="","",config!J29),"")</f>
        <v/>
      </c>
      <c r="K20" s="149" t="str">
        <f>IFERROR(IF(config!K29="","",config!K29),"")</f>
        <v/>
      </c>
      <c r="L20" s="149" t="str">
        <f>IFERROR(IF(config!L29="","",config!L29),"")</f>
        <v/>
      </c>
      <c r="M20" s="149" t="str">
        <f>IFERROR(IF(config!M29="","",config!M29),"")</f>
        <v/>
      </c>
      <c r="N20" s="149" t="str">
        <f>IFERROR(IF(config!N29="","",config!N29),"")</f>
        <v/>
      </c>
      <c r="O20" s="149" t="str">
        <f>IFERROR(IF(config!O29="","",config!O29),"")</f>
        <v/>
      </c>
      <c r="P20" s="376" t="str">
        <f>IFERROR(IF(config!P29="","",config!P29),"")</f>
        <v/>
      </c>
    </row>
    <row r="21" spans="1:16" ht="15.75" thickBot="1" x14ac:dyDescent="0.3">
      <c r="A21" s="361" t="str">
        <f>IFERROR(IF(config!A30="","",config!A30),"")</f>
        <v>C003285</v>
      </c>
      <c r="B21" s="31" t="str">
        <f>IFERROR(IF(config!B30="","",config!B30),"")</f>
        <v>FOURCADE</v>
      </c>
      <c r="C21" s="30" t="str">
        <f>IFERROR(IF(config!C30="","",config!C30),"")</f>
        <v>Hervé</v>
      </c>
      <c r="D21" s="88">
        <f>'Janvier 2026'!AI30+'Février 2026'!AF30+'Mars 2026'!AI30+'Avril 2026'!AH30+'Mai 2026'!AI30+'Juin 2026'!AH30+'Juillet 2026'!AI30+'Août 2026'!AI30+'Septembre 2026'!AH30+'Octobre 2026'!AI30+'Novembre 2026'!AI30+'Décembre 2026'!AI30</f>
        <v>24</v>
      </c>
      <c r="E21" s="89">
        <f>'Janvier 2026'!AJ30+'Février 2026'!AG30+'Mars 2026'!AJ30+'Avril 2026'!AI30+'Mai 2026'!AJ30+'Juin 2026'!AI30+'Juillet 2026'!AJ30+'Août 2026'!AJ30+'Septembre 2026'!AI30+'Octobre 2026'!AJ30+'Novembre 2026'!AJ30+'Décembre 2026'!AJ30</f>
        <v>0</v>
      </c>
      <c r="F21" s="90">
        <f>'Janvier 2026'!AK30+'Février 2026'!AH30+'Mars 2026'!AK30+'Avril 2026'!AJ30+'Mai 2026'!AK30+'Juin 2026'!AJ30+'Juillet 2026'!AK30+'Août 2026'!AK30+'Septembre 2026'!AJ30+'Octobre 2026'!AK30+'Novembre 2026'!AK30+'Décembre 2026'!AK30</f>
        <v>0</v>
      </c>
      <c r="G21" s="91">
        <f>'Janvier 2026'!AL30+'Février 2026'!AI30+'Mars 2026'!AL30+'Avril 2026'!AK30+'Mai 2026'!AL30+'Juin 2026'!AK30+'Juillet 2026'!AL30+'Août 2026'!AL30+'Septembre 2026'!AK30+'Octobre 2026'!AL30+'Novembre 2026'!AL30+'Décembre 2026'!AL30</f>
        <v>2</v>
      </c>
      <c r="H21" s="92">
        <f>'Janvier 2026'!AM30+'Février 2026'!AJ30+'Mars 2026'!AM30+'Avril 2026'!AL30+'Mai 2026'!AM30+'Juin 2026'!AL30+'Juillet 2026'!AM30+'Août 2026'!AM30+'Septembre 2026'!AL30+'Octobre 2026'!AM30+'Novembre 2026'!AM30+'Décembre 2026'!AM30</f>
        <v>0</v>
      </c>
      <c r="I21" s="93">
        <f>'Janvier 2026'!AN30+'Février 2026'!AK30+'Mars 2026'!AN30+'Avril 2026'!AM30+'Mai 2026'!AN30+'Juin 2026'!AM30+'Juillet 2026'!AN30+'Août 2026'!AN30+'Septembre 2026'!AM30+'Octobre 2026'!AN30+'Novembre 2026'!AN30+'Décembre 2026'!AN30</f>
        <v>0</v>
      </c>
      <c r="J21" s="94">
        <f>'Janvier 2026'!AO30+'Février 2026'!AL30+'Mars 2026'!AO30+'Avril 2026'!AN30+'Mai 2026'!AO30+'Juin 2026'!AN30+'Juillet 2026'!AO30+'Août 2026'!AO30+'Septembre 2026'!AN30+'Octobre 2026'!AO30+'Novembre 2026'!AO30+'Décembre 2026'!AO30</f>
        <v>2</v>
      </c>
      <c r="K21" s="95">
        <f>'Janvier 2026'!AP30+'Février 2026'!AM30+'Mars 2026'!AP30+'Avril 2026'!AO30+'Mai 2026'!AP30+'Juin 2026'!AO30+'Juillet 2026'!AP30+'Août 2026'!AP30+'Septembre 2026'!AO30+'Octobre 2026'!AP30+'Novembre 2026'!AP30+'Décembre 2026'!AP30</f>
        <v>0</v>
      </c>
      <c r="L21" s="96">
        <f>'Janvier 2026'!AQ30+'Février 2026'!AN30+'Mars 2026'!AQ30+'Avril 2026'!AP30+'Mai 2026'!AQ30+'Juin 2026'!AP30+'Juillet 2026'!AQ30+'Août 2026'!AQ30+'Septembre 2026'!AP30+'Octobre 2026'!AQ30+'Novembre 2026'!AQ30+'Décembre 2026'!AQ30</f>
        <v>0</v>
      </c>
      <c r="M21" s="97">
        <f>'Janvier 2026'!AR30+'Février 2026'!AO30+'Mars 2026'!AR30+'Avril 2026'!AQ30+'Mai 2026'!AR30+'Juin 2026'!AQ30+'Juillet 2026'!AR30+'Août 2026'!AR30+'Septembre 2026'!AQ30+'Octobre 2026'!AR30+'Novembre 2026'!AR30+'Décembre 2026'!AR30</f>
        <v>0</v>
      </c>
      <c r="N21" s="98">
        <f>'Janvier 2026'!AS30+'Février 2026'!AP30+'Mars 2026'!AS30+'Avril 2026'!AR30+'Mai 2026'!AS30+'Juin 2026'!AR30+'Juillet 2026'!AS30+'Août 2026'!AS30+'Septembre 2026'!AR30+'Octobre 2026'!AS30+'Novembre 2026'!AS30+'Décembre 2026'!AS30</f>
        <v>0</v>
      </c>
      <c r="O21" s="99">
        <f>'Janvier 2026'!AT30+'Février 2026'!AQ30+'Mars 2026'!AT30+'Avril 2026'!AS30+'Mai 2026'!AT30+'Juin 2026'!AS30+'Juillet 2026'!AT30+'Août 2026'!AT30+'Septembre 2026'!AS30+'Octobre 2026'!AT30+'Novembre 2026'!AT30+'Décembre 2026'!AT30</f>
        <v>0</v>
      </c>
      <c r="P21" s="100">
        <f>'Janvier 2026'!AU30+'Février 2026'!AR30+'Mars 2026'!AU30+'Avril 2026'!AT30+'Mai 2026'!AU30+'Juin 2026'!AT30+'Juillet 2026'!AU30+'Août 2026'!AU30+'Septembre 2026'!AT30+'Octobre 2026'!AU30+'Novembre 2026'!AU30+'Décembre 2026'!AU30</f>
        <v>0</v>
      </c>
    </row>
    <row r="22" spans="1:16" ht="15.75" thickBot="1" x14ac:dyDescent="0.3">
      <c r="A22" s="375" t="str">
        <f>IFERROR(IF(config!A31="","",config!A31),"")</f>
        <v/>
      </c>
      <c r="B22" s="148" t="str">
        <f>IFERROR(IF(config!B31="","",config!B31),"")</f>
        <v>Responsable d’équipe voirie</v>
      </c>
      <c r="C22" s="149" t="str">
        <f>IFERROR(IF(config!C31="","",config!C31),"")</f>
        <v/>
      </c>
      <c r="D22" s="149" t="str">
        <f>IFERROR(IF(config!D31="","",config!D31),"")</f>
        <v/>
      </c>
      <c r="E22" s="149" t="str">
        <f>IFERROR(IF(config!E31="","",config!E31),"")</f>
        <v/>
      </c>
      <c r="F22" s="149" t="str">
        <f>IFERROR(IF(config!F31="","",config!F31),"")</f>
        <v/>
      </c>
      <c r="G22" s="149" t="str">
        <f>IFERROR(IF(config!G31="","",config!G31),"")</f>
        <v/>
      </c>
      <c r="H22" s="149" t="str">
        <f>IFERROR(IF(config!H31="","",config!H31),"")</f>
        <v/>
      </c>
      <c r="I22" s="149" t="str">
        <f>IFERROR(IF(config!I31="","",config!I31),"")</f>
        <v/>
      </c>
      <c r="J22" s="149" t="str">
        <f>IFERROR(IF(config!J31="","",config!J31),"")</f>
        <v/>
      </c>
      <c r="K22" s="149" t="str">
        <f>IFERROR(IF(config!K31="","",config!K31),"")</f>
        <v/>
      </c>
      <c r="L22" s="149" t="str">
        <f>IFERROR(IF(config!L31="","",config!L31),"")</f>
        <v/>
      </c>
      <c r="M22" s="149" t="str">
        <f>IFERROR(IF(config!M31="","",config!M31),"")</f>
        <v/>
      </c>
      <c r="N22" s="149" t="str">
        <f>IFERROR(IF(config!N31="","",config!N31),"")</f>
        <v/>
      </c>
      <c r="O22" s="149" t="str">
        <f>IFERROR(IF(config!O31="","",config!O31),"")</f>
        <v/>
      </c>
      <c r="P22" s="377" t="str">
        <f>IFERROR(IF(config!P31="","",config!P31),"")</f>
        <v/>
      </c>
    </row>
    <row r="23" spans="1:16" ht="15.75" thickBot="1" x14ac:dyDescent="0.3">
      <c r="A23" s="372" t="str">
        <f>IFERROR(IF(config!A32="","",config!A32),"")</f>
        <v>JT030845</v>
      </c>
      <c r="B23" s="48" t="str">
        <f>IFERROR(IF(config!B32="","",config!B32),"")</f>
        <v>GONCALVES</v>
      </c>
      <c r="C23" s="47" t="str">
        <f>IFERROR(IF(config!C32="","",config!C32),"")</f>
        <v>Lionel</v>
      </c>
      <c r="D23" s="88">
        <f>'Janvier 2026'!AI32+'Février 2026'!AF32+'Mars 2026'!AI32+'Avril 2026'!AH32+'Mai 2026'!AI32+'Juin 2026'!AH32+'Juillet 2026'!AI32+'Août 2026'!AI32+'Septembre 2026'!AH32+'Octobre 2026'!AI32+'Novembre 2026'!AI32+'Décembre 2026'!AI32</f>
        <v>28</v>
      </c>
      <c r="E23" s="89">
        <f>'Janvier 2026'!AJ32+'Février 2026'!AG32+'Mars 2026'!AJ32+'Avril 2026'!AI32+'Mai 2026'!AJ32+'Juin 2026'!AI32+'Juillet 2026'!AJ32+'Août 2026'!AJ32+'Septembre 2026'!AI32+'Octobre 2026'!AJ32+'Novembre 2026'!AJ32+'Décembre 2026'!AJ32</f>
        <v>0</v>
      </c>
      <c r="F23" s="90">
        <f>'Janvier 2026'!AK32+'Février 2026'!AH32+'Mars 2026'!AK32+'Avril 2026'!AJ32+'Mai 2026'!AK32+'Juin 2026'!AJ32+'Juillet 2026'!AK32+'Août 2026'!AK32+'Septembre 2026'!AJ32+'Octobre 2026'!AK32+'Novembre 2026'!AK32+'Décembre 2026'!AK32</f>
        <v>32</v>
      </c>
      <c r="G23" s="91">
        <f>'Janvier 2026'!AL32+'Février 2026'!AI32+'Mars 2026'!AL32+'Avril 2026'!AK32+'Mai 2026'!AL32+'Juin 2026'!AK32+'Juillet 2026'!AL32+'Août 2026'!AL32+'Septembre 2026'!AK32+'Octobre 2026'!AL32+'Novembre 2026'!AL32+'Décembre 2026'!AL32</f>
        <v>0</v>
      </c>
      <c r="H23" s="92">
        <f>'Janvier 2026'!AM32+'Février 2026'!AJ32+'Mars 2026'!AM32+'Avril 2026'!AL32+'Mai 2026'!AM32+'Juin 2026'!AL32+'Juillet 2026'!AM32+'Août 2026'!AM32+'Septembre 2026'!AL32+'Octobre 2026'!AM32+'Novembre 2026'!AM32+'Décembre 2026'!AM32</f>
        <v>0</v>
      </c>
      <c r="I23" s="93">
        <f>'Janvier 2026'!AN32+'Février 2026'!AK32+'Mars 2026'!AN32+'Avril 2026'!AM32+'Mai 2026'!AN32+'Juin 2026'!AM32+'Juillet 2026'!AN32+'Août 2026'!AN32+'Septembre 2026'!AM32+'Octobre 2026'!AN32+'Novembre 2026'!AN32+'Décembre 2026'!AN32</f>
        <v>5</v>
      </c>
      <c r="J23" s="94">
        <f>'Janvier 2026'!AO32+'Février 2026'!AL32+'Mars 2026'!AO32+'Avril 2026'!AN32+'Mai 2026'!AO32+'Juin 2026'!AN32+'Juillet 2026'!AO32+'Août 2026'!AO32+'Septembre 2026'!AN32+'Octobre 2026'!AO32+'Novembre 2026'!AO32+'Décembre 2026'!AO32</f>
        <v>0</v>
      </c>
      <c r="K23" s="95">
        <f>'Janvier 2026'!AP32+'Février 2026'!AM32+'Mars 2026'!AP32+'Avril 2026'!AO32+'Mai 2026'!AP32+'Juin 2026'!AO32+'Juillet 2026'!AP32+'Août 2026'!AP32+'Septembre 2026'!AO32+'Octobre 2026'!AP32+'Novembre 2026'!AP32+'Décembre 2026'!AP32</f>
        <v>0</v>
      </c>
      <c r="L23" s="96">
        <f>'Janvier 2026'!AQ32+'Février 2026'!AN32+'Mars 2026'!AQ32+'Avril 2026'!AP32+'Mai 2026'!AQ32+'Juin 2026'!AP32+'Juillet 2026'!AQ32+'Août 2026'!AQ32+'Septembre 2026'!AP32+'Octobre 2026'!AQ32+'Novembre 2026'!AQ32+'Décembre 2026'!AQ32</f>
        <v>0</v>
      </c>
      <c r="M23" s="97">
        <f>'Janvier 2026'!AR32+'Février 2026'!AO32+'Mars 2026'!AR32+'Avril 2026'!AQ32+'Mai 2026'!AR32+'Juin 2026'!AQ32+'Juillet 2026'!AR32+'Août 2026'!AR32+'Septembre 2026'!AQ32+'Octobre 2026'!AR32+'Novembre 2026'!AR32+'Décembre 2026'!AR32</f>
        <v>0</v>
      </c>
      <c r="N23" s="98">
        <f>'Janvier 2026'!AS32+'Février 2026'!AP32+'Mars 2026'!AS32+'Avril 2026'!AR32+'Mai 2026'!AS32+'Juin 2026'!AR32+'Juillet 2026'!AS32+'Août 2026'!AS32+'Septembre 2026'!AR32+'Octobre 2026'!AS32+'Novembre 2026'!AS32+'Décembre 2026'!AS32</f>
        <v>0</v>
      </c>
      <c r="O23" s="99">
        <f>'Janvier 2026'!AT32+'Février 2026'!AQ32+'Mars 2026'!AT32+'Avril 2026'!AS32+'Mai 2026'!AT32+'Juin 2026'!AS32+'Juillet 2026'!AT32+'Août 2026'!AT32+'Septembre 2026'!AS32+'Octobre 2026'!AT32+'Novembre 2026'!AT32+'Décembre 2026'!AT32</f>
        <v>0</v>
      </c>
      <c r="P23" s="100">
        <f>'Janvier 2026'!AU32+'Février 2026'!AR32+'Mars 2026'!AU32+'Avril 2026'!AT32+'Mai 2026'!AU32+'Juin 2026'!AT32+'Juillet 2026'!AU32+'Août 2026'!AU32+'Septembre 2026'!AT32+'Octobre 2026'!AU32+'Novembre 2026'!AU32+'Décembre 2026'!AU32</f>
        <v>0</v>
      </c>
    </row>
    <row r="24" spans="1:16" ht="15.75" thickBot="1" x14ac:dyDescent="0.3">
      <c r="A24" s="373" t="str">
        <f>IFERROR(IF(config!A33="","",config!A33),"")</f>
        <v>N011045</v>
      </c>
      <c r="B24" s="29" t="str">
        <f>IFERROR(IF(config!B33="","",config!B33),"")</f>
        <v>SIGALA</v>
      </c>
      <c r="C24" s="28" t="str">
        <f>IFERROR(IF(config!C33="","",config!C33),"")</f>
        <v>Jean-Christohpe</v>
      </c>
      <c r="D24" s="88">
        <f>'Janvier 2026'!AI33+'Février 2026'!AF33+'Mars 2026'!AI33+'Avril 2026'!AH33+'Mai 2026'!AI33+'Juin 2026'!AH33+'Juillet 2026'!AI33+'Août 2026'!AI33+'Septembre 2026'!AH33+'Octobre 2026'!AI33+'Novembre 2026'!AI33+'Décembre 2026'!AI33</f>
        <v>17</v>
      </c>
      <c r="E24" s="89">
        <f>'Janvier 2026'!AJ33+'Février 2026'!AG33+'Mars 2026'!AJ33+'Avril 2026'!AI33+'Mai 2026'!AJ33+'Juin 2026'!AI33+'Juillet 2026'!AJ33+'Août 2026'!AJ33+'Septembre 2026'!AI33+'Octobre 2026'!AJ33+'Novembre 2026'!AJ33+'Décembre 2026'!AJ33</f>
        <v>0</v>
      </c>
      <c r="F24" s="90">
        <f>'Janvier 2026'!AK33+'Février 2026'!AH33+'Mars 2026'!AK33+'Avril 2026'!AJ33+'Mai 2026'!AK33+'Juin 2026'!AJ33+'Juillet 2026'!AK33+'Août 2026'!AK33+'Septembre 2026'!AJ33+'Octobre 2026'!AK33+'Novembre 2026'!AK33+'Décembre 2026'!AK33</f>
        <v>0</v>
      </c>
      <c r="G24" s="91">
        <f>'Janvier 2026'!AL33+'Février 2026'!AI33+'Mars 2026'!AL33+'Avril 2026'!AK33+'Mai 2026'!AL33+'Juin 2026'!AK33+'Juillet 2026'!AL33+'Août 2026'!AL33+'Septembre 2026'!AK33+'Octobre 2026'!AL33+'Novembre 2026'!AL33+'Décembre 2026'!AL33</f>
        <v>0</v>
      </c>
      <c r="H24" s="92">
        <f>'Janvier 2026'!AM33+'Février 2026'!AJ33+'Mars 2026'!AM33+'Avril 2026'!AL33+'Mai 2026'!AM33+'Juin 2026'!AL33+'Juillet 2026'!AM33+'Août 2026'!AM33+'Septembre 2026'!AL33+'Octobre 2026'!AM33+'Novembre 2026'!AM33+'Décembre 2026'!AM33</f>
        <v>0</v>
      </c>
      <c r="I24" s="93">
        <f>'Janvier 2026'!AN33+'Février 2026'!AK33+'Mars 2026'!AN33+'Avril 2026'!AM33+'Mai 2026'!AN33+'Juin 2026'!AM33+'Juillet 2026'!AN33+'Août 2026'!AN33+'Septembre 2026'!AM33+'Octobre 2026'!AN33+'Novembre 2026'!AN33+'Décembre 2026'!AN33</f>
        <v>11</v>
      </c>
      <c r="J24" s="94">
        <f>'Janvier 2026'!AO33+'Février 2026'!AL33+'Mars 2026'!AO33+'Avril 2026'!AN33+'Mai 2026'!AO33+'Juin 2026'!AN33+'Juillet 2026'!AO33+'Août 2026'!AO33+'Septembre 2026'!AN33+'Octobre 2026'!AO33+'Novembre 2026'!AO33+'Décembre 2026'!AO33</f>
        <v>0</v>
      </c>
      <c r="K24" s="95">
        <f>'Janvier 2026'!AP33+'Février 2026'!AM33+'Mars 2026'!AP33+'Avril 2026'!AO33+'Mai 2026'!AP33+'Juin 2026'!AO33+'Juillet 2026'!AP33+'Août 2026'!AP33+'Septembre 2026'!AO33+'Octobre 2026'!AP33+'Novembre 2026'!AP33+'Décembre 2026'!AP33</f>
        <v>0</v>
      </c>
      <c r="L24" s="96">
        <f>'Janvier 2026'!AQ33+'Février 2026'!AN33+'Mars 2026'!AQ33+'Avril 2026'!AP33+'Mai 2026'!AQ33+'Juin 2026'!AP33+'Juillet 2026'!AQ33+'Août 2026'!AQ33+'Septembre 2026'!AP33+'Octobre 2026'!AQ33+'Novembre 2026'!AQ33+'Décembre 2026'!AQ33</f>
        <v>0</v>
      </c>
      <c r="M24" s="97">
        <f>'Janvier 2026'!AR33+'Février 2026'!AO33+'Mars 2026'!AR33+'Avril 2026'!AQ33+'Mai 2026'!AR33+'Juin 2026'!AQ33+'Juillet 2026'!AR33+'Août 2026'!AR33+'Septembre 2026'!AQ33+'Octobre 2026'!AR33+'Novembre 2026'!AR33+'Décembre 2026'!AR33</f>
        <v>0</v>
      </c>
      <c r="N24" s="98">
        <f>'Janvier 2026'!AS33+'Février 2026'!AP33+'Mars 2026'!AS33+'Avril 2026'!AR33+'Mai 2026'!AS33+'Juin 2026'!AR33+'Juillet 2026'!AS33+'Août 2026'!AS33+'Septembre 2026'!AR33+'Octobre 2026'!AS33+'Novembre 2026'!AS33+'Décembre 2026'!AS33</f>
        <v>0</v>
      </c>
      <c r="O24" s="99">
        <f>'Janvier 2026'!AT33+'Février 2026'!AQ33+'Mars 2026'!AT33+'Avril 2026'!AS33+'Mai 2026'!AT33+'Juin 2026'!AS33+'Juillet 2026'!AT33+'Août 2026'!AT33+'Septembre 2026'!AS33+'Octobre 2026'!AT33+'Novembre 2026'!AT33+'Décembre 2026'!AT33</f>
        <v>0</v>
      </c>
      <c r="P24" s="100">
        <f>'Janvier 2026'!AU33+'Février 2026'!AR33+'Mars 2026'!AU33+'Avril 2026'!AT33+'Mai 2026'!AU33+'Juin 2026'!AT33+'Juillet 2026'!AU33+'Août 2026'!AU33+'Septembre 2026'!AT33+'Octobre 2026'!AU33+'Novembre 2026'!AU33+'Décembre 2026'!AU33</f>
        <v>0</v>
      </c>
    </row>
    <row r="25" spans="1:16" ht="15.75" thickBot="1" x14ac:dyDescent="0.3">
      <c r="A25" s="375" t="str">
        <f>IFERROR(IF(config!A34="","",config!A34),"")</f>
        <v/>
      </c>
      <c r="B25" s="148" t="str">
        <f>IFERROR(IF(config!B34="","",config!B34),"")</f>
        <v>Responsable d’équipe espaces verts</v>
      </c>
      <c r="C25" s="149" t="str">
        <f>IFERROR(IF(config!C34="","",config!C34),"")</f>
        <v/>
      </c>
      <c r="D25" s="149" t="str">
        <f>IFERROR(IF(config!D34="","",config!D34),"")</f>
        <v/>
      </c>
      <c r="E25" s="149" t="str">
        <f>IFERROR(IF(config!E34="","",config!E34),"")</f>
        <v/>
      </c>
      <c r="F25" s="149" t="str">
        <f>IFERROR(IF(config!F34="","",config!F34),"")</f>
        <v/>
      </c>
      <c r="G25" s="149" t="str">
        <f>IFERROR(IF(config!G34="","",config!G34),"")</f>
        <v/>
      </c>
      <c r="H25" s="149" t="str">
        <f>IFERROR(IF(config!H34="","",config!H34),"")</f>
        <v/>
      </c>
      <c r="I25" s="149" t="str">
        <f>IFERROR(IF(config!I34="","",config!I34),"")</f>
        <v/>
      </c>
      <c r="J25" s="149" t="str">
        <f>IFERROR(IF(config!J34="","",config!J34),"")</f>
        <v/>
      </c>
      <c r="K25" s="149" t="str">
        <f>IFERROR(IF(config!K34="","",config!K34),"")</f>
        <v/>
      </c>
      <c r="L25" s="149" t="str">
        <f>IFERROR(IF(config!L34="","",config!L34),"")</f>
        <v/>
      </c>
      <c r="M25" s="149" t="str">
        <f>IFERROR(IF(config!M34="","",config!M34),"")</f>
        <v/>
      </c>
      <c r="N25" s="149" t="str">
        <f>IFERROR(IF(config!N34="","",config!N34),"")</f>
        <v/>
      </c>
      <c r="O25" s="149" t="str">
        <f>IFERROR(IF(config!O34="","",config!O34),"")</f>
        <v/>
      </c>
      <c r="P25" s="377" t="str">
        <f>IFERROR(IF(config!P34="","",config!P34),"")</f>
        <v/>
      </c>
    </row>
    <row r="26" spans="1:16" ht="15.75" thickBot="1" x14ac:dyDescent="0.3">
      <c r="A26" s="361" t="str">
        <f>IFERROR(IF(config!A35="","",config!A35),"")</f>
        <v>N015967</v>
      </c>
      <c r="B26" s="31" t="str">
        <f>IFERROR(IF(config!B35="","",config!B35),"")</f>
        <v>TUCOULET</v>
      </c>
      <c r="C26" s="30" t="str">
        <f>IFERROR(IF(config!C35="","",config!C35),"")</f>
        <v>Dorian</v>
      </c>
      <c r="D26" s="88">
        <f>'Janvier 2026'!AI35+'Février 2026'!AF35+'Mars 2026'!AI35+'Avril 2026'!AH35+'Mai 2026'!AI35+'Juin 2026'!AH35+'Juillet 2026'!AI35+'Août 2026'!AI35+'Septembre 2026'!AH35+'Octobre 2026'!AI35+'Novembre 2026'!AI35+'Décembre 2026'!AI35</f>
        <v>17</v>
      </c>
      <c r="E26" s="89">
        <f>'Janvier 2026'!AJ35+'Février 2026'!AG35+'Mars 2026'!AJ35+'Avril 2026'!AI35+'Mai 2026'!AJ35+'Juin 2026'!AI35+'Juillet 2026'!AJ35+'Août 2026'!AJ35+'Septembre 2026'!AI35+'Octobre 2026'!AJ35+'Novembre 2026'!AJ35+'Décembre 2026'!AJ35</f>
        <v>4</v>
      </c>
      <c r="F26" s="90">
        <f>'Janvier 2026'!AK35+'Février 2026'!AH35+'Mars 2026'!AK35+'Avril 2026'!AJ35+'Mai 2026'!AK35+'Juin 2026'!AJ35+'Juillet 2026'!AK35+'Août 2026'!AK35+'Septembre 2026'!AJ35+'Octobre 2026'!AK35+'Novembre 2026'!AK35+'Décembre 2026'!AK35</f>
        <v>26</v>
      </c>
      <c r="G26" s="91">
        <f>'Janvier 2026'!AL35+'Février 2026'!AI35+'Mars 2026'!AL35+'Avril 2026'!AK35+'Mai 2026'!AL35+'Juin 2026'!AK35+'Juillet 2026'!AL35+'Août 2026'!AL35+'Septembre 2026'!AK35+'Octobre 2026'!AL35+'Novembre 2026'!AL35+'Décembre 2026'!AL35</f>
        <v>0</v>
      </c>
      <c r="H26" s="92">
        <f>'Janvier 2026'!AM35+'Février 2026'!AJ35+'Mars 2026'!AM35+'Avril 2026'!AL35+'Mai 2026'!AM35+'Juin 2026'!AL35+'Juillet 2026'!AM35+'Août 2026'!AM35+'Septembre 2026'!AL35+'Octobre 2026'!AM35+'Novembre 2026'!AM35+'Décembre 2026'!AM35</f>
        <v>0</v>
      </c>
      <c r="I26" s="93">
        <f>'Janvier 2026'!AN35+'Février 2026'!AK35+'Mars 2026'!AN35+'Avril 2026'!AM35+'Mai 2026'!AN35+'Juin 2026'!AM35+'Juillet 2026'!AN35+'Août 2026'!AN35+'Septembre 2026'!AM35+'Octobre 2026'!AN35+'Novembre 2026'!AN35+'Décembre 2026'!AN35</f>
        <v>12</v>
      </c>
      <c r="J26" s="94">
        <f>'Janvier 2026'!AO35+'Février 2026'!AL35+'Mars 2026'!AO35+'Avril 2026'!AN35+'Mai 2026'!AO35+'Juin 2026'!AN35+'Juillet 2026'!AO35+'Août 2026'!AO35+'Septembre 2026'!AN35+'Octobre 2026'!AO35+'Novembre 2026'!AO35+'Décembre 2026'!AO35</f>
        <v>6</v>
      </c>
      <c r="K26" s="95">
        <f>'Janvier 2026'!AP35+'Février 2026'!AM35+'Mars 2026'!AP35+'Avril 2026'!AO35+'Mai 2026'!AP35+'Juin 2026'!AO35+'Juillet 2026'!AP35+'Août 2026'!AP35+'Septembre 2026'!AO35+'Octobre 2026'!AP35+'Novembre 2026'!AP35+'Décembre 2026'!AP35</f>
        <v>0</v>
      </c>
      <c r="L26" s="96">
        <f>'Janvier 2026'!AQ35+'Février 2026'!AN35+'Mars 2026'!AQ35+'Avril 2026'!AP35+'Mai 2026'!AQ35+'Juin 2026'!AP35+'Juillet 2026'!AQ35+'Août 2026'!AQ35+'Septembre 2026'!AP35+'Octobre 2026'!AQ35+'Novembre 2026'!AQ35+'Décembre 2026'!AQ35</f>
        <v>0</v>
      </c>
      <c r="M26" s="97">
        <f>'Janvier 2026'!AR35+'Février 2026'!AO35+'Mars 2026'!AR35+'Avril 2026'!AQ35+'Mai 2026'!AR35+'Juin 2026'!AQ35+'Juillet 2026'!AR35+'Août 2026'!AR35+'Septembre 2026'!AQ35+'Octobre 2026'!AR35+'Novembre 2026'!AR35+'Décembre 2026'!AR35</f>
        <v>0</v>
      </c>
      <c r="N26" s="98">
        <f>'Janvier 2026'!AS35+'Février 2026'!AP35+'Mars 2026'!AS35+'Avril 2026'!AR35+'Mai 2026'!AS35+'Juin 2026'!AR35+'Juillet 2026'!AS35+'Août 2026'!AS35+'Septembre 2026'!AR35+'Octobre 2026'!AS35+'Novembre 2026'!AS35+'Décembre 2026'!AS35</f>
        <v>0</v>
      </c>
      <c r="O26" s="99">
        <f>'Janvier 2026'!AT35+'Février 2026'!AQ35+'Mars 2026'!AT35+'Avril 2026'!AS35+'Mai 2026'!AT35+'Juin 2026'!AS35+'Juillet 2026'!AT35+'Août 2026'!AT35+'Septembre 2026'!AS35+'Octobre 2026'!AT35+'Novembre 2026'!AT35+'Décembre 2026'!AT35</f>
        <v>0</v>
      </c>
      <c r="P26" s="100">
        <f>'Janvier 2026'!AU35+'Février 2026'!AR35+'Mars 2026'!AU35+'Avril 2026'!AT35+'Mai 2026'!AU35+'Juin 2026'!AT35+'Juillet 2026'!AU35+'Août 2026'!AU35+'Septembre 2026'!AT35+'Octobre 2026'!AU35+'Novembre 2026'!AU35+'Décembre 2026'!AU35</f>
        <v>0</v>
      </c>
    </row>
    <row r="27" spans="1:16" x14ac:dyDescent="0.25">
      <c r="A27" s="378" t="str">
        <f>IFERROR(IF(config!A47="","",config!A47),"")</f>
        <v/>
      </c>
      <c r="B27" s="164" t="str">
        <f>IFERROR(IF(config!B47="","",config!B47),"")</f>
        <v>TOTAL ENCADRANTS REGIE</v>
      </c>
      <c r="C27" s="165" t="str">
        <f>IFERROR(IF(config!C47="","",config!C47),"")</f>
        <v/>
      </c>
      <c r="D27" s="165" t="str">
        <f>IFERROR(IF(config!D47="","",config!D47),"")</f>
        <v/>
      </c>
      <c r="E27" s="165" t="str">
        <f>IFERROR(IF(config!E47="","",config!E47),"")</f>
        <v/>
      </c>
      <c r="F27" s="165" t="str">
        <f>IFERROR(IF(config!F47="","",config!F47),"")</f>
        <v/>
      </c>
      <c r="G27" s="165" t="str">
        <f>IFERROR(IF(config!G47="","",config!G47),"")</f>
        <v/>
      </c>
      <c r="H27" s="165" t="str">
        <f>IFERROR(IF(config!H47="","",config!H47),"")</f>
        <v/>
      </c>
      <c r="I27" s="165" t="str">
        <f>IFERROR(IF(config!I47="","",config!I47),"")</f>
        <v/>
      </c>
      <c r="J27" s="165" t="str">
        <f>IFERROR(IF(config!J47="","",config!J47),"")</f>
        <v/>
      </c>
      <c r="K27" s="165" t="str">
        <f>IFERROR(IF(config!K47="","",config!K47),"")</f>
        <v/>
      </c>
      <c r="L27" s="165" t="str">
        <f>IFERROR(IF(config!L47="","",config!L47),"")</f>
        <v/>
      </c>
      <c r="M27" s="165" t="str">
        <f>IFERROR(IF(config!M47="","",config!M47),"")</f>
        <v/>
      </c>
      <c r="N27" s="165" t="str">
        <f>IFERROR(IF(config!N47="","",config!N47),"")</f>
        <v/>
      </c>
      <c r="O27" s="165" t="str">
        <f>IFERROR(IF(config!O47="","",config!O47),"")</f>
        <v/>
      </c>
      <c r="P27" s="379" t="str">
        <f>IFERROR(IF(config!P47="","",config!P47),"")</f>
        <v/>
      </c>
    </row>
    <row r="28" spans="1:16" x14ac:dyDescent="0.25">
      <c r="A28" s="380" t="str">
        <f>IFERROR(IF(config!A36="","",config!A36),"")</f>
        <v/>
      </c>
      <c r="B28" s="134" t="str">
        <f>IFERROR(IF(config!B36="","",config!B36),"")</f>
        <v>CENTRE PROPRETÉ</v>
      </c>
      <c r="C28" s="135" t="str">
        <f>IFERROR(IF(config!C36="","",config!C36),"")</f>
        <v/>
      </c>
      <c r="D28" s="135" t="str">
        <f>IFERROR(IF(config!D36="","",config!D36),"")</f>
        <v/>
      </c>
      <c r="E28" s="135" t="str">
        <f>IFERROR(IF(config!E36="","",config!E36),"")</f>
        <v/>
      </c>
      <c r="F28" s="135" t="str">
        <f>IFERROR(IF(config!F36="","",config!F36),"")</f>
        <v/>
      </c>
      <c r="G28" s="135" t="str">
        <f>IFERROR(IF(config!G36="","",config!G36),"")</f>
        <v/>
      </c>
      <c r="H28" s="135" t="str">
        <f>IFERROR(IF(config!H36="","",config!H36),"")</f>
        <v/>
      </c>
      <c r="I28" s="135" t="str">
        <f>IFERROR(IF(config!I36="","",config!I36),"")</f>
        <v/>
      </c>
      <c r="J28" s="135" t="str">
        <f>IFERROR(IF(config!J36="","",config!J36),"")</f>
        <v/>
      </c>
      <c r="K28" s="135" t="str">
        <f>IFERROR(IF(config!K36="","",config!K36),"")</f>
        <v/>
      </c>
      <c r="L28" s="135" t="str">
        <f>IFERROR(IF(config!L36="","",config!L36),"")</f>
        <v/>
      </c>
      <c r="M28" s="135" t="str">
        <f>IFERROR(IF(config!M36="","",config!M36),"")</f>
        <v/>
      </c>
      <c r="N28" s="135" t="str">
        <f>IFERROR(IF(config!N36="","",config!N36),"")</f>
        <v/>
      </c>
      <c r="O28" s="135" t="str">
        <f>IFERROR(IF(config!O36="","",config!O36),"")</f>
        <v/>
      </c>
      <c r="P28" s="381" t="str">
        <f>IFERROR(IF(config!P36="","",config!P36),"")</f>
        <v/>
      </c>
    </row>
    <row r="29" spans="1:16" ht="15.75" thickBot="1" x14ac:dyDescent="0.3">
      <c r="A29" s="382" t="str">
        <f>IFERROR(IF(config!A37="","",config!A37),"")</f>
        <v/>
      </c>
      <c r="B29" s="138" t="str">
        <f>IFERROR(IF(config!B37="","",config!B37),"")</f>
        <v>Responsable du centre propreté</v>
      </c>
      <c r="C29" s="241" t="str">
        <f>IFERROR(IF(config!C37="","",config!C37),"")</f>
        <v/>
      </c>
      <c r="D29" s="241" t="str">
        <f>IFERROR(IF(config!D37="","",config!D37),"")</f>
        <v/>
      </c>
      <c r="E29" s="241" t="str">
        <f>IFERROR(IF(config!E37="","",config!E37),"")</f>
        <v/>
      </c>
      <c r="F29" s="241" t="str">
        <f>IFERROR(IF(config!F37="","",config!F37),"")</f>
        <v/>
      </c>
      <c r="G29" s="241" t="str">
        <f>IFERROR(IF(config!G37="","",config!G37),"")</f>
        <v/>
      </c>
      <c r="H29" s="241" t="str">
        <f>IFERROR(IF(config!H37="","",config!H37),"")</f>
        <v/>
      </c>
      <c r="I29" s="241" t="str">
        <f>IFERROR(IF(config!I37="","",config!I37),"")</f>
        <v/>
      </c>
      <c r="J29" s="241" t="str">
        <f>IFERROR(IF(config!J37="","",config!J37),"")</f>
        <v/>
      </c>
      <c r="K29" s="241" t="str">
        <f>IFERROR(IF(config!K37="","",config!K37),"")</f>
        <v/>
      </c>
      <c r="L29" s="241" t="str">
        <f>IFERROR(IF(config!L37="","",config!L37),"")</f>
        <v/>
      </c>
      <c r="M29" s="241" t="str">
        <f>IFERROR(IF(config!M37="","",config!M37),"")</f>
        <v/>
      </c>
      <c r="N29" s="241" t="str">
        <f>IFERROR(IF(config!N37="","",config!N37),"")</f>
        <v/>
      </c>
      <c r="O29" s="241" t="str">
        <f>IFERROR(IF(config!O37="","",config!O37),"")</f>
        <v/>
      </c>
      <c r="P29" s="383" t="str">
        <f>IFERROR(IF(config!P37="","",config!P37),"")</f>
        <v/>
      </c>
    </row>
    <row r="30" spans="1:16" ht="15.75" thickBot="1" x14ac:dyDescent="0.3">
      <c r="A30" s="384" t="str">
        <f>IFERROR(IF(config!A38="","",config!A38),"")</f>
        <v>JN020502</v>
      </c>
      <c r="B30" s="246" t="str">
        <f>IFERROR(IF(config!B38="","",config!B38),"")</f>
        <v>GOURVIAT</v>
      </c>
      <c r="C30" s="247" t="str">
        <f>IFERROR(IF(config!C38="","",config!C38),"")</f>
        <v>Annabelle</v>
      </c>
      <c r="D30" s="88">
        <f>'Janvier 2026'!AI39+'Février 2026'!AF39+'Mars 2026'!AI39+'Avril 2026'!AH39+'Mai 2026'!AI39+'Juin 2026'!AH39+'Juillet 2026'!AI39+'Août 2026'!AI39+'Septembre 2026'!AH39+'Octobre 2026'!AI39+'Novembre 2026'!AI39+'Décembre 2026'!AI39</f>
        <v>17</v>
      </c>
      <c r="E30" s="89">
        <f>'Janvier 2026'!AJ39+'Février 2026'!AG39+'Mars 2026'!AJ39+'Avril 2026'!AI39+'Mai 2026'!AJ39+'Juin 2026'!AI39+'Juillet 2026'!AJ39+'Août 2026'!AJ39+'Septembre 2026'!AI39+'Octobre 2026'!AJ39+'Novembre 2026'!AJ39+'Décembre 2026'!AJ39</f>
        <v>0</v>
      </c>
      <c r="F30" s="90">
        <f>'Janvier 2026'!AK39+'Février 2026'!AH39+'Mars 2026'!AK39+'Avril 2026'!AJ39+'Mai 2026'!AK39+'Juin 2026'!AJ39+'Juillet 2026'!AK39+'Août 2026'!AK39+'Septembre 2026'!AJ39+'Octobre 2026'!AK39+'Novembre 2026'!AK39+'Décembre 2026'!AK39</f>
        <v>0</v>
      </c>
      <c r="G30" s="91">
        <f>'Janvier 2026'!AL39+'Février 2026'!AI39+'Mars 2026'!AL39+'Avril 2026'!AK39+'Mai 2026'!AL39+'Juin 2026'!AK39+'Juillet 2026'!AL39+'Août 2026'!AL39+'Septembre 2026'!AK39+'Octobre 2026'!AL39+'Novembre 2026'!AL39+'Décembre 2026'!AL39</f>
        <v>0</v>
      </c>
      <c r="H30" s="92">
        <f>'Janvier 2026'!AM39+'Février 2026'!AJ39+'Mars 2026'!AM39+'Avril 2026'!AL39+'Mai 2026'!AM39+'Juin 2026'!AL39+'Juillet 2026'!AM39+'Août 2026'!AM39+'Septembre 2026'!AL39+'Octobre 2026'!AM39+'Novembre 2026'!AM39+'Décembre 2026'!AM39</f>
        <v>0</v>
      </c>
      <c r="I30" s="93">
        <f>'Janvier 2026'!AN39+'Février 2026'!AK39+'Mars 2026'!AN39+'Avril 2026'!AM39+'Mai 2026'!AN39+'Juin 2026'!AM39+'Juillet 2026'!AN39+'Août 2026'!AN39+'Septembre 2026'!AM39+'Octobre 2026'!AN39+'Novembre 2026'!AN39+'Décembre 2026'!AN39</f>
        <v>6</v>
      </c>
      <c r="J30" s="94">
        <f>'Janvier 2026'!AO39+'Février 2026'!AL39+'Mars 2026'!AO39+'Avril 2026'!AN39+'Mai 2026'!AO39+'Juin 2026'!AN39+'Juillet 2026'!AO39+'Août 2026'!AO39+'Septembre 2026'!AN39+'Octobre 2026'!AO39+'Novembre 2026'!AO39+'Décembre 2026'!AO39</f>
        <v>1</v>
      </c>
      <c r="K30" s="95">
        <f>'Janvier 2026'!AP39+'Février 2026'!AM39+'Mars 2026'!AP39+'Avril 2026'!AO39+'Mai 2026'!AP39+'Juin 2026'!AO39+'Juillet 2026'!AP39+'Août 2026'!AP39+'Septembre 2026'!AO39+'Octobre 2026'!AP39+'Novembre 2026'!AP39+'Décembre 2026'!AP39</f>
        <v>9</v>
      </c>
      <c r="L30" s="96">
        <f>'Janvier 2026'!AQ39+'Février 2026'!AN39+'Mars 2026'!AQ39+'Avril 2026'!AP39+'Mai 2026'!AQ39+'Juin 2026'!AP39+'Juillet 2026'!AQ39+'Août 2026'!AQ39+'Septembre 2026'!AP39+'Octobre 2026'!AQ39+'Novembre 2026'!AQ39+'Décembre 2026'!AQ39</f>
        <v>0</v>
      </c>
      <c r="M30" s="97">
        <f>'Janvier 2026'!AR39+'Février 2026'!AO39+'Mars 2026'!AR39+'Avril 2026'!AQ39+'Mai 2026'!AR39+'Juin 2026'!AQ39+'Juillet 2026'!AR39+'Août 2026'!AR39+'Septembre 2026'!AQ39+'Octobre 2026'!AR39+'Novembre 2026'!AR39+'Décembre 2026'!AR39</f>
        <v>0</v>
      </c>
      <c r="N30" s="98">
        <f>'Janvier 2026'!AS39+'Février 2026'!AP39+'Mars 2026'!AS39+'Avril 2026'!AR39+'Mai 2026'!AS39+'Juin 2026'!AR39+'Juillet 2026'!AS39+'Août 2026'!AS39+'Septembre 2026'!AR39+'Octobre 2026'!AS39+'Novembre 2026'!AS39+'Décembre 2026'!AS39</f>
        <v>0</v>
      </c>
      <c r="O30" s="99">
        <f>'Janvier 2026'!AT39+'Février 2026'!AQ39+'Mars 2026'!AT39+'Avril 2026'!AS39+'Mai 2026'!AT39+'Juin 2026'!AS39+'Juillet 2026'!AT39+'Août 2026'!AT39+'Septembre 2026'!AS39+'Octobre 2026'!AT39+'Novembre 2026'!AT39+'Décembre 2026'!AT39</f>
        <v>2</v>
      </c>
      <c r="P30" s="100">
        <f>'Janvier 2026'!AU39+'Février 2026'!AR39+'Mars 2026'!AU39+'Avril 2026'!AT39+'Mai 2026'!AU39+'Juin 2026'!AT39+'Juillet 2026'!AU39+'Août 2026'!AU39+'Septembre 2026'!AT39+'Octobre 2026'!AU39+'Novembre 2026'!AU39+'Décembre 2026'!AU39</f>
        <v>0</v>
      </c>
    </row>
    <row r="31" spans="1:16" ht="15.75" thickBot="1" x14ac:dyDescent="0.3">
      <c r="A31" s="385" t="str">
        <f>IFERROR(IF(config!A39="","",config!A39),"")</f>
        <v/>
      </c>
      <c r="B31" s="142" t="str">
        <f>IFERROR(IF(config!B39="","",config!B39),"")</f>
        <v>Assistant.e administratif.ive</v>
      </c>
      <c r="C31" s="243" t="str">
        <f>IFERROR(IF(config!C39="","",config!C39),"")</f>
        <v/>
      </c>
      <c r="D31" s="243" t="str">
        <f>IFERROR(IF(config!D39="","",config!D39),"")</f>
        <v/>
      </c>
      <c r="E31" s="243" t="str">
        <f>IFERROR(IF(config!E39="","",config!E39),"")</f>
        <v/>
      </c>
      <c r="F31" s="243" t="str">
        <f>IFERROR(IF(config!F39="","",config!F39),"")</f>
        <v/>
      </c>
      <c r="G31" s="243" t="str">
        <f>IFERROR(IF(config!G39="","",config!G39),"")</f>
        <v/>
      </c>
      <c r="H31" s="243" t="str">
        <f>IFERROR(IF(config!H39="","",config!H39),"")</f>
        <v/>
      </c>
      <c r="I31" s="243" t="str">
        <f>IFERROR(IF(config!I39="","",config!I39),"")</f>
        <v/>
      </c>
      <c r="J31" s="243" t="str">
        <f>IFERROR(IF(config!J39="","",config!J39),"")</f>
        <v/>
      </c>
      <c r="K31" s="243" t="str">
        <f>IFERROR(IF(config!K39="","",config!K39),"")</f>
        <v/>
      </c>
      <c r="L31" s="243" t="str">
        <f>IFERROR(IF(config!L39="","",config!L39),"")</f>
        <v/>
      </c>
      <c r="M31" s="243" t="str">
        <f>IFERROR(IF(config!M39="","",config!M39),"")</f>
        <v/>
      </c>
      <c r="N31" s="243" t="str">
        <f>IFERROR(IF(config!N39="","",config!N39),"")</f>
        <v/>
      </c>
      <c r="O31" s="243" t="str">
        <f>IFERROR(IF(config!O39="","",config!O39),"")</f>
        <v/>
      </c>
      <c r="P31" s="386" t="str">
        <f>IFERROR(IF(config!P39="","",config!P39),"")</f>
        <v/>
      </c>
    </row>
    <row r="32" spans="1:16" ht="15.75" thickBot="1" x14ac:dyDescent="0.3">
      <c r="A32" s="384" t="str">
        <f>IFERROR(IF(config!A40="","",config!A40),"")</f>
        <v>JT032516</v>
      </c>
      <c r="B32" s="246" t="str">
        <f>IFERROR(IF(config!B40="","",config!B40),"")</f>
        <v>LARTIGUE</v>
      </c>
      <c r="C32" s="247" t="str">
        <f>IFERROR(IF(config!C40="","",config!C40),"")</f>
        <v>Laura</v>
      </c>
      <c r="D32" s="88">
        <f>'Janvier 2026'!AI41+'Février 2026'!AF41+'Mars 2026'!AI41+'Avril 2026'!AH41+'Mai 2026'!AI41+'Juin 2026'!AH41+'Juillet 2026'!AI41+'Août 2026'!AI41+'Septembre 2026'!AH41+'Octobre 2026'!AI41+'Novembre 2026'!AI41+'Décembre 2026'!AI41</f>
        <v>24</v>
      </c>
      <c r="E32" s="89">
        <f>'Janvier 2026'!AJ41+'Février 2026'!AG41+'Mars 2026'!AJ41+'Avril 2026'!AI41+'Mai 2026'!AJ41+'Juin 2026'!AI41+'Juillet 2026'!AJ41+'Août 2026'!AJ41+'Septembre 2026'!AI41+'Octobre 2026'!AJ41+'Novembre 2026'!AJ41+'Décembre 2026'!AJ41</f>
        <v>0</v>
      </c>
      <c r="F32" s="90">
        <f>'Janvier 2026'!AK41+'Février 2026'!AH41+'Mars 2026'!AK41+'Avril 2026'!AJ41+'Mai 2026'!AK41+'Juin 2026'!AJ41+'Juillet 2026'!AK41+'Août 2026'!AK41+'Septembre 2026'!AJ41+'Octobre 2026'!AK41+'Novembre 2026'!AK41+'Décembre 2026'!AK41</f>
        <v>0</v>
      </c>
      <c r="G32" s="91">
        <f>'Janvier 2026'!AL41+'Février 2026'!AI41+'Mars 2026'!AL41+'Avril 2026'!AK41+'Mai 2026'!AL41+'Juin 2026'!AK41+'Juillet 2026'!AL41+'Août 2026'!AL41+'Septembre 2026'!AK41+'Octobre 2026'!AL41+'Novembre 2026'!AL41+'Décembre 2026'!AL41</f>
        <v>0</v>
      </c>
      <c r="H32" s="92">
        <f>'Janvier 2026'!AM41+'Février 2026'!AJ41+'Mars 2026'!AM41+'Avril 2026'!AL41+'Mai 2026'!AM41+'Juin 2026'!AL41+'Juillet 2026'!AM41+'Août 2026'!AM41+'Septembre 2026'!AL41+'Octobre 2026'!AM41+'Novembre 2026'!AM41+'Décembre 2026'!AM41</f>
        <v>0</v>
      </c>
      <c r="I32" s="93">
        <f>'Janvier 2026'!AN41+'Février 2026'!AK41+'Mars 2026'!AN41+'Avril 2026'!AM41+'Mai 2026'!AN41+'Juin 2026'!AM41+'Juillet 2026'!AN41+'Août 2026'!AN41+'Septembre 2026'!AM41+'Octobre 2026'!AN41+'Novembre 2026'!AN41+'Décembre 2026'!AN41</f>
        <v>7</v>
      </c>
      <c r="J32" s="94">
        <f>'Janvier 2026'!AO41+'Février 2026'!AL41+'Mars 2026'!AO41+'Avril 2026'!AN41+'Mai 2026'!AO41+'Juin 2026'!AN41+'Juillet 2026'!AO41+'Août 2026'!AO41+'Septembre 2026'!AN41+'Octobre 2026'!AO41+'Novembre 2026'!AO41+'Décembre 2026'!AO41</f>
        <v>0</v>
      </c>
      <c r="K32" s="95">
        <f>'Janvier 2026'!AP41+'Février 2026'!AM41+'Mars 2026'!AP41+'Avril 2026'!AO41+'Mai 2026'!AP41+'Juin 2026'!AO41+'Juillet 2026'!AP41+'Août 2026'!AP41+'Septembre 2026'!AO41+'Octobre 2026'!AP41+'Novembre 2026'!AP41+'Décembre 2026'!AP41</f>
        <v>0</v>
      </c>
      <c r="L32" s="96">
        <f>'Janvier 2026'!AQ41+'Février 2026'!AN41+'Mars 2026'!AQ41+'Avril 2026'!AP41+'Mai 2026'!AQ41+'Juin 2026'!AP41+'Juillet 2026'!AQ41+'Août 2026'!AQ41+'Septembre 2026'!AP41+'Octobre 2026'!AQ41+'Novembre 2026'!AQ41+'Décembre 2026'!AQ41</f>
        <v>0</v>
      </c>
      <c r="M32" s="97">
        <f>'Janvier 2026'!AR41+'Février 2026'!AO41+'Mars 2026'!AR41+'Avril 2026'!AQ41+'Mai 2026'!AR41+'Juin 2026'!AQ41+'Juillet 2026'!AR41+'Août 2026'!AR41+'Septembre 2026'!AQ41+'Octobre 2026'!AR41+'Novembre 2026'!AR41+'Décembre 2026'!AR41</f>
        <v>0</v>
      </c>
      <c r="N32" s="98">
        <f>'Janvier 2026'!AS41+'Février 2026'!AP41+'Mars 2026'!AS41+'Avril 2026'!AR41+'Mai 2026'!AS41+'Juin 2026'!AR41+'Juillet 2026'!AS41+'Août 2026'!AS41+'Septembre 2026'!AR41+'Octobre 2026'!AS41+'Novembre 2026'!AS41+'Décembre 2026'!AS41</f>
        <v>0</v>
      </c>
      <c r="O32" s="99">
        <f>'Janvier 2026'!AT41+'Février 2026'!AQ41+'Mars 2026'!AT41+'Avril 2026'!AS41+'Mai 2026'!AT41+'Juin 2026'!AS41+'Juillet 2026'!AT41+'Août 2026'!AT41+'Septembre 2026'!AS41+'Octobre 2026'!AT41+'Novembre 2026'!AT41+'Décembre 2026'!AT41</f>
        <v>0</v>
      </c>
      <c r="P32" s="100">
        <f>'Janvier 2026'!AU41+'Février 2026'!AR41+'Mars 2026'!AU41+'Avril 2026'!AT41+'Mai 2026'!AU41+'Juin 2026'!AT41+'Juillet 2026'!AU41+'Août 2026'!AU41+'Septembre 2026'!AT41+'Octobre 2026'!AU41+'Novembre 2026'!AU41+'Décembre 2026'!AU41</f>
        <v>0</v>
      </c>
    </row>
    <row r="33" spans="1:16" ht="15.75" thickBot="1" x14ac:dyDescent="0.3">
      <c r="A33" s="385" t="str">
        <f>IFERROR(IF(config!A41="","",config!A41),"")</f>
        <v/>
      </c>
      <c r="B33" s="142" t="str">
        <f>IFERROR(IF(config!B41="","",config!B41),"")</f>
        <v>Responsables d’équipe propreté quartier 1</v>
      </c>
      <c r="C33" s="243" t="str">
        <f>IFERROR(IF(config!C41="","",config!C41),"")</f>
        <v/>
      </c>
      <c r="D33" s="243" t="str">
        <f>IFERROR(IF(config!D41="","",config!D41),"")</f>
        <v/>
      </c>
      <c r="E33" s="243" t="str">
        <f>IFERROR(IF(config!E41="","",config!E41),"")</f>
        <v/>
      </c>
      <c r="F33" s="243" t="str">
        <f>IFERROR(IF(config!F41="","",config!F41),"")</f>
        <v/>
      </c>
      <c r="G33" s="243" t="str">
        <f>IFERROR(IF(config!G41="","",config!G41),"")</f>
        <v/>
      </c>
      <c r="H33" s="243" t="str">
        <f>IFERROR(IF(config!H41="","",config!H41),"")</f>
        <v/>
      </c>
      <c r="I33" s="243" t="str">
        <f>IFERROR(IF(config!I41="","",config!I41),"")</f>
        <v/>
      </c>
      <c r="J33" s="243" t="str">
        <f>IFERROR(IF(config!J41="","",config!J41),"")</f>
        <v/>
      </c>
      <c r="K33" s="243" t="str">
        <f>IFERROR(IF(config!K41="","",config!K41),"")</f>
        <v/>
      </c>
      <c r="L33" s="243" t="str">
        <f>IFERROR(IF(config!L41="","",config!L41),"")</f>
        <v/>
      </c>
      <c r="M33" s="243" t="str">
        <f>IFERROR(IF(config!M41="","",config!M41),"")</f>
        <v/>
      </c>
      <c r="N33" s="243" t="str">
        <f>IFERROR(IF(config!N41="","",config!N41),"")</f>
        <v/>
      </c>
      <c r="O33" s="243" t="str">
        <f>IFERROR(IF(config!O41="","",config!O41),"")</f>
        <v/>
      </c>
      <c r="P33" s="386" t="str">
        <f>IFERROR(IF(config!P41="","",config!P41),"")</f>
        <v/>
      </c>
    </row>
    <row r="34" spans="1:16" ht="15.75" thickBot="1" x14ac:dyDescent="0.3">
      <c r="A34" s="361" t="str">
        <f>IFERROR(IF(config!A42="","",config!A42),"")</f>
        <v>JN010897</v>
      </c>
      <c r="B34" s="31" t="str">
        <f>IFERROR(IF(config!B42="","",config!B42),"")</f>
        <v>TRIQUENEAUX</v>
      </c>
      <c r="C34" s="30" t="str">
        <f>IFERROR(IF(config!C42="","",config!C42),"")</f>
        <v>Benoit</v>
      </c>
      <c r="D34" s="88">
        <f>'Janvier 2026'!AI43+'Février 2026'!AF43+'Mars 2026'!AI43+'Avril 2026'!AH43+'Mai 2026'!AI43+'Juin 2026'!AH43+'Juillet 2026'!AI43+'Août 2026'!AI43+'Septembre 2026'!AH43+'Octobre 2026'!AI43+'Novembre 2026'!AI43+'Décembre 2026'!AI43</f>
        <v>21</v>
      </c>
      <c r="E34" s="89">
        <f>'Janvier 2026'!AJ43+'Février 2026'!AG43+'Mars 2026'!AJ43+'Avril 2026'!AI43+'Mai 2026'!AJ43+'Juin 2026'!AI43+'Juillet 2026'!AJ43+'Août 2026'!AJ43+'Septembre 2026'!AI43+'Octobre 2026'!AJ43+'Novembre 2026'!AJ43+'Décembre 2026'!AJ43</f>
        <v>0</v>
      </c>
      <c r="F34" s="90">
        <f>'Janvier 2026'!AK43+'Février 2026'!AH43+'Mars 2026'!AK43+'Avril 2026'!AJ43+'Mai 2026'!AK43+'Juin 2026'!AJ43+'Juillet 2026'!AK43+'Août 2026'!AK43+'Septembre 2026'!AJ43+'Octobre 2026'!AK43+'Novembre 2026'!AK43+'Décembre 2026'!AK43</f>
        <v>0</v>
      </c>
      <c r="G34" s="91">
        <f>'Janvier 2026'!AL43+'Février 2026'!AI43+'Mars 2026'!AL43+'Avril 2026'!AK43+'Mai 2026'!AL43+'Juin 2026'!AK43+'Juillet 2026'!AL43+'Août 2026'!AL43+'Septembre 2026'!AK43+'Octobre 2026'!AL43+'Novembre 2026'!AL43+'Décembre 2026'!AL43</f>
        <v>0</v>
      </c>
      <c r="H34" s="92">
        <f>'Janvier 2026'!AM43+'Février 2026'!AJ43+'Mars 2026'!AM43+'Avril 2026'!AL43+'Mai 2026'!AM43+'Juin 2026'!AL43+'Juillet 2026'!AM43+'Août 2026'!AM43+'Septembre 2026'!AL43+'Octobre 2026'!AM43+'Novembre 2026'!AM43+'Décembre 2026'!AM43</f>
        <v>0</v>
      </c>
      <c r="I34" s="93">
        <f>'Janvier 2026'!AN43+'Février 2026'!AK43+'Mars 2026'!AN43+'Avril 2026'!AM43+'Mai 2026'!AN43+'Juin 2026'!AM43+'Juillet 2026'!AN43+'Août 2026'!AN43+'Septembre 2026'!AM43+'Octobre 2026'!AN43+'Novembre 2026'!AN43+'Décembre 2026'!AN43</f>
        <v>8</v>
      </c>
      <c r="J34" s="94">
        <f>'Janvier 2026'!AO43+'Février 2026'!AL43+'Mars 2026'!AO43+'Avril 2026'!AN43+'Mai 2026'!AO43+'Juin 2026'!AN43+'Juillet 2026'!AO43+'Août 2026'!AO43+'Septembre 2026'!AN43+'Octobre 2026'!AO43+'Novembre 2026'!AO43+'Décembre 2026'!AO43</f>
        <v>0</v>
      </c>
      <c r="K34" s="95">
        <f>'Janvier 2026'!AP43+'Février 2026'!AM43+'Mars 2026'!AP43+'Avril 2026'!AO43+'Mai 2026'!AP43+'Juin 2026'!AO43+'Juillet 2026'!AP43+'Août 2026'!AP43+'Septembre 2026'!AO43+'Octobre 2026'!AP43+'Novembre 2026'!AP43+'Décembre 2026'!AP43</f>
        <v>1</v>
      </c>
      <c r="L34" s="96">
        <f>'Janvier 2026'!AQ43+'Février 2026'!AN43+'Mars 2026'!AQ43+'Avril 2026'!AP43+'Mai 2026'!AQ43+'Juin 2026'!AP43+'Juillet 2026'!AQ43+'Août 2026'!AQ43+'Septembre 2026'!AP43+'Octobre 2026'!AQ43+'Novembre 2026'!AQ43+'Décembre 2026'!AQ43</f>
        <v>0</v>
      </c>
      <c r="M34" s="97">
        <f>'Janvier 2026'!AR43+'Février 2026'!AO43+'Mars 2026'!AR43+'Avril 2026'!AQ43+'Mai 2026'!AR43+'Juin 2026'!AQ43+'Juillet 2026'!AR43+'Août 2026'!AR43+'Septembre 2026'!AQ43+'Octobre 2026'!AR43+'Novembre 2026'!AR43+'Décembre 2026'!AR43</f>
        <v>0</v>
      </c>
      <c r="N34" s="98">
        <f>'Janvier 2026'!AS43+'Février 2026'!AP43+'Mars 2026'!AS43+'Avril 2026'!AR43+'Mai 2026'!AS43+'Juin 2026'!AR43+'Juillet 2026'!AS43+'Août 2026'!AS43+'Septembre 2026'!AR43+'Octobre 2026'!AS43+'Novembre 2026'!AS43+'Décembre 2026'!AS43</f>
        <v>0</v>
      </c>
      <c r="O34" s="99">
        <f>'Janvier 2026'!AT43+'Février 2026'!AQ43+'Mars 2026'!AT43+'Avril 2026'!AS43+'Mai 2026'!AT43+'Juin 2026'!AS43+'Juillet 2026'!AT43+'Août 2026'!AT43+'Septembre 2026'!AS43+'Octobre 2026'!AT43+'Novembre 2026'!AT43+'Décembre 2026'!AT43</f>
        <v>0</v>
      </c>
      <c r="P34" s="100">
        <f>'Janvier 2026'!AU43+'Février 2026'!AR43+'Mars 2026'!AU43+'Avril 2026'!AT43+'Mai 2026'!AU43+'Juin 2026'!AT43+'Juillet 2026'!AU43+'Août 2026'!AU43+'Septembre 2026'!AT43+'Octobre 2026'!AU43+'Novembre 2026'!AU43+'Décembre 2026'!AU43</f>
        <v>0</v>
      </c>
    </row>
    <row r="35" spans="1:16" ht="15.75" thickBot="1" x14ac:dyDescent="0.3">
      <c r="A35" s="387" t="str">
        <f>IFERROR(IF(config!A43="","",config!A43),"")</f>
        <v>JN010381</v>
      </c>
      <c r="B35" s="245" t="str">
        <f>IFERROR(IF(config!B43="","",config!B43),"")</f>
        <v>ESPERON</v>
      </c>
      <c r="C35" s="83" t="str">
        <f>IFERROR(IF(config!C43="","",config!C43),"")</f>
        <v>Alain</v>
      </c>
      <c r="D35" s="88">
        <f>'Janvier 2026'!AI44+'Février 2026'!AF44+'Mars 2026'!AI44+'Avril 2026'!AH44+'Mai 2026'!AI44+'Juin 2026'!AH44+'Juillet 2026'!AI44+'Août 2026'!AI44+'Septembre 2026'!AH44+'Octobre 2026'!AI44+'Novembre 2026'!AI44+'Décembre 2026'!AI44</f>
        <v>25</v>
      </c>
      <c r="E35" s="89">
        <f>'Janvier 2026'!AJ44+'Février 2026'!AG44+'Mars 2026'!AJ44+'Avril 2026'!AI44+'Mai 2026'!AJ44+'Juin 2026'!AI44+'Juillet 2026'!AJ44+'Août 2026'!AJ44+'Septembre 2026'!AI44+'Octobre 2026'!AJ44+'Novembre 2026'!AJ44+'Décembre 2026'!AJ44</f>
        <v>0</v>
      </c>
      <c r="F35" s="90">
        <f>'Janvier 2026'!AK44+'Février 2026'!AH44+'Mars 2026'!AK44+'Avril 2026'!AJ44+'Mai 2026'!AK44+'Juin 2026'!AJ44+'Juillet 2026'!AK44+'Août 2026'!AK44+'Septembre 2026'!AJ44+'Octobre 2026'!AK44+'Novembre 2026'!AK44+'Décembre 2026'!AK44</f>
        <v>5</v>
      </c>
      <c r="G35" s="91">
        <f>'Janvier 2026'!AL44+'Février 2026'!AI44+'Mars 2026'!AL44+'Avril 2026'!AK44+'Mai 2026'!AL44+'Juin 2026'!AK44+'Juillet 2026'!AL44+'Août 2026'!AL44+'Septembre 2026'!AK44+'Octobre 2026'!AL44+'Novembre 2026'!AL44+'Décembre 2026'!AL44</f>
        <v>0</v>
      </c>
      <c r="H35" s="92">
        <f>'Janvier 2026'!AM44+'Février 2026'!AJ44+'Mars 2026'!AM44+'Avril 2026'!AL44+'Mai 2026'!AM44+'Juin 2026'!AL44+'Juillet 2026'!AM44+'Août 2026'!AM44+'Septembre 2026'!AL44+'Octobre 2026'!AM44+'Novembre 2026'!AM44+'Décembre 2026'!AM44</f>
        <v>0</v>
      </c>
      <c r="I35" s="93">
        <f>'Janvier 2026'!AN44+'Février 2026'!AK44+'Mars 2026'!AN44+'Avril 2026'!AM44+'Mai 2026'!AN44+'Juin 2026'!AM44+'Juillet 2026'!AN44+'Août 2026'!AN44+'Septembre 2026'!AM44+'Octobre 2026'!AN44+'Novembre 2026'!AN44+'Décembre 2026'!AN44</f>
        <v>0</v>
      </c>
      <c r="J35" s="94">
        <f>'Janvier 2026'!AO44+'Février 2026'!AL44+'Mars 2026'!AO44+'Avril 2026'!AN44+'Mai 2026'!AO44+'Juin 2026'!AN44+'Juillet 2026'!AO44+'Août 2026'!AO44+'Septembre 2026'!AN44+'Octobre 2026'!AO44+'Novembre 2026'!AO44+'Décembre 2026'!AO44</f>
        <v>1</v>
      </c>
      <c r="K35" s="95">
        <f>'Janvier 2026'!AP44+'Février 2026'!AM44+'Mars 2026'!AP44+'Avril 2026'!AO44+'Mai 2026'!AP44+'Juin 2026'!AO44+'Juillet 2026'!AP44+'Août 2026'!AP44+'Septembre 2026'!AO44+'Octobre 2026'!AP44+'Novembre 2026'!AP44+'Décembre 2026'!AP44</f>
        <v>2</v>
      </c>
      <c r="L35" s="96">
        <f>'Janvier 2026'!AQ44+'Février 2026'!AN44+'Mars 2026'!AQ44+'Avril 2026'!AP44+'Mai 2026'!AQ44+'Juin 2026'!AP44+'Juillet 2026'!AQ44+'Août 2026'!AQ44+'Septembre 2026'!AP44+'Octobre 2026'!AQ44+'Novembre 2026'!AQ44+'Décembre 2026'!AQ44</f>
        <v>0</v>
      </c>
      <c r="M35" s="97">
        <f>'Janvier 2026'!AR44+'Février 2026'!AO44+'Mars 2026'!AR44+'Avril 2026'!AQ44+'Mai 2026'!AR44+'Juin 2026'!AQ44+'Juillet 2026'!AR44+'Août 2026'!AR44+'Septembre 2026'!AQ44+'Octobre 2026'!AR44+'Novembre 2026'!AR44+'Décembre 2026'!AR44</f>
        <v>0</v>
      </c>
      <c r="N35" s="98">
        <f>'Janvier 2026'!AS44+'Février 2026'!AP44+'Mars 2026'!AS44+'Avril 2026'!AR44+'Mai 2026'!AS44+'Juin 2026'!AR44+'Juillet 2026'!AS44+'Août 2026'!AS44+'Septembre 2026'!AR44+'Octobre 2026'!AS44+'Novembre 2026'!AS44+'Décembre 2026'!AS44</f>
        <v>0</v>
      </c>
      <c r="O35" s="99">
        <f>'Janvier 2026'!AT44+'Février 2026'!AQ44+'Mars 2026'!AT44+'Avril 2026'!AS44+'Mai 2026'!AT44+'Juin 2026'!AS44+'Juillet 2026'!AT44+'Août 2026'!AT44+'Septembre 2026'!AS44+'Octobre 2026'!AT44+'Novembre 2026'!AT44+'Décembre 2026'!AT44</f>
        <v>0</v>
      </c>
      <c r="P35" s="100">
        <f>'Janvier 2026'!AU44+'Février 2026'!AR44+'Mars 2026'!AU44+'Avril 2026'!AT44+'Mai 2026'!AU44+'Juin 2026'!AT44+'Juillet 2026'!AU44+'Août 2026'!AU44+'Septembre 2026'!AT44+'Octobre 2026'!AU44+'Novembre 2026'!AU44+'Décembre 2026'!AU44</f>
        <v>0</v>
      </c>
    </row>
    <row r="36" spans="1:16" ht="15.75" thickBot="1" x14ac:dyDescent="0.3">
      <c r="A36" s="385" t="str">
        <f>IFERROR(IF(config!A44="","",config!A44),"")</f>
        <v/>
      </c>
      <c r="B36" s="142" t="str">
        <f>IFERROR(IF(config!B44="","",config!B44),"")</f>
        <v>Responsables d’équipe propreté quartier 7</v>
      </c>
      <c r="C36" s="243" t="str">
        <f>IFERROR(IF(config!C44="","",config!C44),"")</f>
        <v/>
      </c>
      <c r="D36" s="243" t="str">
        <f>IFERROR(IF(config!D44="","",config!D44),"")</f>
        <v/>
      </c>
      <c r="E36" s="243" t="str">
        <f>IFERROR(IF(config!E44="","",config!E44),"")</f>
        <v/>
      </c>
      <c r="F36" s="243" t="str">
        <f>IFERROR(IF(config!F44="","",config!F44),"")</f>
        <v/>
      </c>
      <c r="G36" s="243" t="str">
        <f>IFERROR(IF(config!G44="","",config!G44),"")</f>
        <v/>
      </c>
      <c r="H36" s="243" t="str">
        <f>IFERROR(IF(config!H44="","",config!H44),"")</f>
        <v/>
      </c>
      <c r="I36" s="243" t="str">
        <f>IFERROR(IF(config!I44="","",config!I44),"")</f>
        <v/>
      </c>
      <c r="J36" s="243" t="str">
        <f>IFERROR(IF(config!J44="","",config!J44),"")</f>
        <v/>
      </c>
      <c r="K36" s="243" t="str">
        <f>IFERROR(IF(config!K44="","",config!K44),"")</f>
        <v/>
      </c>
      <c r="L36" s="243" t="str">
        <f>IFERROR(IF(config!L44="","",config!L44),"")</f>
        <v/>
      </c>
      <c r="M36" s="243" t="str">
        <f>IFERROR(IF(config!M44="","",config!M44),"")</f>
        <v/>
      </c>
      <c r="N36" s="243" t="str">
        <f>IFERROR(IF(config!N44="","",config!N44),"")</f>
        <v/>
      </c>
      <c r="O36" s="243" t="str">
        <f>IFERROR(IF(config!O44="","",config!O44),"")</f>
        <v/>
      </c>
      <c r="P36" s="386" t="str">
        <f>IFERROR(IF(config!P44="","",config!P44),"")</f>
        <v/>
      </c>
    </row>
    <row r="37" spans="1:16" ht="15.75" thickBot="1" x14ac:dyDescent="0.3">
      <c r="A37" s="361" t="str">
        <f>IFERROR(IF(config!A45="","",config!A45),"")</f>
        <v>JN010750</v>
      </c>
      <c r="B37" s="31" t="str">
        <f>IFERROR(IF(config!B45="","",config!B45),"")</f>
        <v>ROUGLAN</v>
      </c>
      <c r="C37" s="30" t="str">
        <f>IFERROR(IF(config!C45="","",config!C45),"")</f>
        <v>William</v>
      </c>
      <c r="D37" s="88">
        <f>'Janvier 2026'!AI46+'Février 2026'!AF46+'Mars 2026'!AI46+'Avril 2026'!AH46+'Mai 2026'!AI46+'Juin 2026'!AH46+'Juillet 2026'!AI46+'Août 2026'!AI46+'Septembre 2026'!AH46+'Octobre 2026'!AI46+'Novembre 2026'!AI46+'Décembre 2026'!AI46</f>
        <v>16</v>
      </c>
      <c r="E37" s="89">
        <f>'Janvier 2026'!AJ46+'Février 2026'!AG46+'Mars 2026'!AJ46+'Avril 2026'!AI46+'Mai 2026'!AJ46+'Juin 2026'!AI46+'Juillet 2026'!AJ46+'Août 2026'!AJ46+'Septembre 2026'!AI46+'Octobre 2026'!AJ46+'Novembre 2026'!AJ46+'Décembre 2026'!AJ46</f>
        <v>0</v>
      </c>
      <c r="F37" s="90">
        <f>'Janvier 2026'!AK46+'Février 2026'!AH46+'Mars 2026'!AK46+'Avril 2026'!AJ46+'Mai 2026'!AK46+'Juin 2026'!AJ46+'Juillet 2026'!AK46+'Août 2026'!AK46+'Septembre 2026'!AJ46+'Octobre 2026'!AK46+'Novembre 2026'!AK46+'Décembre 2026'!AK46</f>
        <v>0</v>
      </c>
      <c r="G37" s="91">
        <f>'Janvier 2026'!AL46+'Février 2026'!AI46+'Mars 2026'!AL46+'Avril 2026'!AK46+'Mai 2026'!AL46+'Juin 2026'!AK46+'Juillet 2026'!AL46+'Août 2026'!AL46+'Septembre 2026'!AK46+'Octobre 2026'!AL46+'Novembre 2026'!AL46+'Décembre 2026'!AL46</f>
        <v>0</v>
      </c>
      <c r="H37" s="92">
        <f>'Janvier 2026'!AM46+'Février 2026'!AJ46+'Mars 2026'!AM46+'Avril 2026'!AL46+'Mai 2026'!AM46+'Juin 2026'!AL46+'Juillet 2026'!AM46+'Août 2026'!AM46+'Septembre 2026'!AL46+'Octobre 2026'!AM46+'Novembre 2026'!AM46+'Décembre 2026'!AM46</f>
        <v>0</v>
      </c>
      <c r="I37" s="93">
        <f>'Janvier 2026'!AN46+'Février 2026'!AK46+'Mars 2026'!AN46+'Avril 2026'!AM46+'Mai 2026'!AN46+'Juin 2026'!AM46+'Juillet 2026'!AN46+'Août 2026'!AN46+'Septembre 2026'!AM46+'Octobre 2026'!AN46+'Novembre 2026'!AN46+'Décembre 2026'!AN46</f>
        <v>6</v>
      </c>
      <c r="J37" s="94">
        <f>'Janvier 2026'!AO46+'Février 2026'!AL46+'Mars 2026'!AO46+'Avril 2026'!AN46+'Mai 2026'!AO46+'Juin 2026'!AN46+'Juillet 2026'!AO46+'Août 2026'!AO46+'Septembre 2026'!AN46+'Octobre 2026'!AO46+'Novembre 2026'!AO46+'Décembre 2026'!AO46</f>
        <v>6</v>
      </c>
      <c r="K37" s="95">
        <f>'Janvier 2026'!AP46+'Février 2026'!AM46+'Mars 2026'!AP46+'Avril 2026'!AO46+'Mai 2026'!AP46+'Juin 2026'!AO46+'Juillet 2026'!AP46+'Août 2026'!AP46+'Septembre 2026'!AO46+'Octobre 2026'!AP46+'Novembre 2026'!AP46+'Décembre 2026'!AP46</f>
        <v>9</v>
      </c>
      <c r="L37" s="96">
        <f>'Janvier 2026'!AQ46+'Février 2026'!AN46+'Mars 2026'!AQ46+'Avril 2026'!AP46+'Mai 2026'!AQ46+'Juin 2026'!AP46+'Juillet 2026'!AQ46+'Août 2026'!AQ46+'Septembre 2026'!AP46+'Octobre 2026'!AQ46+'Novembre 2026'!AQ46+'Décembre 2026'!AQ46</f>
        <v>0</v>
      </c>
      <c r="M37" s="97">
        <f>'Janvier 2026'!AR46+'Février 2026'!AO46+'Mars 2026'!AR46+'Avril 2026'!AQ46+'Mai 2026'!AR46+'Juin 2026'!AQ46+'Juillet 2026'!AR46+'Août 2026'!AR46+'Septembre 2026'!AQ46+'Octobre 2026'!AR46+'Novembre 2026'!AR46+'Décembre 2026'!AR46</f>
        <v>0</v>
      </c>
      <c r="N37" s="98">
        <f>'Janvier 2026'!AS46+'Février 2026'!AP46+'Mars 2026'!AS46+'Avril 2026'!AR46+'Mai 2026'!AS46+'Juin 2026'!AR46+'Juillet 2026'!AS46+'Août 2026'!AS46+'Septembre 2026'!AR46+'Octobre 2026'!AS46+'Novembre 2026'!AS46+'Décembre 2026'!AS46</f>
        <v>0</v>
      </c>
      <c r="O37" s="99">
        <f>'Janvier 2026'!AT46+'Février 2026'!AQ46+'Mars 2026'!AT46+'Avril 2026'!AS46+'Mai 2026'!AT46+'Juin 2026'!AS46+'Juillet 2026'!AT46+'Août 2026'!AT46+'Septembre 2026'!AS46+'Octobre 2026'!AT46+'Novembre 2026'!AT46+'Décembre 2026'!AT46</f>
        <v>0</v>
      </c>
      <c r="P37" s="100">
        <f>'Janvier 2026'!AU46+'Février 2026'!AR46+'Mars 2026'!AU46+'Avril 2026'!AT46+'Mai 2026'!AU46+'Juin 2026'!AT46+'Juillet 2026'!AU46+'Août 2026'!AU46+'Septembre 2026'!AT46+'Octobre 2026'!AU46+'Novembre 2026'!AU46+'Décembre 2026'!AU46</f>
        <v>0</v>
      </c>
    </row>
    <row r="38" spans="1:16" ht="15.75" thickBot="1" x14ac:dyDescent="0.3">
      <c r="A38" s="388" t="str">
        <f>IFERROR(IF(config!A46="","",config!A46),"")</f>
        <v>JN010461</v>
      </c>
      <c r="B38" s="244" t="str">
        <f>IFERROR(IF(config!B46="","",config!B46),"")</f>
        <v>NOURRI</v>
      </c>
      <c r="C38" s="248" t="str">
        <f>IFERROR(IF(config!C46="","",config!C46),"")</f>
        <v>Danny</v>
      </c>
      <c r="D38" s="88">
        <f>'Janvier 2026'!AI47+'Février 2026'!AF47+'Mars 2026'!AI47+'Avril 2026'!AH47+'Mai 2026'!AI47+'Juin 2026'!AH47+'Juillet 2026'!AI47+'Août 2026'!AI47+'Septembre 2026'!AH47+'Octobre 2026'!AI47+'Novembre 2026'!AI47+'Décembre 2026'!AI47</f>
        <v>22</v>
      </c>
      <c r="E38" s="89">
        <f>'Janvier 2026'!AJ47+'Février 2026'!AG47+'Mars 2026'!AJ47+'Avril 2026'!AI47+'Mai 2026'!AJ47+'Juin 2026'!AI47+'Juillet 2026'!AJ47+'Août 2026'!AJ47+'Septembre 2026'!AI47+'Octobre 2026'!AJ47+'Novembre 2026'!AJ47+'Décembre 2026'!AJ47</f>
        <v>0</v>
      </c>
      <c r="F38" s="90">
        <f>'Janvier 2026'!AK47+'Février 2026'!AH47+'Mars 2026'!AK47+'Avril 2026'!AJ47+'Mai 2026'!AK47+'Juin 2026'!AJ47+'Juillet 2026'!AK47+'Août 2026'!AK47+'Septembre 2026'!AJ47+'Octobre 2026'!AK47+'Novembre 2026'!AK47+'Décembre 2026'!AK47</f>
        <v>0</v>
      </c>
      <c r="G38" s="91">
        <f>'Janvier 2026'!AL47+'Février 2026'!AI47+'Mars 2026'!AL47+'Avril 2026'!AK47+'Mai 2026'!AL47+'Juin 2026'!AK47+'Juillet 2026'!AL47+'Août 2026'!AL47+'Septembre 2026'!AK47+'Octobre 2026'!AL47+'Novembre 2026'!AL47+'Décembre 2026'!AL47</f>
        <v>0</v>
      </c>
      <c r="H38" s="92">
        <f>'Janvier 2026'!AM47+'Février 2026'!AJ47+'Mars 2026'!AM47+'Avril 2026'!AL47+'Mai 2026'!AM47+'Juin 2026'!AL47+'Juillet 2026'!AM47+'Août 2026'!AM47+'Septembre 2026'!AL47+'Octobre 2026'!AM47+'Novembre 2026'!AM47+'Décembre 2026'!AM47</f>
        <v>0</v>
      </c>
      <c r="I38" s="93">
        <f>'Janvier 2026'!AN47+'Février 2026'!AK47+'Mars 2026'!AN47+'Avril 2026'!AM47+'Mai 2026'!AN47+'Juin 2026'!AM47+'Juillet 2026'!AN47+'Août 2026'!AN47+'Septembre 2026'!AM47+'Octobre 2026'!AN47+'Novembre 2026'!AN47+'Décembre 2026'!AN47</f>
        <v>4</v>
      </c>
      <c r="J38" s="94">
        <f>'Janvier 2026'!AO47+'Février 2026'!AL47+'Mars 2026'!AO47+'Avril 2026'!AN47+'Mai 2026'!AO47+'Juin 2026'!AN47+'Juillet 2026'!AO47+'Août 2026'!AO47+'Septembre 2026'!AN47+'Octobre 2026'!AO47+'Novembre 2026'!AO47+'Décembre 2026'!AO47</f>
        <v>0</v>
      </c>
      <c r="K38" s="95">
        <f>'Janvier 2026'!AP47+'Février 2026'!AM47+'Mars 2026'!AP47+'Avril 2026'!AO47+'Mai 2026'!AP47+'Juin 2026'!AO47+'Juillet 2026'!AP47+'Août 2026'!AP47+'Septembre 2026'!AO47+'Octobre 2026'!AP47+'Novembre 2026'!AP47+'Décembre 2026'!AP47</f>
        <v>2</v>
      </c>
      <c r="L38" s="96">
        <f>'Janvier 2026'!AQ47+'Février 2026'!AN47+'Mars 2026'!AQ47+'Avril 2026'!AP47+'Mai 2026'!AQ47+'Juin 2026'!AP47+'Juillet 2026'!AQ47+'Août 2026'!AQ47+'Septembre 2026'!AP47+'Octobre 2026'!AQ47+'Novembre 2026'!AQ47+'Décembre 2026'!AQ47</f>
        <v>0</v>
      </c>
      <c r="M38" s="97">
        <f>'Janvier 2026'!AR47+'Février 2026'!AO47+'Mars 2026'!AR47+'Avril 2026'!AQ47+'Mai 2026'!AR47+'Juin 2026'!AQ47+'Juillet 2026'!AR47+'Août 2026'!AR47+'Septembre 2026'!AQ47+'Octobre 2026'!AR47+'Novembre 2026'!AR47+'Décembre 2026'!AR47</f>
        <v>0</v>
      </c>
      <c r="N38" s="98">
        <f>'Janvier 2026'!AS47+'Février 2026'!AP47+'Mars 2026'!AS47+'Avril 2026'!AR47+'Mai 2026'!AS47+'Juin 2026'!AR47+'Juillet 2026'!AS47+'Août 2026'!AS47+'Septembre 2026'!AR47+'Octobre 2026'!AS47+'Novembre 2026'!AS47+'Décembre 2026'!AS47</f>
        <v>0</v>
      </c>
      <c r="O38" s="99">
        <f>'Janvier 2026'!AT47+'Février 2026'!AQ47+'Mars 2026'!AT47+'Avril 2026'!AS47+'Mai 2026'!AT47+'Juin 2026'!AS47+'Juillet 2026'!AT47+'Août 2026'!AT47+'Septembre 2026'!AS47+'Octobre 2026'!AT47+'Novembre 2026'!AT47+'Décembre 2026'!AT47</f>
        <v>0</v>
      </c>
      <c r="P38" s="100">
        <f>'Janvier 2026'!AU47+'Février 2026'!AR47+'Mars 2026'!AU47+'Avril 2026'!AT47+'Mai 2026'!AU47+'Juin 2026'!AT47+'Juillet 2026'!AU47+'Août 2026'!AU47+'Septembre 2026'!AT47+'Octobre 2026'!AU47+'Novembre 2026'!AU47+'Décembre 2026'!AU47</f>
        <v>0</v>
      </c>
    </row>
    <row r="39" spans="1:16" ht="15.75" thickBot="1" x14ac:dyDescent="0.3">
      <c r="A39" s="389" t="str">
        <f>IFERROR(IF(config!A48="","",config!A48),"")</f>
        <v/>
      </c>
      <c r="B39" s="153" t="str">
        <f>IFERROR(IF(config!B48="","",config!B48),"")</f>
        <v>Agent.es de voirie</v>
      </c>
      <c r="C39" s="154" t="str">
        <f>IFERROR(IF(config!C48="","",config!C48),"")</f>
        <v/>
      </c>
      <c r="D39" s="154" t="str">
        <f>IFERROR(IF(config!D48="","",config!D48),"")</f>
        <v/>
      </c>
      <c r="E39" s="154" t="str">
        <f>IFERROR(IF(config!E48="","",config!E48),"")</f>
        <v/>
      </c>
      <c r="F39" s="154" t="str">
        <f>IFERROR(IF(config!F48="","",config!F48),"")</f>
        <v/>
      </c>
      <c r="G39" s="154" t="str">
        <f>IFERROR(IF(config!G48="","",config!G48),"")</f>
        <v/>
      </c>
      <c r="H39" s="154" t="str">
        <f>IFERROR(IF(config!H48="","",config!H48),"")</f>
        <v/>
      </c>
      <c r="I39" s="154" t="str">
        <f>IFERROR(IF(config!I48="","",config!I48),"")</f>
        <v/>
      </c>
      <c r="J39" s="154" t="str">
        <f>IFERROR(IF(config!J48="","",config!J48),"")</f>
        <v/>
      </c>
      <c r="K39" s="154" t="str">
        <f>IFERROR(IF(config!K48="","",config!K48),"")</f>
        <v/>
      </c>
      <c r="L39" s="154" t="str">
        <f>IFERROR(IF(config!L48="","",config!L48),"")</f>
        <v/>
      </c>
      <c r="M39" s="154" t="str">
        <f>IFERROR(IF(config!M48="","",config!M48),"")</f>
        <v/>
      </c>
      <c r="N39" s="154" t="str">
        <f>IFERROR(IF(config!N48="","",config!N48),"")</f>
        <v/>
      </c>
      <c r="O39" s="154" t="str">
        <f>IFERROR(IF(config!O48="","",config!O48),"")</f>
        <v/>
      </c>
      <c r="P39" s="390" t="str">
        <f>IFERROR(IF(config!P48="","",config!P48),"")</f>
        <v/>
      </c>
    </row>
    <row r="40" spans="1:16" ht="15.75" thickBot="1" x14ac:dyDescent="0.3">
      <c r="A40" s="374" t="str">
        <f>IFERROR(IF(config!A49="","",config!A49),"")</f>
        <v>JT028103</v>
      </c>
      <c r="B40" s="23" t="str">
        <f>IFERROR(IF(config!B49="","",config!B49),"")</f>
        <v>BERRIO-GAUDNER</v>
      </c>
      <c r="C40" s="22" t="str">
        <f>IFERROR(IF(config!C49="","",config!C49),"")</f>
        <v>Jacques</v>
      </c>
      <c r="D40" s="88">
        <f>'Janvier 2026'!AI49+'Février 2026'!AF49+'Mars 2026'!AI49+'Avril 2026'!AH49+'Mai 2026'!AI49+'Juin 2026'!AH49+'Juillet 2026'!AI49+'Août 2026'!AI49+'Septembre 2026'!AH49+'Octobre 2026'!AI49+'Novembre 2026'!AI49+'Décembre 2026'!AI49</f>
        <v>0</v>
      </c>
      <c r="E40" s="89">
        <f>'Janvier 2026'!AJ49+'Février 2026'!AG49+'Mars 2026'!AJ49+'Avril 2026'!AI49+'Mai 2026'!AJ49+'Juin 2026'!AI49+'Juillet 2026'!AJ49+'Août 2026'!AJ49+'Septembre 2026'!AI49+'Octobre 2026'!AJ49+'Novembre 2026'!AJ49+'Décembre 2026'!AJ49</f>
        <v>0</v>
      </c>
      <c r="F40" s="90">
        <f>'Janvier 2026'!AK49+'Février 2026'!AH49+'Mars 2026'!AK49+'Avril 2026'!AJ49+'Mai 2026'!AK49+'Juin 2026'!AJ49+'Juillet 2026'!AK49+'Août 2026'!AK49+'Septembre 2026'!AJ49+'Octobre 2026'!AK49+'Novembre 2026'!AK49+'Décembre 2026'!AK49</f>
        <v>0</v>
      </c>
      <c r="G40" s="91">
        <f>'Janvier 2026'!AL49+'Février 2026'!AI49+'Mars 2026'!AL49+'Avril 2026'!AK49+'Mai 2026'!AL49+'Juin 2026'!AK49+'Juillet 2026'!AL49+'Août 2026'!AL49+'Septembre 2026'!AK49+'Octobre 2026'!AL49+'Novembre 2026'!AL49+'Décembre 2026'!AL49</f>
        <v>0</v>
      </c>
      <c r="H40" s="92">
        <f>'Janvier 2026'!AM49+'Février 2026'!AJ49+'Mars 2026'!AM49+'Avril 2026'!AL49+'Mai 2026'!AM49+'Juin 2026'!AL49+'Juillet 2026'!AM49+'Août 2026'!AM49+'Septembre 2026'!AL49+'Octobre 2026'!AM49+'Novembre 2026'!AM49+'Décembre 2026'!AM49</f>
        <v>0</v>
      </c>
      <c r="I40" s="93">
        <f>'Janvier 2026'!AN49+'Février 2026'!AK49+'Mars 2026'!AN49+'Avril 2026'!AM49+'Mai 2026'!AN49+'Juin 2026'!AM49+'Juillet 2026'!AN49+'Août 2026'!AN49+'Septembre 2026'!AM49+'Octobre 2026'!AN49+'Novembre 2026'!AN49+'Décembre 2026'!AN49</f>
        <v>0</v>
      </c>
      <c r="J40" s="94">
        <f>'Janvier 2026'!AO49+'Février 2026'!AL49+'Mars 2026'!AO49+'Avril 2026'!AN49+'Mai 2026'!AO49+'Juin 2026'!AN49+'Juillet 2026'!AO49+'Août 2026'!AO49+'Septembre 2026'!AN49+'Octobre 2026'!AO49+'Novembre 2026'!AO49+'Décembre 2026'!AO49</f>
        <v>0</v>
      </c>
      <c r="K40" s="95">
        <f>'Janvier 2026'!AP49+'Février 2026'!AM49+'Mars 2026'!AP49+'Avril 2026'!AO49+'Mai 2026'!AP49+'Juin 2026'!AO49+'Juillet 2026'!AP49+'Août 2026'!AP49+'Septembre 2026'!AO49+'Octobre 2026'!AP49+'Novembre 2026'!AP49+'Décembre 2026'!AP49</f>
        <v>0</v>
      </c>
      <c r="L40" s="96">
        <f>'Janvier 2026'!AQ49+'Février 2026'!AN49+'Mars 2026'!AQ49+'Avril 2026'!AP49+'Mai 2026'!AQ49+'Juin 2026'!AP49+'Juillet 2026'!AQ49+'Août 2026'!AQ49+'Septembre 2026'!AP49+'Octobre 2026'!AQ49+'Novembre 2026'!AQ49+'Décembre 2026'!AQ49</f>
        <v>0</v>
      </c>
      <c r="M40" s="97">
        <f>'Janvier 2026'!AR49+'Février 2026'!AO49+'Mars 2026'!AR49+'Avril 2026'!AQ49+'Mai 2026'!AR49+'Juin 2026'!AQ49+'Juillet 2026'!AR49+'Août 2026'!AR49+'Septembre 2026'!AQ49+'Octobre 2026'!AR49+'Novembre 2026'!AR49+'Décembre 2026'!AR49</f>
        <v>248</v>
      </c>
      <c r="N40" s="98">
        <f>'Janvier 2026'!AS49+'Février 2026'!AP49+'Mars 2026'!AS49+'Avril 2026'!AR49+'Mai 2026'!AS49+'Juin 2026'!AR49+'Juillet 2026'!AS49+'Août 2026'!AS49+'Septembre 2026'!AR49+'Octobre 2026'!AS49+'Novembre 2026'!AS49+'Décembre 2026'!AS49</f>
        <v>0</v>
      </c>
      <c r="O40" s="99">
        <f>'Janvier 2026'!AT49+'Février 2026'!AQ49+'Mars 2026'!AT49+'Avril 2026'!AS49+'Mai 2026'!AT49+'Juin 2026'!AS49+'Juillet 2026'!AT49+'Août 2026'!AT49+'Septembre 2026'!AS49+'Octobre 2026'!AT49+'Novembre 2026'!AT49+'Décembre 2026'!AT49</f>
        <v>0</v>
      </c>
      <c r="P40" s="100">
        <f>'Janvier 2026'!AU49+'Février 2026'!AR49+'Mars 2026'!AU49+'Avril 2026'!AT49+'Mai 2026'!AU49+'Juin 2026'!AT49+'Juillet 2026'!AU49+'Août 2026'!AU49+'Septembre 2026'!AT49+'Octobre 2026'!AU49+'Novembre 2026'!AU49+'Décembre 2026'!AU49</f>
        <v>0</v>
      </c>
    </row>
    <row r="41" spans="1:16" ht="15.75" thickBot="1" x14ac:dyDescent="0.3">
      <c r="A41" s="374" t="str">
        <f>IFERROR(IF(config!A50="","",config!A50),"")</f>
        <v>C002908</v>
      </c>
      <c r="B41" s="23" t="str">
        <f>IFERROR(IF(config!B50="","",config!B50),"")</f>
        <v>FONTENEAU</v>
      </c>
      <c r="C41" s="22" t="str">
        <f>IFERROR(IF(config!C50="","",config!C50),"")</f>
        <v>Fabrice</v>
      </c>
      <c r="D41" s="88">
        <f>'Janvier 2026'!AI50+'Février 2026'!AF50+'Mars 2026'!AI50+'Avril 2026'!AH50+'Mai 2026'!AI50+'Juin 2026'!AH50+'Juillet 2026'!AI50+'Août 2026'!AI50+'Septembre 2026'!AH50+'Octobre 2026'!AI50+'Novembre 2026'!AI50+'Décembre 2026'!AI50</f>
        <v>226</v>
      </c>
      <c r="E41" s="89">
        <f>'Janvier 2026'!AJ50+'Février 2026'!AG50+'Mars 2026'!AJ50+'Avril 2026'!AI50+'Mai 2026'!AJ50+'Juin 2026'!AI50+'Juillet 2026'!AJ50+'Août 2026'!AJ50+'Septembre 2026'!AI50+'Octobre 2026'!AJ50+'Novembre 2026'!AJ50+'Décembre 2026'!AJ50</f>
        <v>11</v>
      </c>
      <c r="F41" s="90">
        <f>'Janvier 2026'!AK50+'Février 2026'!AH50+'Mars 2026'!AK50+'Avril 2026'!AJ50+'Mai 2026'!AK50+'Juin 2026'!AJ50+'Juillet 2026'!AK50+'Août 2026'!AK50+'Septembre 2026'!AJ50+'Octobre 2026'!AK50+'Novembre 2026'!AK50+'Décembre 2026'!AK50</f>
        <v>1</v>
      </c>
      <c r="G41" s="91">
        <f>'Janvier 2026'!AL50+'Février 2026'!AI50+'Mars 2026'!AL50+'Avril 2026'!AK50+'Mai 2026'!AL50+'Juin 2026'!AK50+'Juillet 2026'!AL50+'Août 2026'!AL50+'Septembre 2026'!AK50+'Octobre 2026'!AL50+'Novembre 2026'!AL50+'Décembre 2026'!AL50</f>
        <v>0</v>
      </c>
      <c r="H41" s="92">
        <f>'Janvier 2026'!AM50+'Février 2026'!AJ50+'Mars 2026'!AM50+'Avril 2026'!AL50+'Mai 2026'!AM50+'Juin 2026'!AL50+'Juillet 2026'!AM50+'Août 2026'!AM50+'Septembre 2026'!AL50+'Octobre 2026'!AM50+'Novembre 2026'!AM50+'Décembre 2026'!AM50</f>
        <v>0</v>
      </c>
      <c r="I41" s="93">
        <f>'Janvier 2026'!AN50+'Février 2026'!AK50+'Mars 2026'!AN50+'Avril 2026'!AM50+'Mai 2026'!AN50+'Juin 2026'!AM50+'Juillet 2026'!AN50+'Août 2026'!AN50+'Septembre 2026'!AM50+'Octobre 2026'!AN50+'Novembre 2026'!AN50+'Décembre 2026'!AN50</f>
        <v>5</v>
      </c>
      <c r="J41" s="94">
        <f>'Janvier 2026'!AO50+'Février 2026'!AL50+'Mars 2026'!AO50+'Avril 2026'!AN50+'Mai 2026'!AO50+'Juin 2026'!AN50+'Juillet 2026'!AO50+'Août 2026'!AO50+'Septembre 2026'!AN50+'Octobre 2026'!AO50+'Novembre 2026'!AO50+'Décembre 2026'!AO50</f>
        <v>5</v>
      </c>
      <c r="K41" s="95">
        <f>'Janvier 2026'!AP50+'Février 2026'!AM50+'Mars 2026'!AP50+'Avril 2026'!AO50+'Mai 2026'!AP50+'Juin 2026'!AO50+'Juillet 2026'!AP50+'Août 2026'!AP50+'Septembre 2026'!AO50+'Octobre 2026'!AP50+'Novembre 2026'!AP50+'Décembre 2026'!AP50</f>
        <v>0</v>
      </c>
      <c r="L41" s="96">
        <f>'Janvier 2026'!AQ50+'Février 2026'!AN50+'Mars 2026'!AQ50+'Avril 2026'!AP50+'Mai 2026'!AQ50+'Juin 2026'!AP50+'Juillet 2026'!AQ50+'Août 2026'!AQ50+'Septembre 2026'!AP50+'Octobre 2026'!AQ50+'Novembre 2026'!AQ50+'Décembre 2026'!AQ50</f>
        <v>0</v>
      </c>
      <c r="M41" s="97">
        <f>'Janvier 2026'!AR50+'Février 2026'!AO50+'Mars 2026'!AR50+'Avril 2026'!AQ50+'Mai 2026'!AR50+'Juin 2026'!AQ50+'Juillet 2026'!AR50+'Août 2026'!AR50+'Septembre 2026'!AQ50+'Octobre 2026'!AR50+'Novembre 2026'!AR50+'Décembre 2026'!AR50</f>
        <v>0</v>
      </c>
      <c r="N41" s="98">
        <f>'Janvier 2026'!AS50+'Février 2026'!AP50+'Mars 2026'!AS50+'Avril 2026'!AR50+'Mai 2026'!AS50+'Juin 2026'!AR50+'Juillet 2026'!AS50+'Août 2026'!AS50+'Septembre 2026'!AR50+'Octobre 2026'!AS50+'Novembre 2026'!AS50+'Décembre 2026'!AS50</f>
        <v>0</v>
      </c>
      <c r="O41" s="99">
        <f>'Janvier 2026'!AT50+'Février 2026'!AQ50+'Mars 2026'!AT50+'Avril 2026'!AS50+'Mai 2026'!AT50+'Juin 2026'!AS50+'Juillet 2026'!AT50+'Août 2026'!AT50+'Septembre 2026'!AS50+'Octobre 2026'!AT50+'Novembre 2026'!AT50+'Décembre 2026'!AT50</f>
        <v>0</v>
      </c>
      <c r="P41" s="100">
        <f>'Janvier 2026'!AU50+'Février 2026'!AR50+'Mars 2026'!AU50+'Avril 2026'!AT50+'Mai 2026'!AU50+'Juin 2026'!AT50+'Juillet 2026'!AU50+'Août 2026'!AU50+'Septembre 2026'!AT50+'Octobre 2026'!AU50+'Novembre 2026'!AU50+'Décembre 2026'!AU50</f>
        <v>0</v>
      </c>
    </row>
    <row r="42" spans="1:16" ht="15.75" thickBot="1" x14ac:dyDescent="0.3">
      <c r="A42" s="374" t="str">
        <f>IFERROR(IF(config!A51="","",config!A51),"")</f>
        <v>C004504</v>
      </c>
      <c r="B42" s="23" t="str">
        <f>IFERROR(IF(config!B51="","",config!B51),"")</f>
        <v>GUIJARRO</v>
      </c>
      <c r="C42" s="22" t="str">
        <f>IFERROR(IF(config!C51="","",config!C51),"")</f>
        <v>Juan-Pédro</v>
      </c>
      <c r="D42" s="88">
        <f>'Janvier 2026'!AI51+'Février 2026'!AF51+'Mars 2026'!AI51+'Avril 2026'!AH51+'Mai 2026'!AI51+'Juin 2026'!AH51+'Juillet 2026'!AI51+'Août 2026'!AI51+'Septembre 2026'!AH51+'Octobre 2026'!AI51+'Novembre 2026'!AI51+'Décembre 2026'!AI51</f>
        <v>186</v>
      </c>
      <c r="E42" s="89">
        <f>'Janvier 2026'!AJ51+'Février 2026'!AG51+'Mars 2026'!AJ51+'Avril 2026'!AI51+'Mai 2026'!AJ51+'Juin 2026'!AI51+'Juillet 2026'!AJ51+'Août 2026'!AJ51+'Septembre 2026'!AI51+'Octobre 2026'!AJ51+'Novembre 2026'!AJ51+'Décembre 2026'!AJ51</f>
        <v>17</v>
      </c>
      <c r="F42" s="90">
        <f>'Janvier 2026'!AK51+'Février 2026'!AH51+'Mars 2026'!AK51+'Avril 2026'!AJ51+'Mai 2026'!AK51+'Juin 2026'!AJ51+'Juillet 2026'!AK51+'Août 2026'!AK51+'Septembre 2026'!AJ51+'Octobre 2026'!AK51+'Novembre 2026'!AK51+'Décembre 2026'!AK51</f>
        <v>35</v>
      </c>
      <c r="G42" s="91">
        <f>'Janvier 2026'!AL51+'Février 2026'!AI51+'Mars 2026'!AL51+'Avril 2026'!AK51+'Mai 2026'!AL51+'Juin 2026'!AK51+'Juillet 2026'!AL51+'Août 2026'!AL51+'Septembre 2026'!AK51+'Octobre 2026'!AL51+'Novembre 2026'!AL51+'Décembre 2026'!AL51</f>
        <v>0</v>
      </c>
      <c r="H42" s="92">
        <f>'Janvier 2026'!AM51+'Février 2026'!AJ51+'Mars 2026'!AM51+'Avril 2026'!AL51+'Mai 2026'!AM51+'Juin 2026'!AL51+'Juillet 2026'!AM51+'Août 2026'!AM51+'Septembre 2026'!AL51+'Octobre 2026'!AM51+'Novembre 2026'!AM51+'Décembre 2026'!AM51</f>
        <v>0</v>
      </c>
      <c r="I42" s="93">
        <f>'Janvier 2026'!AN51+'Février 2026'!AK51+'Mars 2026'!AN51+'Avril 2026'!AM51+'Mai 2026'!AN51+'Juin 2026'!AM51+'Juillet 2026'!AN51+'Août 2026'!AN51+'Septembre 2026'!AM51+'Octobre 2026'!AN51+'Novembre 2026'!AN51+'Décembre 2026'!AN51</f>
        <v>8</v>
      </c>
      <c r="J42" s="94">
        <f>'Janvier 2026'!AO51+'Février 2026'!AL51+'Mars 2026'!AO51+'Avril 2026'!AN51+'Mai 2026'!AO51+'Juin 2026'!AN51+'Juillet 2026'!AO51+'Août 2026'!AO51+'Septembre 2026'!AN51+'Octobre 2026'!AO51+'Novembre 2026'!AO51+'Décembre 2026'!AO51</f>
        <v>2</v>
      </c>
      <c r="K42" s="95">
        <f>'Janvier 2026'!AP51+'Février 2026'!AM51+'Mars 2026'!AP51+'Avril 2026'!AO51+'Mai 2026'!AP51+'Juin 2026'!AO51+'Juillet 2026'!AP51+'Août 2026'!AP51+'Septembre 2026'!AO51+'Octobre 2026'!AP51+'Novembre 2026'!AP51+'Décembre 2026'!AP51</f>
        <v>0</v>
      </c>
      <c r="L42" s="96">
        <f>'Janvier 2026'!AQ51+'Février 2026'!AN51+'Mars 2026'!AQ51+'Avril 2026'!AP51+'Mai 2026'!AQ51+'Juin 2026'!AP51+'Juillet 2026'!AQ51+'Août 2026'!AQ51+'Septembre 2026'!AP51+'Octobre 2026'!AQ51+'Novembre 2026'!AQ51+'Décembre 2026'!AQ51</f>
        <v>0</v>
      </c>
      <c r="M42" s="97">
        <f>'Janvier 2026'!AR51+'Février 2026'!AO51+'Mars 2026'!AR51+'Avril 2026'!AQ51+'Mai 2026'!AR51+'Juin 2026'!AQ51+'Juillet 2026'!AR51+'Août 2026'!AR51+'Septembre 2026'!AQ51+'Octobre 2026'!AR51+'Novembre 2026'!AR51+'Décembre 2026'!AR51</f>
        <v>0</v>
      </c>
      <c r="N42" s="98">
        <f>'Janvier 2026'!AS51+'Février 2026'!AP51+'Mars 2026'!AS51+'Avril 2026'!AR51+'Mai 2026'!AS51+'Juin 2026'!AR51+'Juillet 2026'!AS51+'Août 2026'!AS51+'Septembre 2026'!AR51+'Octobre 2026'!AS51+'Novembre 2026'!AS51+'Décembre 2026'!AS51</f>
        <v>0</v>
      </c>
      <c r="O42" s="99">
        <f>'Janvier 2026'!AT51+'Février 2026'!AQ51+'Mars 2026'!AT51+'Avril 2026'!AS51+'Mai 2026'!AT51+'Juin 2026'!AS51+'Juillet 2026'!AT51+'Août 2026'!AT51+'Septembre 2026'!AS51+'Octobre 2026'!AT51+'Novembre 2026'!AT51+'Décembre 2026'!AT51</f>
        <v>0</v>
      </c>
      <c r="P42" s="100">
        <f>'Janvier 2026'!AU51+'Février 2026'!AR51+'Mars 2026'!AU51+'Avril 2026'!AT51+'Mai 2026'!AU51+'Juin 2026'!AT51+'Juillet 2026'!AU51+'Août 2026'!AU51+'Septembre 2026'!AT51+'Octobre 2026'!AU51+'Novembre 2026'!AU51+'Décembre 2026'!AU51</f>
        <v>0</v>
      </c>
    </row>
    <row r="43" spans="1:16" ht="15.75" thickBot="1" x14ac:dyDescent="0.3">
      <c r="A43" s="374" t="str">
        <f>IFERROR(IF(config!A52="","",config!A52),"")</f>
        <v>T028198</v>
      </c>
      <c r="B43" s="23" t="str">
        <f>IFERROR(IF(config!B52="","",config!B52),"")</f>
        <v>GOUREAU</v>
      </c>
      <c r="C43" s="22" t="str">
        <f>IFERROR(IF(config!C52="","",config!C52),"")</f>
        <v>Jonathan</v>
      </c>
      <c r="D43" s="88">
        <f>'Janvier 2026'!AI52+'Février 2026'!AF52+'Mars 2026'!AI52+'Avril 2026'!AH52+'Mai 2026'!AI52+'Juin 2026'!AH52+'Juillet 2026'!AI52+'Août 2026'!AI52+'Septembre 2026'!AH52+'Octobre 2026'!AI52+'Novembre 2026'!AI52+'Décembre 2026'!AI52</f>
        <v>203</v>
      </c>
      <c r="E43" s="89">
        <f>'Janvier 2026'!AJ52+'Février 2026'!AG52+'Mars 2026'!AJ52+'Avril 2026'!AI52+'Mai 2026'!AJ52+'Juin 2026'!AI52+'Juillet 2026'!AJ52+'Août 2026'!AJ52+'Septembre 2026'!AI52+'Octobre 2026'!AJ52+'Novembre 2026'!AJ52+'Décembre 2026'!AJ52</f>
        <v>1</v>
      </c>
      <c r="F43" s="90">
        <f>'Janvier 2026'!AK52+'Février 2026'!AH52+'Mars 2026'!AK52+'Avril 2026'!AJ52+'Mai 2026'!AK52+'Juin 2026'!AJ52+'Juillet 2026'!AK52+'Août 2026'!AK52+'Septembre 2026'!AJ52+'Octobre 2026'!AK52+'Novembre 2026'!AK52+'Décembre 2026'!AK52</f>
        <v>31</v>
      </c>
      <c r="G43" s="91">
        <f>'Janvier 2026'!AL52+'Février 2026'!AI52+'Mars 2026'!AL52+'Avril 2026'!AK52+'Mai 2026'!AL52+'Juin 2026'!AK52+'Juillet 2026'!AL52+'Août 2026'!AL52+'Septembre 2026'!AK52+'Octobre 2026'!AL52+'Novembre 2026'!AL52+'Décembre 2026'!AL52</f>
        <v>0</v>
      </c>
      <c r="H43" s="92">
        <f>'Janvier 2026'!AM52+'Février 2026'!AJ52+'Mars 2026'!AM52+'Avril 2026'!AL52+'Mai 2026'!AM52+'Juin 2026'!AL52+'Juillet 2026'!AM52+'Août 2026'!AM52+'Septembre 2026'!AL52+'Octobre 2026'!AM52+'Novembre 2026'!AM52+'Décembre 2026'!AM52</f>
        <v>6</v>
      </c>
      <c r="I43" s="93">
        <f>'Janvier 2026'!AN52+'Février 2026'!AK52+'Mars 2026'!AN52+'Avril 2026'!AM52+'Mai 2026'!AN52+'Juin 2026'!AM52+'Juillet 2026'!AN52+'Août 2026'!AN52+'Septembre 2026'!AM52+'Octobre 2026'!AN52+'Novembre 2026'!AN52+'Décembre 2026'!AN52</f>
        <v>6</v>
      </c>
      <c r="J43" s="94">
        <f>'Janvier 2026'!AO52+'Février 2026'!AL52+'Mars 2026'!AO52+'Avril 2026'!AN52+'Mai 2026'!AO52+'Juin 2026'!AN52+'Juillet 2026'!AO52+'Août 2026'!AO52+'Septembre 2026'!AN52+'Octobre 2026'!AO52+'Novembre 2026'!AO52+'Décembre 2026'!AO52</f>
        <v>1</v>
      </c>
      <c r="K43" s="95">
        <f>'Janvier 2026'!AP52+'Février 2026'!AM52+'Mars 2026'!AP52+'Avril 2026'!AO52+'Mai 2026'!AP52+'Juin 2026'!AO52+'Juillet 2026'!AP52+'Août 2026'!AP52+'Septembre 2026'!AO52+'Octobre 2026'!AP52+'Novembre 2026'!AP52+'Décembre 2026'!AP52</f>
        <v>0</v>
      </c>
      <c r="L43" s="96">
        <f>'Janvier 2026'!AQ52+'Février 2026'!AN52+'Mars 2026'!AQ52+'Avril 2026'!AP52+'Mai 2026'!AQ52+'Juin 2026'!AP52+'Juillet 2026'!AQ52+'Août 2026'!AQ52+'Septembre 2026'!AP52+'Octobre 2026'!AQ52+'Novembre 2026'!AQ52+'Décembre 2026'!AQ52</f>
        <v>0</v>
      </c>
      <c r="M43" s="97">
        <f>'Janvier 2026'!AR52+'Février 2026'!AO52+'Mars 2026'!AR52+'Avril 2026'!AQ52+'Mai 2026'!AR52+'Juin 2026'!AQ52+'Juillet 2026'!AR52+'Août 2026'!AR52+'Septembre 2026'!AQ52+'Octobre 2026'!AR52+'Novembre 2026'!AR52+'Décembre 2026'!AR52</f>
        <v>0</v>
      </c>
      <c r="N43" s="98">
        <f>'Janvier 2026'!AS52+'Février 2026'!AP52+'Mars 2026'!AS52+'Avril 2026'!AR52+'Mai 2026'!AS52+'Juin 2026'!AR52+'Juillet 2026'!AS52+'Août 2026'!AS52+'Septembre 2026'!AR52+'Octobre 2026'!AS52+'Novembre 2026'!AS52+'Décembre 2026'!AS52</f>
        <v>0</v>
      </c>
      <c r="O43" s="99">
        <f>'Janvier 2026'!AT52+'Février 2026'!AQ52+'Mars 2026'!AT52+'Avril 2026'!AS52+'Mai 2026'!AT52+'Juin 2026'!AS52+'Juillet 2026'!AT52+'Août 2026'!AT52+'Septembre 2026'!AS52+'Octobre 2026'!AT52+'Novembre 2026'!AT52+'Décembre 2026'!AT52</f>
        <v>0</v>
      </c>
      <c r="P43" s="100">
        <f>'Janvier 2026'!AU52+'Février 2026'!AR52+'Mars 2026'!AU52+'Avril 2026'!AT52+'Mai 2026'!AU52+'Juin 2026'!AT52+'Juillet 2026'!AU52+'Août 2026'!AU52+'Septembre 2026'!AT52+'Octobre 2026'!AU52+'Novembre 2026'!AU52+'Décembre 2026'!AU52</f>
        <v>0</v>
      </c>
    </row>
    <row r="44" spans="1:16" ht="15.75" thickBot="1" x14ac:dyDescent="0.3">
      <c r="A44" s="374" t="str">
        <f>IFERROR(IF(config!A53="","",config!A53),"")</f>
        <v>C002986</v>
      </c>
      <c r="B44" s="23" t="str">
        <f>IFERROR(IF(config!B53="","",config!B53),"")</f>
        <v>LABORIE</v>
      </c>
      <c r="C44" s="22" t="str">
        <f>IFERROR(IF(config!C53="","",config!C53),"")</f>
        <v>Jean-Louis</v>
      </c>
      <c r="D44" s="88">
        <f>'Janvier 2026'!AI53+'Février 2026'!AF53+'Mars 2026'!AI53+'Avril 2026'!AH53+'Mai 2026'!AI53+'Juin 2026'!AH53+'Juillet 2026'!AI53+'Août 2026'!AI53+'Septembre 2026'!AH53+'Octobre 2026'!AI53+'Novembre 2026'!AI53+'Décembre 2026'!AI53</f>
        <v>178</v>
      </c>
      <c r="E44" s="89">
        <f>'Janvier 2026'!AJ53+'Février 2026'!AG53+'Mars 2026'!AJ53+'Avril 2026'!AI53+'Mai 2026'!AJ53+'Juin 2026'!AI53+'Juillet 2026'!AJ53+'Août 2026'!AJ53+'Septembre 2026'!AI53+'Octobre 2026'!AJ53+'Novembre 2026'!AJ53+'Décembre 2026'!AJ53</f>
        <v>11</v>
      </c>
      <c r="F44" s="90">
        <f>'Janvier 2026'!AK53+'Février 2026'!AH53+'Mars 2026'!AK53+'Avril 2026'!AJ53+'Mai 2026'!AK53+'Juin 2026'!AJ53+'Juillet 2026'!AK53+'Août 2026'!AK53+'Septembre 2026'!AJ53+'Octobre 2026'!AK53+'Novembre 2026'!AK53+'Décembre 2026'!AK53</f>
        <v>31</v>
      </c>
      <c r="G44" s="91">
        <f>'Janvier 2026'!AL53+'Février 2026'!AI53+'Mars 2026'!AL53+'Avril 2026'!AK53+'Mai 2026'!AL53+'Juin 2026'!AK53+'Juillet 2026'!AL53+'Août 2026'!AL53+'Septembre 2026'!AK53+'Octobre 2026'!AL53+'Novembre 2026'!AL53+'Décembre 2026'!AL53</f>
        <v>0</v>
      </c>
      <c r="H44" s="92">
        <f>'Janvier 2026'!AM53+'Février 2026'!AJ53+'Mars 2026'!AM53+'Avril 2026'!AL53+'Mai 2026'!AM53+'Juin 2026'!AL53+'Juillet 2026'!AM53+'Août 2026'!AM53+'Septembre 2026'!AL53+'Octobre 2026'!AM53+'Novembre 2026'!AM53+'Décembre 2026'!AM53</f>
        <v>0</v>
      </c>
      <c r="I44" s="93">
        <f>'Janvier 2026'!AN53+'Février 2026'!AK53+'Mars 2026'!AN53+'Avril 2026'!AM53+'Mai 2026'!AN53+'Juin 2026'!AM53+'Juillet 2026'!AN53+'Août 2026'!AN53+'Septembre 2026'!AM53+'Octobre 2026'!AN53+'Novembre 2026'!AN53+'Décembre 2026'!AN53</f>
        <v>1</v>
      </c>
      <c r="J44" s="94">
        <f>'Janvier 2026'!AO53+'Février 2026'!AL53+'Mars 2026'!AO53+'Avril 2026'!AN53+'Mai 2026'!AO53+'Juin 2026'!AN53+'Juillet 2026'!AO53+'Août 2026'!AO53+'Septembre 2026'!AN53+'Octobre 2026'!AO53+'Novembre 2026'!AO53+'Décembre 2026'!AO53</f>
        <v>2</v>
      </c>
      <c r="K44" s="95">
        <f>'Janvier 2026'!AP53+'Février 2026'!AM53+'Mars 2026'!AP53+'Avril 2026'!AO53+'Mai 2026'!AP53+'Juin 2026'!AO53+'Juillet 2026'!AP53+'Août 2026'!AP53+'Septembre 2026'!AO53+'Octobre 2026'!AP53+'Novembre 2026'!AP53+'Décembre 2026'!AP53</f>
        <v>0</v>
      </c>
      <c r="L44" s="96">
        <f>'Janvier 2026'!AQ53+'Février 2026'!AN53+'Mars 2026'!AQ53+'Avril 2026'!AP53+'Mai 2026'!AQ53+'Juin 2026'!AP53+'Juillet 2026'!AQ53+'Août 2026'!AQ53+'Septembre 2026'!AP53+'Octobre 2026'!AQ53+'Novembre 2026'!AQ53+'Décembre 2026'!AQ53</f>
        <v>25</v>
      </c>
      <c r="M44" s="97">
        <f>'Janvier 2026'!AR53+'Février 2026'!AO53+'Mars 2026'!AR53+'Avril 2026'!AQ53+'Mai 2026'!AR53+'Juin 2026'!AQ53+'Juillet 2026'!AR53+'Août 2026'!AR53+'Septembre 2026'!AQ53+'Octobre 2026'!AR53+'Novembre 2026'!AR53+'Décembre 2026'!AR53</f>
        <v>0</v>
      </c>
      <c r="N44" s="98">
        <f>'Janvier 2026'!AS53+'Février 2026'!AP53+'Mars 2026'!AS53+'Avril 2026'!AR53+'Mai 2026'!AS53+'Juin 2026'!AR53+'Juillet 2026'!AS53+'Août 2026'!AS53+'Septembre 2026'!AR53+'Octobre 2026'!AS53+'Novembre 2026'!AS53+'Décembre 2026'!AS53</f>
        <v>0</v>
      </c>
      <c r="O44" s="99">
        <f>'Janvier 2026'!AT53+'Février 2026'!AQ53+'Mars 2026'!AT53+'Avril 2026'!AS53+'Mai 2026'!AT53+'Juin 2026'!AS53+'Juillet 2026'!AT53+'Août 2026'!AT53+'Septembre 2026'!AS53+'Octobre 2026'!AT53+'Novembre 2026'!AT53+'Décembre 2026'!AT53</f>
        <v>0</v>
      </c>
      <c r="P44" s="100">
        <f>'Janvier 2026'!AU53+'Février 2026'!AR53+'Mars 2026'!AU53+'Avril 2026'!AT53+'Mai 2026'!AU53+'Juin 2026'!AT53+'Juillet 2026'!AU53+'Août 2026'!AU53+'Septembre 2026'!AT53+'Octobre 2026'!AU53+'Novembre 2026'!AU53+'Décembre 2026'!AU53</f>
        <v>0</v>
      </c>
    </row>
    <row r="45" spans="1:16" ht="15.75" thickBot="1" x14ac:dyDescent="0.3">
      <c r="A45" s="374" t="str">
        <f>IFERROR(IF(config!A54="","",config!A54),"")</f>
        <v>C007317</v>
      </c>
      <c r="B45" s="23" t="str">
        <f>IFERROR(IF(config!B54="","",config!B54),"")</f>
        <v>LARRIEU</v>
      </c>
      <c r="C45" s="22" t="str">
        <f>IFERROR(IF(config!C54="","",config!C54),"")</f>
        <v>Cédric</v>
      </c>
      <c r="D45" s="88">
        <f>'Janvier 2026'!AI54+'Février 2026'!AF54+'Mars 2026'!AI54+'Avril 2026'!AH54+'Mai 2026'!AI54+'Juin 2026'!AH54+'Juillet 2026'!AI54+'Août 2026'!AI54+'Septembre 2026'!AH54+'Octobre 2026'!AI54+'Novembre 2026'!AI54+'Décembre 2026'!AI54</f>
        <v>181</v>
      </c>
      <c r="E45" s="89">
        <f>'Janvier 2026'!AJ54+'Février 2026'!AG54+'Mars 2026'!AJ54+'Avril 2026'!AI54+'Mai 2026'!AJ54+'Juin 2026'!AI54+'Juillet 2026'!AJ54+'Août 2026'!AJ54+'Septembre 2026'!AI54+'Octobre 2026'!AJ54+'Novembre 2026'!AJ54+'Décembre 2026'!AJ54</f>
        <v>15</v>
      </c>
      <c r="F45" s="90">
        <f>'Janvier 2026'!AK54+'Février 2026'!AH54+'Mars 2026'!AK54+'Avril 2026'!AJ54+'Mai 2026'!AK54+'Juin 2026'!AJ54+'Juillet 2026'!AK54+'Août 2026'!AK54+'Septembre 2026'!AJ54+'Octobre 2026'!AK54+'Novembre 2026'!AK54+'Décembre 2026'!AK54</f>
        <v>21</v>
      </c>
      <c r="G45" s="91">
        <f>'Janvier 2026'!AL54+'Février 2026'!AI54+'Mars 2026'!AL54+'Avril 2026'!AK54+'Mai 2026'!AL54+'Juin 2026'!AK54+'Juillet 2026'!AL54+'Août 2026'!AL54+'Septembre 2026'!AK54+'Octobre 2026'!AL54+'Novembre 2026'!AL54+'Décembre 2026'!AL54</f>
        <v>0</v>
      </c>
      <c r="H45" s="92">
        <f>'Janvier 2026'!AM54+'Février 2026'!AJ54+'Mars 2026'!AM54+'Avril 2026'!AL54+'Mai 2026'!AM54+'Juin 2026'!AL54+'Juillet 2026'!AM54+'Août 2026'!AM54+'Septembre 2026'!AL54+'Octobre 2026'!AM54+'Novembre 2026'!AM54+'Décembre 2026'!AM54</f>
        <v>0</v>
      </c>
      <c r="I45" s="93">
        <f>'Janvier 2026'!AN54+'Février 2026'!AK54+'Mars 2026'!AN54+'Avril 2026'!AM54+'Mai 2026'!AN54+'Juin 2026'!AM54+'Juillet 2026'!AN54+'Août 2026'!AN54+'Septembre 2026'!AM54+'Octobre 2026'!AN54+'Novembre 2026'!AN54+'Décembre 2026'!AN54</f>
        <v>5</v>
      </c>
      <c r="J45" s="94">
        <f>'Janvier 2026'!AO54+'Février 2026'!AL54+'Mars 2026'!AO54+'Avril 2026'!AN54+'Mai 2026'!AO54+'Juin 2026'!AN54+'Juillet 2026'!AO54+'Août 2026'!AO54+'Septembre 2026'!AN54+'Octobre 2026'!AO54+'Novembre 2026'!AO54+'Décembre 2026'!AO54</f>
        <v>0</v>
      </c>
      <c r="K45" s="95">
        <f>'Janvier 2026'!AP54+'Février 2026'!AM54+'Mars 2026'!AP54+'Avril 2026'!AO54+'Mai 2026'!AP54+'Juin 2026'!AO54+'Juillet 2026'!AP54+'Août 2026'!AP54+'Septembre 2026'!AO54+'Octobre 2026'!AP54+'Novembre 2026'!AP54+'Décembre 2026'!AP54</f>
        <v>0</v>
      </c>
      <c r="L45" s="96">
        <f>'Janvier 2026'!AQ54+'Février 2026'!AN54+'Mars 2026'!AQ54+'Avril 2026'!AP54+'Mai 2026'!AQ54+'Juin 2026'!AP54+'Juillet 2026'!AQ54+'Août 2026'!AQ54+'Septembre 2026'!AP54+'Octobre 2026'!AQ54+'Novembre 2026'!AQ54+'Décembre 2026'!AQ54</f>
        <v>26</v>
      </c>
      <c r="M45" s="97">
        <f>'Janvier 2026'!AR54+'Février 2026'!AO54+'Mars 2026'!AR54+'Avril 2026'!AQ54+'Mai 2026'!AR54+'Juin 2026'!AQ54+'Juillet 2026'!AR54+'Août 2026'!AR54+'Septembre 2026'!AQ54+'Octobre 2026'!AR54+'Novembre 2026'!AR54+'Décembre 2026'!AR54</f>
        <v>0</v>
      </c>
      <c r="N45" s="98">
        <f>'Janvier 2026'!AS54+'Février 2026'!AP54+'Mars 2026'!AS54+'Avril 2026'!AR54+'Mai 2026'!AS54+'Juin 2026'!AR54+'Juillet 2026'!AS54+'Août 2026'!AS54+'Septembre 2026'!AR54+'Octobre 2026'!AS54+'Novembre 2026'!AS54+'Décembre 2026'!AS54</f>
        <v>0</v>
      </c>
      <c r="O45" s="99">
        <f>'Janvier 2026'!AT54+'Février 2026'!AQ54+'Mars 2026'!AT54+'Avril 2026'!AS54+'Mai 2026'!AT54+'Juin 2026'!AS54+'Juillet 2026'!AT54+'Août 2026'!AT54+'Septembre 2026'!AS54+'Octobre 2026'!AT54+'Novembre 2026'!AT54+'Décembre 2026'!AT54</f>
        <v>0</v>
      </c>
      <c r="P45" s="100">
        <f>'Janvier 2026'!AU54+'Février 2026'!AR54+'Mars 2026'!AU54+'Avril 2026'!AT54+'Mai 2026'!AU54+'Juin 2026'!AT54+'Juillet 2026'!AU54+'Août 2026'!AU54+'Septembre 2026'!AT54+'Octobre 2026'!AU54+'Novembre 2026'!AU54+'Décembre 2026'!AU54</f>
        <v>0</v>
      </c>
    </row>
    <row r="46" spans="1:16" ht="15.75" thickBot="1" x14ac:dyDescent="0.3">
      <c r="A46" s="374" t="str">
        <f>IFERROR(IF(config!A55="","",config!A55),"")</f>
        <v>C004309</v>
      </c>
      <c r="B46" s="23" t="str">
        <f>IFERROR(IF(config!B55="","",config!B55),"")</f>
        <v>LEVIGNAT</v>
      </c>
      <c r="C46" s="22" t="str">
        <f>IFERROR(IF(config!C55="","",config!C55),"")</f>
        <v>Didier</v>
      </c>
      <c r="D46" s="88">
        <f>'Janvier 2026'!AI55+'Février 2026'!AF55+'Mars 2026'!AI55+'Avril 2026'!AH55+'Mai 2026'!AI55+'Juin 2026'!AH55+'Juillet 2026'!AI55+'Août 2026'!AI55+'Septembre 2026'!AH55+'Octobre 2026'!AI55+'Novembre 2026'!AI55+'Décembre 2026'!AI55</f>
        <v>0</v>
      </c>
      <c r="E46" s="89">
        <f>'Janvier 2026'!AJ55+'Février 2026'!AG55+'Mars 2026'!AJ55+'Avril 2026'!AI55+'Mai 2026'!AJ55+'Juin 2026'!AI55+'Juillet 2026'!AJ55+'Août 2026'!AJ55+'Septembre 2026'!AI55+'Octobre 2026'!AJ55+'Novembre 2026'!AJ55+'Décembre 2026'!AJ55</f>
        <v>0</v>
      </c>
      <c r="F46" s="90">
        <f>'Janvier 2026'!AK55+'Février 2026'!AH55+'Mars 2026'!AK55+'Avril 2026'!AJ55+'Mai 2026'!AK55+'Juin 2026'!AJ55+'Juillet 2026'!AK55+'Août 2026'!AK55+'Septembre 2026'!AJ55+'Octobre 2026'!AK55+'Novembre 2026'!AK55+'Décembre 2026'!AK55</f>
        <v>0</v>
      </c>
      <c r="G46" s="91">
        <f>'Janvier 2026'!AL55+'Février 2026'!AI55+'Mars 2026'!AL55+'Avril 2026'!AK55+'Mai 2026'!AL55+'Juin 2026'!AK55+'Juillet 2026'!AL55+'Août 2026'!AL55+'Septembre 2026'!AK55+'Octobre 2026'!AL55+'Novembre 2026'!AL55+'Décembre 2026'!AL55</f>
        <v>0</v>
      </c>
      <c r="H46" s="92">
        <f>'Janvier 2026'!AM55+'Février 2026'!AJ55+'Mars 2026'!AM55+'Avril 2026'!AL55+'Mai 2026'!AM55+'Juin 2026'!AL55+'Juillet 2026'!AM55+'Août 2026'!AM55+'Septembre 2026'!AL55+'Octobre 2026'!AM55+'Novembre 2026'!AM55+'Décembre 2026'!AM55</f>
        <v>0</v>
      </c>
      <c r="I46" s="93">
        <f>'Janvier 2026'!AN55+'Février 2026'!AK55+'Mars 2026'!AN55+'Avril 2026'!AM55+'Mai 2026'!AN55+'Juin 2026'!AM55+'Juillet 2026'!AN55+'Août 2026'!AN55+'Septembre 2026'!AM55+'Octobre 2026'!AN55+'Novembre 2026'!AN55+'Décembre 2026'!AN55</f>
        <v>0</v>
      </c>
      <c r="J46" s="94">
        <f>'Janvier 2026'!AO55+'Février 2026'!AL55+'Mars 2026'!AO55+'Avril 2026'!AN55+'Mai 2026'!AO55+'Juin 2026'!AN55+'Juillet 2026'!AO55+'Août 2026'!AO55+'Septembre 2026'!AN55+'Octobre 2026'!AO55+'Novembre 2026'!AO55+'Décembre 2026'!AO55</f>
        <v>0</v>
      </c>
      <c r="K46" s="95">
        <f>'Janvier 2026'!AP55+'Février 2026'!AM55+'Mars 2026'!AP55+'Avril 2026'!AO55+'Mai 2026'!AP55+'Juin 2026'!AO55+'Juillet 2026'!AP55+'Août 2026'!AP55+'Septembre 2026'!AO55+'Octobre 2026'!AP55+'Novembre 2026'!AP55+'Décembre 2026'!AP55</f>
        <v>0</v>
      </c>
      <c r="L46" s="96">
        <f>'Janvier 2026'!AQ55+'Février 2026'!AN55+'Mars 2026'!AQ55+'Avril 2026'!AP55+'Mai 2026'!AQ55+'Juin 2026'!AP55+'Juillet 2026'!AQ55+'Août 2026'!AQ55+'Septembre 2026'!AP55+'Octobre 2026'!AQ55+'Novembre 2026'!AQ55+'Décembre 2026'!AQ55</f>
        <v>0</v>
      </c>
      <c r="M46" s="97">
        <f>'Janvier 2026'!AR55+'Février 2026'!AO55+'Mars 2026'!AR55+'Avril 2026'!AQ55+'Mai 2026'!AR55+'Juin 2026'!AQ55+'Juillet 2026'!AR55+'Août 2026'!AR55+'Septembre 2026'!AQ55+'Octobre 2026'!AR55+'Novembre 2026'!AR55+'Décembre 2026'!AR55</f>
        <v>0</v>
      </c>
      <c r="N46" s="98">
        <f>'Janvier 2026'!AS55+'Février 2026'!AP55+'Mars 2026'!AS55+'Avril 2026'!AR55+'Mai 2026'!AS55+'Juin 2026'!AR55+'Juillet 2026'!AS55+'Août 2026'!AS55+'Septembre 2026'!AR55+'Octobre 2026'!AS55+'Novembre 2026'!AS55+'Décembre 2026'!AS55</f>
        <v>248</v>
      </c>
      <c r="O46" s="99">
        <f>'Janvier 2026'!AT55+'Février 2026'!AQ55+'Mars 2026'!AT55+'Avril 2026'!AS55+'Mai 2026'!AT55+'Juin 2026'!AS55+'Juillet 2026'!AT55+'Août 2026'!AT55+'Septembre 2026'!AS55+'Octobre 2026'!AT55+'Novembre 2026'!AT55+'Décembre 2026'!AT55</f>
        <v>0</v>
      </c>
      <c r="P46" s="100">
        <f>'Janvier 2026'!AU55+'Février 2026'!AR55+'Mars 2026'!AU55+'Avril 2026'!AT55+'Mai 2026'!AU55+'Juin 2026'!AT55+'Juillet 2026'!AU55+'Août 2026'!AU55+'Septembre 2026'!AT55+'Octobre 2026'!AU55+'Novembre 2026'!AU55+'Décembre 2026'!AU55</f>
        <v>0</v>
      </c>
    </row>
    <row r="47" spans="1:16" ht="15.75" thickBot="1" x14ac:dyDescent="0.3">
      <c r="A47" s="374" t="str">
        <f>IFERROR(IF(config!A56="","",config!A56),"")</f>
        <v>C005624</v>
      </c>
      <c r="B47" s="23" t="str">
        <f>IFERROR(IF(config!B56="","",config!B56),"")</f>
        <v>MARTIN-HERNANDEZ</v>
      </c>
      <c r="C47" s="22" t="str">
        <f>IFERROR(IF(config!C56="","",config!C56),"")</f>
        <v>Pierre</v>
      </c>
      <c r="D47" s="88">
        <f>'Janvier 2026'!AI56+'Février 2026'!AF56+'Mars 2026'!AI56+'Avril 2026'!AH56+'Mai 2026'!AI56+'Juin 2026'!AH56+'Juillet 2026'!AI56+'Août 2026'!AI56+'Septembre 2026'!AH56+'Octobre 2026'!AI56+'Novembre 2026'!AI56+'Décembre 2026'!AI56</f>
        <v>186</v>
      </c>
      <c r="E47" s="89">
        <f>'Janvier 2026'!AJ56+'Février 2026'!AG56+'Mars 2026'!AJ56+'Avril 2026'!AI56+'Mai 2026'!AJ56+'Juin 2026'!AI56+'Juillet 2026'!AJ56+'Août 2026'!AJ56+'Septembre 2026'!AI56+'Octobre 2026'!AJ56+'Novembre 2026'!AJ56+'Décembre 2026'!AJ56</f>
        <v>17</v>
      </c>
      <c r="F47" s="90">
        <f>'Janvier 2026'!AK56+'Février 2026'!AH56+'Mars 2026'!AK56+'Avril 2026'!AJ56+'Mai 2026'!AK56+'Juin 2026'!AJ56+'Juillet 2026'!AK56+'Août 2026'!AK56+'Septembre 2026'!AJ56+'Octobre 2026'!AK56+'Novembre 2026'!AK56+'Décembre 2026'!AK56</f>
        <v>43</v>
      </c>
      <c r="G47" s="91">
        <f>'Janvier 2026'!AL56+'Février 2026'!AI56+'Mars 2026'!AL56+'Avril 2026'!AK56+'Mai 2026'!AL56+'Juin 2026'!AK56+'Juillet 2026'!AL56+'Août 2026'!AL56+'Septembre 2026'!AK56+'Octobre 2026'!AL56+'Novembre 2026'!AL56+'Décembre 2026'!AL56</f>
        <v>0</v>
      </c>
      <c r="H47" s="92">
        <f>'Janvier 2026'!AM56+'Février 2026'!AJ56+'Mars 2026'!AM56+'Avril 2026'!AL56+'Mai 2026'!AM56+'Juin 2026'!AL56+'Juillet 2026'!AM56+'Août 2026'!AM56+'Septembre 2026'!AL56+'Octobre 2026'!AM56+'Novembre 2026'!AM56+'Décembre 2026'!AM56</f>
        <v>0</v>
      </c>
      <c r="I47" s="93">
        <f>'Janvier 2026'!AN56+'Février 2026'!AK56+'Mars 2026'!AN56+'Avril 2026'!AM56+'Mai 2026'!AN56+'Juin 2026'!AM56+'Juillet 2026'!AN56+'Août 2026'!AN56+'Septembre 2026'!AM56+'Octobre 2026'!AN56+'Novembre 2026'!AN56+'Décembre 2026'!AN56</f>
        <v>1</v>
      </c>
      <c r="J47" s="94">
        <f>'Janvier 2026'!AO56+'Février 2026'!AL56+'Mars 2026'!AO56+'Avril 2026'!AN56+'Mai 2026'!AO56+'Juin 2026'!AN56+'Juillet 2026'!AO56+'Août 2026'!AO56+'Septembre 2026'!AN56+'Octobre 2026'!AO56+'Novembre 2026'!AO56+'Décembre 2026'!AO56</f>
        <v>1</v>
      </c>
      <c r="K47" s="95">
        <f>'Janvier 2026'!AP56+'Février 2026'!AM56+'Mars 2026'!AP56+'Avril 2026'!AO56+'Mai 2026'!AP56+'Juin 2026'!AO56+'Juillet 2026'!AP56+'Août 2026'!AP56+'Septembre 2026'!AO56+'Octobre 2026'!AP56+'Novembre 2026'!AP56+'Décembre 2026'!AP56</f>
        <v>0</v>
      </c>
      <c r="L47" s="96">
        <f>'Janvier 2026'!AQ56+'Février 2026'!AN56+'Mars 2026'!AQ56+'Avril 2026'!AP56+'Mai 2026'!AQ56+'Juin 2026'!AP56+'Juillet 2026'!AQ56+'Août 2026'!AQ56+'Septembre 2026'!AP56+'Octobre 2026'!AQ56+'Novembre 2026'!AQ56+'Décembre 2026'!AQ56</f>
        <v>0</v>
      </c>
      <c r="M47" s="97">
        <f>'Janvier 2026'!AR56+'Février 2026'!AO56+'Mars 2026'!AR56+'Avril 2026'!AQ56+'Mai 2026'!AR56+'Juin 2026'!AQ56+'Juillet 2026'!AR56+'Août 2026'!AR56+'Septembre 2026'!AQ56+'Octobre 2026'!AR56+'Novembre 2026'!AR56+'Décembre 2026'!AR56</f>
        <v>0</v>
      </c>
      <c r="N47" s="98">
        <f>'Janvier 2026'!AS56+'Février 2026'!AP56+'Mars 2026'!AS56+'Avril 2026'!AR56+'Mai 2026'!AS56+'Juin 2026'!AR56+'Juillet 2026'!AS56+'Août 2026'!AS56+'Septembre 2026'!AR56+'Octobre 2026'!AS56+'Novembre 2026'!AS56+'Décembre 2026'!AS56</f>
        <v>0</v>
      </c>
      <c r="O47" s="99">
        <f>'Janvier 2026'!AT56+'Février 2026'!AQ56+'Mars 2026'!AT56+'Avril 2026'!AS56+'Mai 2026'!AT56+'Juin 2026'!AS56+'Juillet 2026'!AT56+'Août 2026'!AT56+'Septembre 2026'!AS56+'Octobre 2026'!AT56+'Novembre 2026'!AT56+'Décembre 2026'!AT56</f>
        <v>0</v>
      </c>
      <c r="P47" s="100">
        <f>'Janvier 2026'!AU56+'Février 2026'!AR56+'Mars 2026'!AU56+'Avril 2026'!AT56+'Mai 2026'!AU56+'Juin 2026'!AT56+'Juillet 2026'!AU56+'Août 2026'!AU56+'Septembre 2026'!AT56+'Octobre 2026'!AU56+'Novembre 2026'!AU56+'Décembre 2026'!AU56</f>
        <v>0</v>
      </c>
    </row>
    <row r="48" spans="1:16" ht="15.75" thickBot="1" x14ac:dyDescent="0.3">
      <c r="A48" s="374" t="str">
        <f>IFERROR(IF(config!A57="","",config!A57),"")</f>
        <v>C007758</v>
      </c>
      <c r="B48" s="23" t="str">
        <f>IFERROR(IF(config!B57="","",config!B57),"")</f>
        <v>PIERRE</v>
      </c>
      <c r="C48" s="22" t="str">
        <f>IFERROR(IF(config!C57="","",config!C57),"")</f>
        <v>Frantzy</v>
      </c>
      <c r="D48" s="88">
        <f>'Janvier 2026'!AI57+'Février 2026'!AF57+'Mars 2026'!AI57+'Avril 2026'!AH57+'Mai 2026'!AI57+'Juin 2026'!AH57+'Juillet 2026'!AI57+'Août 2026'!AI57+'Septembre 2026'!AH57+'Octobre 2026'!AI57+'Novembre 2026'!AI57+'Décembre 2026'!AI57</f>
        <v>196</v>
      </c>
      <c r="E48" s="89">
        <f>'Janvier 2026'!AJ57+'Février 2026'!AG57+'Mars 2026'!AJ57+'Avril 2026'!AI57+'Mai 2026'!AJ57+'Juin 2026'!AI57+'Juillet 2026'!AJ57+'Août 2026'!AJ57+'Septembre 2026'!AI57+'Octobre 2026'!AJ57+'Novembre 2026'!AJ57+'Décembre 2026'!AJ57</f>
        <v>12</v>
      </c>
      <c r="F48" s="90">
        <f>'Janvier 2026'!AK57+'Février 2026'!AH57+'Mars 2026'!AK57+'Avril 2026'!AJ57+'Mai 2026'!AK57+'Juin 2026'!AJ57+'Juillet 2026'!AK57+'Août 2026'!AK57+'Septembre 2026'!AJ57+'Octobre 2026'!AK57+'Novembre 2026'!AK57+'Décembre 2026'!AK57</f>
        <v>22</v>
      </c>
      <c r="G48" s="91">
        <f>'Janvier 2026'!AL57+'Février 2026'!AI57+'Mars 2026'!AL57+'Avril 2026'!AK57+'Mai 2026'!AL57+'Juin 2026'!AK57+'Juillet 2026'!AL57+'Août 2026'!AL57+'Septembre 2026'!AK57+'Octobre 2026'!AL57+'Novembre 2026'!AL57+'Décembre 2026'!AL57</f>
        <v>3</v>
      </c>
      <c r="H48" s="92">
        <f>'Janvier 2026'!AM57+'Février 2026'!AJ57+'Mars 2026'!AM57+'Avril 2026'!AL57+'Mai 2026'!AM57+'Juin 2026'!AL57+'Juillet 2026'!AM57+'Août 2026'!AM57+'Septembre 2026'!AL57+'Octobre 2026'!AM57+'Novembre 2026'!AM57+'Décembre 2026'!AM57</f>
        <v>0</v>
      </c>
      <c r="I48" s="93">
        <f>'Janvier 2026'!AN57+'Février 2026'!AK57+'Mars 2026'!AN57+'Avril 2026'!AM57+'Mai 2026'!AN57+'Juin 2026'!AM57+'Juillet 2026'!AN57+'Août 2026'!AN57+'Septembre 2026'!AM57+'Octobre 2026'!AN57+'Novembre 2026'!AN57+'Décembre 2026'!AN57</f>
        <v>15</v>
      </c>
      <c r="J48" s="94">
        <f>'Janvier 2026'!AO57+'Février 2026'!AL57+'Mars 2026'!AO57+'Avril 2026'!AN57+'Mai 2026'!AO57+'Juin 2026'!AN57+'Juillet 2026'!AO57+'Août 2026'!AO57+'Septembre 2026'!AN57+'Octobre 2026'!AO57+'Novembre 2026'!AO57+'Décembre 2026'!AO57</f>
        <v>0</v>
      </c>
      <c r="K48" s="95">
        <f>'Janvier 2026'!AP57+'Février 2026'!AM57+'Mars 2026'!AP57+'Avril 2026'!AO57+'Mai 2026'!AP57+'Juin 2026'!AO57+'Juillet 2026'!AP57+'Août 2026'!AP57+'Septembre 2026'!AO57+'Octobre 2026'!AP57+'Novembre 2026'!AP57+'Décembre 2026'!AP57</f>
        <v>0</v>
      </c>
      <c r="L48" s="96">
        <f>'Janvier 2026'!AQ57+'Février 2026'!AN57+'Mars 2026'!AQ57+'Avril 2026'!AP57+'Mai 2026'!AQ57+'Juin 2026'!AP57+'Juillet 2026'!AQ57+'Août 2026'!AQ57+'Septembre 2026'!AP57+'Octobre 2026'!AQ57+'Novembre 2026'!AQ57+'Décembre 2026'!AQ57</f>
        <v>0</v>
      </c>
      <c r="M48" s="97">
        <f>'Janvier 2026'!AR57+'Février 2026'!AO57+'Mars 2026'!AR57+'Avril 2026'!AQ57+'Mai 2026'!AR57+'Juin 2026'!AQ57+'Juillet 2026'!AR57+'Août 2026'!AR57+'Septembre 2026'!AQ57+'Octobre 2026'!AR57+'Novembre 2026'!AR57+'Décembre 2026'!AR57</f>
        <v>0</v>
      </c>
      <c r="N48" s="98">
        <f>'Janvier 2026'!AS57+'Février 2026'!AP57+'Mars 2026'!AS57+'Avril 2026'!AR57+'Mai 2026'!AS57+'Juin 2026'!AR57+'Juillet 2026'!AS57+'Août 2026'!AS57+'Septembre 2026'!AR57+'Octobre 2026'!AS57+'Novembre 2026'!AS57+'Décembre 2026'!AS57</f>
        <v>0</v>
      </c>
      <c r="O48" s="99">
        <f>'Janvier 2026'!AT57+'Février 2026'!AQ57+'Mars 2026'!AT57+'Avril 2026'!AS57+'Mai 2026'!AT57+'Juin 2026'!AS57+'Juillet 2026'!AT57+'Août 2026'!AT57+'Septembre 2026'!AS57+'Octobre 2026'!AT57+'Novembre 2026'!AT57+'Décembre 2026'!AT57</f>
        <v>0</v>
      </c>
      <c r="P48" s="100">
        <f>'Janvier 2026'!AU57+'Février 2026'!AR57+'Mars 2026'!AU57+'Avril 2026'!AT57+'Mai 2026'!AU57+'Juin 2026'!AT57+'Juillet 2026'!AU57+'Août 2026'!AU57+'Septembre 2026'!AT57+'Octobre 2026'!AU57+'Novembre 2026'!AU57+'Décembre 2026'!AU57</f>
        <v>0</v>
      </c>
    </row>
    <row r="49" spans="1:16" ht="15.75" thickBot="1" x14ac:dyDescent="0.3">
      <c r="A49" s="373" t="str">
        <f>IFERROR(IF(config!A58="","",config!A58),"")</f>
        <v>T029734</v>
      </c>
      <c r="B49" s="29" t="str">
        <f>IFERROR(IF(config!B58="","",config!B58),"")</f>
        <v>WEISS</v>
      </c>
      <c r="C49" s="28" t="str">
        <f>IFERROR(IF(config!C58="","",config!C58),"")</f>
        <v>Miguel</v>
      </c>
      <c r="D49" s="88">
        <f>'Janvier 2026'!AI58+'Février 2026'!AF58+'Mars 2026'!AI58+'Avril 2026'!AH58+'Mai 2026'!AI58+'Juin 2026'!AH58+'Juillet 2026'!AI58+'Août 2026'!AI58+'Septembre 2026'!AH58+'Octobre 2026'!AI58+'Novembre 2026'!AI58+'Décembre 2026'!AI58</f>
        <v>202</v>
      </c>
      <c r="E49" s="89">
        <f>'Janvier 2026'!AJ58+'Février 2026'!AG58+'Mars 2026'!AJ58+'Avril 2026'!AI58+'Mai 2026'!AJ58+'Juin 2026'!AI58+'Juillet 2026'!AJ58+'Août 2026'!AJ58+'Septembre 2026'!AI58+'Octobre 2026'!AJ58+'Novembre 2026'!AJ58+'Décembre 2026'!AJ58</f>
        <v>0</v>
      </c>
      <c r="F49" s="90">
        <f>'Janvier 2026'!AK58+'Février 2026'!AH58+'Mars 2026'!AK58+'Avril 2026'!AJ58+'Mai 2026'!AK58+'Juin 2026'!AJ58+'Juillet 2026'!AK58+'Août 2026'!AK58+'Septembre 2026'!AJ58+'Octobre 2026'!AK58+'Novembre 2026'!AK58+'Décembre 2026'!AK58</f>
        <v>30</v>
      </c>
      <c r="G49" s="91">
        <f>'Janvier 2026'!AL58+'Février 2026'!AI58+'Mars 2026'!AL58+'Avril 2026'!AK58+'Mai 2026'!AL58+'Juin 2026'!AK58+'Juillet 2026'!AL58+'Août 2026'!AL58+'Septembre 2026'!AK58+'Octobre 2026'!AL58+'Novembre 2026'!AL58+'Décembre 2026'!AL58</f>
        <v>0</v>
      </c>
      <c r="H49" s="92">
        <f>'Janvier 2026'!AM58+'Février 2026'!AJ58+'Mars 2026'!AM58+'Avril 2026'!AL58+'Mai 2026'!AM58+'Juin 2026'!AL58+'Juillet 2026'!AM58+'Août 2026'!AM58+'Septembre 2026'!AL58+'Octobre 2026'!AM58+'Novembre 2026'!AM58+'Décembre 2026'!AM58</f>
        <v>6</v>
      </c>
      <c r="I49" s="93">
        <f>'Janvier 2026'!AN58+'Février 2026'!AK58+'Mars 2026'!AN58+'Avril 2026'!AM58+'Mai 2026'!AN58+'Juin 2026'!AM58+'Juillet 2026'!AN58+'Août 2026'!AN58+'Septembre 2026'!AM58+'Octobre 2026'!AN58+'Novembre 2026'!AN58+'Décembre 2026'!AN58</f>
        <v>10</v>
      </c>
      <c r="J49" s="94">
        <f>'Janvier 2026'!AO58+'Février 2026'!AL58+'Mars 2026'!AO58+'Avril 2026'!AN58+'Mai 2026'!AO58+'Juin 2026'!AN58+'Juillet 2026'!AO58+'Août 2026'!AO58+'Septembre 2026'!AN58+'Octobre 2026'!AO58+'Novembre 2026'!AO58+'Décembre 2026'!AO58</f>
        <v>0</v>
      </c>
      <c r="K49" s="95">
        <f>'Janvier 2026'!AP58+'Février 2026'!AM58+'Mars 2026'!AP58+'Avril 2026'!AO58+'Mai 2026'!AP58+'Juin 2026'!AO58+'Juillet 2026'!AP58+'Août 2026'!AP58+'Septembre 2026'!AO58+'Octobre 2026'!AP58+'Novembre 2026'!AP58+'Décembre 2026'!AP58</f>
        <v>0</v>
      </c>
      <c r="L49" s="96">
        <f>'Janvier 2026'!AQ58+'Février 2026'!AN58+'Mars 2026'!AQ58+'Avril 2026'!AP58+'Mai 2026'!AQ58+'Juin 2026'!AP58+'Juillet 2026'!AQ58+'Août 2026'!AQ58+'Septembre 2026'!AP58+'Octobre 2026'!AQ58+'Novembre 2026'!AQ58+'Décembre 2026'!AQ58</f>
        <v>0</v>
      </c>
      <c r="M49" s="97">
        <f>'Janvier 2026'!AR58+'Février 2026'!AO58+'Mars 2026'!AR58+'Avril 2026'!AQ58+'Mai 2026'!AR58+'Juin 2026'!AQ58+'Juillet 2026'!AR58+'Août 2026'!AR58+'Septembre 2026'!AQ58+'Octobre 2026'!AR58+'Novembre 2026'!AR58+'Décembre 2026'!AR58</f>
        <v>0</v>
      </c>
      <c r="N49" s="98">
        <f>'Janvier 2026'!AS58+'Février 2026'!AP58+'Mars 2026'!AS58+'Avril 2026'!AR58+'Mai 2026'!AS58+'Juin 2026'!AR58+'Juillet 2026'!AS58+'Août 2026'!AS58+'Septembre 2026'!AR58+'Octobre 2026'!AS58+'Novembre 2026'!AS58+'Décembre 2026'!AS58</f>
        <v>0</v>
      </c>
      <c r="O49" s="99">
        <f>'Janvier 2026'!AT58+'Février 2026'!AQ58+'Mars 2026'!AT58+'Avril 2026'!AS58+'Mai 2026'!AT58+'Juin 2026'!AS58+'Juillet 2026'!AT58+'Août 2026'!AT58+'Septembre 2026'!AS58+'Octobre 2026'!AT58+'Novembre 2026'!AT58+'Décembre 2026'!AT58</f>
        <v>0</v>
      </c>
      <c r="P49" s="100">
        <f>'Janvier 2026'!AU58+'Février 2026'!AR58+'Mars 2026'!AU58+'Avril 2026'!AT58+'Mai 2026'!AU58+'Juin 2026'!AT58+'Juillet 2026'!AU58+'Août 2026'!AU58+'Septembre 2026'!AT58+'Octobre 2026'!AU58+'Novembre 2026'!AU58+'Décembre 2026'!AU58</f>
        <v>0</v>
      </c>
    </row>
    <row r="50" spans="1:16" x14ac:dyDescent="0.25">
      <c r="A50" s="391" t="str">
        <f>IFERROR(IF(config!A59="","",config!A59),"")</f>
        <v/>
      </c>
      <c r="B50" s="33" t="str">
        <f>IFERROR(IF(config!B59="","",config!B59),"")</f>
        <v>TOTAL AGENTS VOIRIE</v>
      </c>
      <c r="C50" s="34" t="str">
        <f>IFERROR(IF(config!C59="","",config!C59),"")</f>
        <v/>
      </c>
      <c r="D50" s="34" t="str">
        <f>IFERROR(IF(config!D59="","",config!D59),"")</f>
        <v/>
      </c>
      <c r="E50" s="34" t="str">
        <f>IFERROR(IF(config!E59="","",config!E59),"")</f>
        <v/>
      </c>
      <c r="F50" s="34" t="str">
        <f>IFERROR(IF(config!F59="","",config!F59),"")</f>
        <v/>
      </c>
      <c r="G50" s="34" t="str">
        <f>IFERROR(IF(config!G59="","",config!G59),"")</f>
        <v/>
      </c>
      <c r="H50" s="34" t="str">
        <f>IFERROR(IF(config!H59="","",config!H59),"")</f>
        <v/>
      </c>
      <c r="I50" s="34" t="str">
        <f>IFERROR(IF(config!I59="","",config!I59),"")</f>
        <v/>
      </c>
      <c r="J50" s="34" t="str">
        <f>IFERROR(IF(config!J59="","",config!J59),"")</f>
        <v/>
      </c>
      <c r="K50" s="34" t="str">
        <f>IFERROR(IF(config!K59="","",config!K59),"")</f>
        <v/>
      </c>
      <c r="L50" s="34" t="str">
        <f>IFERROR(IF(config!L59="","",config!L59),"")</f>
        <v/>
      </c>
      <c r="M50" s="34" t="str">
        <f>IFERROR(IF(config!M59="","",config!M59),"")</f>
        <v/>
      </c>
      <c r="N50" s="34" t="str">
        <f>IFERROR(IF(config!N59="","",config!N59),"")</f>
        <v/>
      </c>
      <c r="O50" s="34" t="str">
        <f>IFERROR(IF(config!O59="","",config!O59),"")</f>
        <v/>
      </c>
      <c r="P50" s="392" t="str">
        <f>IFERROR(IF(config!P59="","",config!P59),"")</f>
        <v/>
      </c>
    </row>
    <row r="51" spans="1:16" ht="15.75" thickBot="1" x14ac:dyDescent="0.3">
      <c r="A51" s="393" t="str">
        <f>IFERROR(IF(config!A60="","",config!A60),"")</f>
        <v/>
      </c>
      <c r="B51" s="158" t="str">
        <f>IFERROR(IF(config!B60="","",config!B60),"")</f>
        <v>Jardinier.ères</v>
      </c>
      <c r="C51" s="159" t="str">
        <f>IFERROR(IF(config!C60="","",config!C60),"")</f>
        <v/>
      </c>
      <c r="D51" s="159" t="str">
        <f>IFERROR(IF(config!D60="","",config!D60),"")</f>
        <v/>
      </c>
      <c r="E51" s="159" t="str">
        <f>IFERROR(IF(config!E60="","",config!E60),"")</f>
        <v/>
      </c>
      <c r="F51" s="159" t="str">
        <f>IFERROR(IF(config!F60="","",config!F60),"")</f>
        <v/>
      </c>
      <c r="G51" s="159" t="str">
        <f>IFERROR(IF(config!G60="","",config!G60),"")</f>
        <v/>
      </c>
      <c r="H51" s="159" t="str">
        <f>IFERROR(IF(config!H60="","",config!H60),"")</f>
        <v/>
      </c>
      <c r="I51" s="159" t="str">
        <f>IFERROR(IF(config!I60="","",config!I60),"")</f>
        <v/>
      </c>
      <c r="J51" s="159" t="str">
        <f>IFERROR(IF(config!J60="","",config!J60),"")</f>
        <v/>
      </c>
      <c r="K51" s="159" t="str">
        <f>IFERROR(IF(config!K60="","",config!K60),"")</f>
        <v/>
      </c>
      <c r="L51" s="159" t="str">
        <f>IFERROR(IF(config!L60="","",config!L60),"")</f>
        <v/>
      </c>
      <c r="M51" s="159" t="str">
        <f>IFERROR(IF(config!M60="","",config!M60),"")</f>
        <v/>
      </c>
      <c r="N51" s="159" t="str">
        <f>IFERROR(IF(config!N60="","",config!N60),"")</f>
        <v/>
      </c>
      <c r="O51" s="159" t="str">
        <f>IFERROR(IF(config!O60="","",config!O60),"")</f>
        <v/>
      </c>
      <c r="P51" s="394" t="str">
        <f>IFERROR(IF(config!P60="","",config!P60),"")</f>
        <v/>
      </c>
    </row>
    <row r="52" spans="1:16" ht="15.75" thickBot="1" x14ac:dyDescent="0.3">
      <c r="A52" s="374" t="str">
        <f>IFERROR(IF(config!A61="","",config!A61),"")</f>
        <v>N018514</v>
      </c>
      <c r="B52" s="23" t="str">
        <f>IFERROR(IF(config!B61="","",config!B61),"")</f>
        <v>DELANDE</v>
      </c>
      <c r="C52" s="22" t="str">
        <f>IFERROR(IF(config!C61="","",config!C61),"")</f>
        <v>Romain</v>
      </c>
      <c r="D52" s="88">
        <f>'Janvier 2026'!AI61+'Février 2026'!AF61+'Mars 2026'!AI61+'Avril 2026'!AH61+'Mai 2026'!AI61+'Juin 2026'!AH61+'Juillet 2026'!AI61+'Août 2026'!AI61+'Septembre 2026'!AH61+'Octobre 2026'!AI61+'Novembre 2026'!AI61+'Décembre 2026'!AI61</f>
        <v>202</v>
      </c>
      <c r="E52" s="89">
        <f>'Janvier 2026'!AJ61+'Février 2026'!AG61+'Mars 2026'!AJ61+'Avril 2026'!AI61+'Mai 2026'!AJ61+'Juin 2026'!AI61+'Juillet 2026'!AJ61+'Août 2026'!AJ61+'Septembre 2026'!AI61+'Octobre 2026'!AJ61+'Novembre 2026'!AJ61+'Décembre 2026'!AJ61</f>
        <v>8</v>
      </c>
      <c r="F52" s="90">
        <f>'Janvier 2026'!AK61+'Février 2026'!AH61+'Mars 2026'!AK61+'Avril 2026'!AJ61+'Mai 2026'!AK61+'Juin 2026'!AJ61+'Juillet 2026'!AK61+'Août 2026'!AK61+'Septembre 2026'!AJ61+'Octobre 2026'!AK61+'Novembre 2026'!AK61+'Décembre 2026'!AK61</f>
        <v>23</v>
      </c>
      <c r="G52" s="91">
        <f>'Janvier 2026'!AL61+'Février 2026'!AI61+'Mars 2026'!AL61+'Avril 2026'!AK61+'Mai 2026'!AL61+'Juin 2026'!AK61+'Juillet 2026'!AL61+'Août 2026'!AL61+'Septembre 2026'!AK61+'Octobre 2026'!AL61+'Novembre 2026'!AL61+'Décembre 2026'!AL61</f>
        <v>0</v>
      </c>
      <c r="H52" s="92">
        <f>'Janvier 2026'!AM61+'Février 2026'!AJ61+'Mars 2026'!AM61+'Avril 2026'!AL61+'Mai 2026'!AM61+'Juin 2026'!AL61+'Juillet 2026'!AM61+'Août 2026'!AM61+'Septembre 2026'!AL61+'Octobre 2026'!AM61+'Novembre 2026'!AM61+'Décembre 2026'!AM61</f>
        <v>0</v>
      </c>
      <c r="I52" s="93">
        <f>'Janvier 2026'!AN61+'Février 2026'!AK61+'Mars 2026'!AN61+'Avril 2026'!AM61+'Mai 2026'!AN61+'Juin 2026'!AM61+'Juillet 2026'!AN61+'Août 2026'!AN61+'Septembre 2026'!AM61+'Octobre 2026'!AN61+'Novembre 2026'!AN61+'Décembre 2026'!AN61</f>
        <v>1</v>
      </c>
      <c r="J52" s="94">
        <f>'Janvier 2026'!AO61+'Février 2026'!AL61+'Mars 2026'!AO61+'Avril 2026'!AN61+'Mai 2026'!AO61+'Juin 2026'!AN61+'Juillet 2026'!AO61+'Août 2026'!AO61+'Septembre 2026'!AN61+'Octobre 2026'!AO61+'Novembre 2026'!AO61+'Décembre 2026'!AO61</f>
        <v>0</v>
      </c>
      <c r="K52" s="95">
        <f>'Janvier 2026'!AP61+'Février 2026'!AM61+'Mars 2026'!AP61+'Avril 2026'!AO61+'Mai 2026'!AP61+'Juin 2026'!AO61+'Juillet 2026'!AP61+'Août 2026'!AP61+'Septembre 2026'!AO61+'Octobre 2026'!AP61+'Novembre 2026'!AP61+'Décembre 2026'!AP61</f>
        <v>0</v>
      </c>
      <c r="L52" s="96">
        <f>'Janvier 2026'!AQ61+'Février 2026'!AN61+'Mars 2026'!AQ61+'Avril 2026'!AP61+'Mai 2026'!AQ61+'Juin 2026'!AP61+'Juillet 2026'!AQ61+'Août 2026'!AQ61+'Septembre 2026'!AP61+'Octobre 2026'!AQ61+'Novembre 2026'!AQ61+'Décembre 2026'!AQ61</f>
        <v>0</v>
      </c>
      <c r="M52" s="97">
        <f>'Janvier 2026'!AR61+'Février 2026'!AO61+'Mars 2026'!AR61+'Avril 2026'!AQ61+'Mai 2026'!AR61+'Juin 2026'!AQ61+'Juillet 2026'!AR61+'Août 2026'!AR61+'Septembre 2026'!AQ61+'Octobre 2026'!AR61+'Novembre 2026'!AR61+'Décembre 2026'!AR61</f>
        <v>14</v>
      </c>
      <c r="N52" s="98">
        <f>'Janvier 2026'!AS61+'Février 2026'!AP61+'Mars 2026'!AS61+'Avril 2026'!AR61+'Mai 2026'!AS61+'Juin 2026'!AR61+'Juillet 2026'!AS61+'Août 2026'!AS61+'Septembre 2026'!AR61+'Octobre 2026'!AS61+'Novembre 2026'!AS61+'Décembre 2026'!AS61</f>
        <v>0</v>
      </c>
      <c r="O52" s="99">
        <f>'Janvier 2026'!AT61+'Février 2026'!AQ61+'Mars 2026'!AT61+'Avril 2026'!AS61+'Mai 2026'!AT61+'Juin 2026'!AS61+'Juillet 2026'!AT61+'Août 2026'!AT61+'Septembre 2026'!AS61+'Octobre 2026'!AT61+'Novembre 2026'!AT61+'Décembre 2026'!AT61</f>
        <v>0</v>
      </c>
      <c r="P52" s="100">
        <f>'Janvier 2026'!AU61+'Février 2026'!AR61+'Mars 2026'!AU61+'Avril 2026'!AT61+'Mai 2026'!AU61+'Juin 2026'!AT61+'Juillet 2026'!AU61+'Août 2026'!AU61+'Septembre 2026'!AT61+'Octobre 2026'!AU61+'Novembre 2026'!AU61+'Décembre 2026'!AU61</f>
        <v>0</v>
      </c>
    </row>
    <row r="53" spans="1:16" ht="15.75" thickBot="1" x14ac:dyDescent="0.3">
      <c r="A53" s="374" t="str">
        <f>IFERROR(IF(config!A62="","",config!A62),"")</f>
        <v>T029231</v>
      </c>
      <c r="B53" s="23" t="str">
        <f>IFERROR(IF(config!B62="","",config!B62),"")</f>
        <v>DA SILVA REIS</v>
      </c>
      <c r="C53" s="22" t="str">
        <f>IFERROR(IF(config!C62="","",config!C62),"")</f>
        <v>Alexandra</v>
      </c>
      <c r="D53" s="88">
        <f>'Janvier 2026'!AI62+'Février 2026'!AF62+'Mars 2026'!AI62+'Avril 2026'!AH62+'Mai 2026'!AI62+'Juin 2026'!AH62+'Juillet 2026'!AI62+'Août 2026'!AI62+'Septembre 2026'!AH62+'Octobre 2026'!AI62+'Novembre 2026'!AI62+'Décembre 2026'!AI62</f>
        <v>179</v>
      </c>
      <c r="E53" s="89">
        <f>'Janvier 2026'!AJ62+'Février 2026'!AG62+'Mars 2026'!AJ62+'Avril 2026'!AI62+'Mai 2026'!AJ62+'Juin 2026'!AI62+'Juillet 2026'!AJ62+'Août 2026'!AJ62+'Septembre 2026'!AI62+'Octobre 2026'!AJ62+'Novembre 2026'!AJ62+'Décembre 2026'!AJ62</f>
        <v>23</v>
      </c>
      <c r="F53" s="90">
        <f>'Janvier 2026'!AK62+'Février 2026'!AH62+'Mars 2026'!AK62+'Avril 2026'!AJ62+'Mai 2026'!AK62+'Juin 2026'!AJ62+'Juillet 2026'!AK62+'Août 2026'!AK62+'Septembre 2026'!AJ62+'Octobre 2026'!AK62+'Novembre 2026'!AK62+'Décembre 2026'!AK62</f>
        <v>42</v>
      </c>
      <c r="G53" s="91">
        <f>'Janvier 2026'!AL62+'Février 2026'!AI62+'Mars 2026'!AL62+'Avril 2026'!AK62+'Mai 2026'!AL62+'Juin 2026'!AK62+'Juillet 2026'!AL62+'Août 2026'!AL62+'Septembre 2026'!AK62+'Octobre 2026'!AL62+'Novembre 2026'!AL62+'Décembre 2026'!AL62</f>
        <v>0</v>
      </c>
      <c r="H53" s="92">
        <f>'Janvier 2026'!AM62+'Février 2026'!AJ62+'Mars 2026'!AM62+'Avril 2026'!AL62+'Mai 2026'!AM62+'Juin 2026'!AL62+'Juillet 2026'!AM62+'Août 2026'!AM62+'Septembre 2026'!AL62+'Octobre 2026'!AM62+'Novembre 2026'!AM62+'Décembre 2026'!AM62</f>
        <v>0</v>
      </c>
      <c r="I53" s="93">
        <f>'Janvier 2026'!AN62+'Février 2026'!AK62+'Mars 2026'!AN62+'Avril 2026'!AM62+'Mai 2026'!AN62+'Juin 2026'!AM62+'Juillet 2026'!AN62+'Août 2026'!AN62+'Septembre 2026'!AM62+'Octobre 2026'!AN62+'Novembre 2026'!AN62+'Décembre 2026'!AN62</f>
        <v>0</v>
      </c>
      <c r="J53" s="94">
        <f>'Janvier 2026'!AO62+'Février 2026'!AL62+'Mars 2026'!AO62+'Avril 2026'!AN62+'Mai 2026'!AO62+'Juin 2026'!AN62+'Juillet 2026'!AO62+'Août 2026'!AO62+'Septembre 2026'!AN62+'Octobre 2026'!AO62+'Novembre 2026'!AO62+'Décembre 2026'!AO62</f>
        <v>1</v>
      </c>
      <c r="K53" s="95">
        <f>'Janvier 2026'!AP62+'Février 2026'!AM62+'Mars 2026'!AP62+'Avril 2026'!AO62+'Mai 2026'!AP62+'Juin 2026'!AO62+'Juillet 2026'!AP62+'Août 2026'!AP62+'Septembre 2026'!AO62+'Octobre 2026'!AP62+'Novembre 2026'!AP62+'Décembre 2026'!AP62</f>
        <v>0</v>
      </c>
      <c r="L53" s="96">
        <f>'Janvier 2026'!AQ62+'Février 2026'!AN62+'Mars 2026'!AQ62+'Avril 2026'!AP62+'Mai 2026'!AQ62+'Juin 2026'!AP62+'Juillet 2026'!AQ62+'Août 2026'!AQ62+'Septembre 2026'!AP62+'Octobre 2026'!AQ62+'Novembre 2026'!AQ62+'Décembre 2026'!AQ62</f>
        <v>0</v>
      </c>
      <c r="M53" s="97">
        <f>'Janvier 2026'!AR62+'Février 2026'!AO62+'Mars 2026'!AR62+'Avril 2026'!AQ62+'Mai 2026'!AR62+'Juin 2026'!AQ62+'Juillet 2026'!AR62+'Août 2026'!AR62+'Septembre 2026'!AQ62+'Octobre 2026'!AR62+'Novembre 2026'!AR62+'Décembre 2026'!AR62</f>
        <v>3</v>
      </c>
      <c r="N53" s="98">
        <f>'Janvier 2026'!AS62+'Février 2026'!AP62+'Mars 2026'!AS62+'Avril 2026'!AR62+'Mai 2026'!AS62+'Juin 2026'!AR62+'Juillet 2026'!AS62+'Août 2026'!AS62+'Septembre 2026'!AR62+'Octobre 2026'!AS62+'Novembre 2026'!AS62+'Décembre 2026'!AS62</f>
        <v>0</v>
      </c>
      <c r="O53" s="99">
        <f>'Janvier 2026'!AT62+'Février 2026'!AQ62+'Mars 2026'!AT62+'Avril 2026'!AS62+'Mai 2026'!AT62+'Juin 2026'!AS62+'Juillet 2026'!AT62+'Août 2026'!AT62+'Septembre 2026'!AS62+'Octobre 2026'!AT62+'Novembre 2026'!AT62+'Décembre 2026'!AT62</f>
        <v>0</v>
      </c>
      <c r="P53" s="100">
        <f>'Janvier 2026'!AU62+'Février 2026'!AR62+'Mars 2026'!AU62+'Avril 2026'!AT62+'Mai 2026'!AU62+'Juin 2026'!AT62+'Juillet 2026'!AU62+'Août 2026'!AU62+'Septembre 2026'!AT62+'Octobre 2026'!AU62+'Novembre 2026'!AU62+'Décembre 2026'!AU62</f>
        <v>0</v>
      </c>
    </row>
    <row r="54" spans="1:16" ht="15.75" thickBot="1" x14ac:dyDescent="0.3">
      <c r="A54" s="374" t="str">
        <f>IFERROR(IF(config!A63="","",config!A63),"")</f>
        <v>N011181</v>
      </c>
      <c r="B54" s="23" t="str">
        <f>IFERROR(IF(config!B63="","",config!B63),"")</f>
        <v>ELMAGROUD</v>
      </c>
      <c r="C54" s="22" t="str">
        <f>IFERROR(IF(config!C63="","",config!C63),"")</f>
        <v>Sofiane</v>
      </c>
      <c r="D54" s="88">
        <f>'Janvier 2026'!AI63+'Février 2026'!AF63+'Mars 2026'!AI63+'Avril 2026'!AH63+'Mai 2026'!AI63+'Juin 2026'!AH63+'Juillet 2026'!AI63+'Août 2026'!AI63+'Septembre 2026'!AH63+'Octobre 2026'!AI63+'Novembre 2026'!AI63+'Décembre 2026'!AI63</f>
        <v>206</v>
      </c>
      <c r="E54" s="89">
        <f>'Janvier 2026'!AJ63+'Février 2026'!AG63+'Mars 2026'!AJ63+'Avril 2026'!AI63+'Mai 2026'!AJ63+'Juin 2026'!AI63+'Juillet 2026'!AJ63+'Août 2026'!AJ63+'Septembre 2026'!AI63+'Octobre 2026'!AJ63+'Novembre 2026'!AJ63+'Décembre 2026'!AJ63</f>
        <v>0</v>
      </c>
      <c r="F54" s="90">
        <f>'Janvier 2026'!AK63+'Février 2026'!AH63+'Mars 2026'!AK63+'Avril 2026'!AJ63+'Mai 2026'!AK63+'Juin 2026'!AJ63+'Juillet 2026'!AK63+'Août 2026'!AK63+'Septembre 2026'!AJ63+'Octobre 2026'!AK63+'Novembre 2026'!AK63+'Décembre 2026'!AK63</f>
        <v>39</v>
      </c>
      <c r="G54" s="91">
        <f>'Janvier 2026'!AL63+'Février 2026'!AI63+'Mars 2026'!AL63+'Avril 2026'!AK63+'Mai 2026'!AL63+'Juin 2026'!AK63+'Juillet 2026'!AL63+'Août 2026'!AL63+'Septembre 2026'!AK63+'Octobre 2026'!AL63+'Novembre 2026'!AL63+'Décembre 2026'!AL63</f>
        <v>0</v>
      </c>
      <c r="H54" s="92">
        <f>'Janvier 2026'!AM63+'Février 2026'!AJ63+'Mars 2026'!AM63+'Avril 2026'!AL63+'Mai 2026'!AM63+'Juin 2026'!AL63+'Juillet 2026'!AM63+'Août 2026'!AM63+'Septembre 2026'!AL63+'Octobre 2026'!AM63+'Novembre 2026'!AM63+'Décembre 2026'!AM63</f>
        <v>0</v>
      </c>
      <c r="I54" s="93">
        <f>'Janvier 2026'!AN63+'Février 2026'!AK63+'Mars 2026'!AN63+'Avril 2026'!AM63+'Mai 2026'!AN63+'Juin 2026'!AM63+'Juillet 2026'!AN63+'Août 2026'!AN63+'Septembre 2026'!AM63+'Octobre 2026'!AN63+'Novembre 2026'!AN63+'Décembre 2026'!AN63</f>
        <v>1</v>
      </c>
      <c r="J54" s="94">
        <f>'Janvier 2026'!AO63+'Février 2026'!AL63+'Mars 2026'!AO63+'Avril 2026'!AN63+'Mai 2026'!AO63+'Juin 2026'!AN63+'Juillet 2026'!AO63+'Août 2026'!AO63+'Septembre 2026'!AN63+'Octobre 2026'!AO63+'Novembre 2026'!AO63+'Décembre 2026'!AO63</f>
        <v>2</v>
      </c>
      <c r="K54" s="95">
        <f>'Janvier 2026'!AP63+'Février 2026'!AM63+'Mars 2026'!AP63+'Avril 2026'!AO63+'Mai 2026'!AP63+'Juin 2026'!AO63+'Juillet 2026'!AP63+'Août 2026'!AP63+'Septembre 2026'!AO63+'Octobre 2026'!AP63+'Novembre 2026'!AP63+'Décembre 2026'!AP63</f>
        <v>0</v>
      </c>
      <c r="L54" s="96">
        <f>'Janvier 2026'!AQ63+'Février 2026'!AN63+'Mars 2026'!AQ63+'Avril 2026'!AP63+'Mai 2026'!AQ63+'Juin 2026'!AP63+'Juillet 2026'!AQ63+'Août 2026'!AQ63+'Septembre 2026'!AP63+'Octobre 2026'!AQ63+'Novembre 2026'!AQ63+'Décembre 2026'!AQ63</f>
        <v>0</v>
      </c>
      <c r="M54" s="97">
        <f>'Janvier 2026'!AR63+'Février 2026'!AO63+'Mars 2026'!AR63+'Avril 2026'!AQ63+'Mai 2026'!AR63+'Juin 2026'!AQ63+'Juillet 2026'!AR63+'Août 2026'!AR63+'Septembre 2026'!AQ63+'Octobre 2026'!AR63+'Novembre 2026'!AR63+'Décembre 2026'!AR63</f>
        <v>0</v>
      </c>
      <c r="N54" s="98">
        <f>'Janvier 2026'!AS63+'Février 2026'!AP63+'Mars 2026'!AS63+'Avril 2026'!AR63+'Mai 2026'!AS63+'Juin 2026'!AR63+'Juillet 2026'!AS63+'Août 2026'!AS63+'Septembre 2026'!AR63+'Octobre 2026'!AS63+'Novembre 2026'!AS63+'Décembre 2026'!AS63</f>
        <v>0</v>
      </c>
      <c r="O54" s="99">
        <f>'Janvier 2026'!AT63+'Février 2026'!AQ63+'Mars 2026'!AT63+'Avril 2026'!AS63+'Mai 2026'!AT63+'Juin 2026'!AS63+'Juillet 2026'!AT63+'Août 2026'!AT63+'Septembre 2026'!AS63+'Octobre 2026'!AT63+'Novembre 2026'!AT63+'Décembre 2026'!AT63</f>
        <v>0</v>
      </c>
      <c r="P54" s="100">
        <f>'Janvier 2026'!AU63+'Février 2026'!AR63+'Mars 2026'!AU63+'Avril 2026'!AT63+'Mai 2026'!AU63+'Juin 2026'!AT63+'Juillet 2026'!AU63+'Août 2026'!AU63+'Septembre 2026'!AT63+'Octobre 2026'!AU63+'Novembre 2026'!AU63+'Décembre 2026'!AU63</f>
        <v>0</v>
      </c>
    </row>
    <row r="55" spans="1:16" ht="15.75" thickBot="1" x14ac:dyDescent="0.3">
      <c r="A55" s="374" t="str">
        <f>IFERROR(IF(config!A64="","",config!A64),"")</f>
        <v>C004163</v>
      </c>
      <c r="B55" s="23" t="str">
        <f>IFERROR(IF(config!B64="","",config!B64),"")</f>
        <v>ESTEVE</v>
      </c>
      <c r="C55" s="22" t="str">
        <f>IFERROR(IF(config!C64="","",config!C64),"")</f>
        <v>Thierry</v>
      </c>
      <c r="D55" s="88">
        <f>'Janvier 2026'!AI64+'Février 2026'!AF64+'Mars 2026'!AI64+'Avril 2026'!AH64+'Mai 2026'!AI64+'Juin 2026'!AH64+'Juillet 2026'!AI64+'Août 2026'!AI64+'Septembre 2026'!AH64+'Octobre 2026'!AI64+'Novembre 2026'!AI64+'Décembre 2026'!AI64</f>
        <v>218</v>
      </c>
      <c r="E55" s="89">
        <f>'Janvier 2026'!AJ64+'Février 2026'!AG64+'Mars 2026'!AJ64+'Avril 2026'!AI64+'Mai 2026'!AJ64+'Juin 2026'!AI64+'Juillet 2026'!AJ64+'Août 2026'!AJ64+'Septembre 2026'!AI64+'Octobre 2026'!AJ64+'Novembre 2026'!AJ64+'Décembre 2026'!AJ64</f>
        <v>0</v>
      </c>
      <c r="F55" s="90">
        <f>'Janvier 2026'!AK64+'Février 2026'!AH64+'Mars 2026'!AK64+'Avril 2026'!AJ64+'Mai 2026'!AK64+'Juin 2026'!AJ64+'Juillet 2026'!AK64+'Août 2026'!AK64+'Septembre 2026'!AJ64+'Octobre 2026'!AK64+'Novembre 2026'!AK64+'Décembre 2026'!AK64</f>
        <v>19</v>
      </c>
      <c r="G55" s="91">
        <f>'Janvier 2026'!AL64+'Février 2026'!AI64+'Mars 2026'!AL64+'Avril 2026'!AK64+'Mai 2026'!AL64+'Juin 2026'!AK64+'Juillet 2026'!AL64+'Août 2026'!AL64+'Septembre 2026'!AK64+'Octobre 2026'!AL64+'Novembre 2026'!AL64+'Décembre 2026'!AL64</f>
        <v>0</v>
      </c>
      <c r="H55" s="92">
        <f>'Janvier 2026'!AM64+'Février 2026'!AJ64+'Mars 2026'!AM64+'Avril 2026'!AL64+'Mai 2026'!AM64+'Juin 2026'!AL64+'Juillet 2026'!AM64+'Août 2026'!AM64+'Septembre 2026'!AL64+'Octobre 2026'!AM64+'Novembre 2026'!AM64+'Décembre 2026'!AM64</f>
        <v>0</v>
      </c>
      <c r="I55" s="93">
        <f>'Janvier 2026'!AN64+'Février 2026'!AK64+'Mars 2026'!AN64+'Avril 2026'!AM64+'Mai 2026'!AN64+'Juin 2026'!AM64+'Juillet 2026'!AN64+'Août 2026'!AN64+'Septembre 2026'!AM64+'Octobre 2026'!AN64+'Novembre 2026'!AN64+'Décembre 2026'!AN64</f>
        <v>10</v>
      </c>
      <c r="J55" s="94">
        <f>'Janvier 2026'!AO64+'Février 2026'!AL64+'Mars 2026'!AO64+'Avril 2026'!AN64+'Mai 2026'!AO64+'Juin 2026'!AN64+'Juillet 2026'!AO64+'Août 2026'!AO64+'Septembre 2026'!AN64+'Octobre 2026'!AO64+'Novembre 2026'!AO64+'Décembre 2026'!AO64</f>
        <v>1</v>
      </c>
      <c r="K55" s="95">
        <f>'Janvier 2026'!AP64+'Février 2026'!AM64+'Mars 2026'!AP64+'Avril 2026'!AO64+'Mai 2026'!AP64+'Juin 2026'!AO64+'Juillet 2026'!AP64+'Août 2026'!AP64+'Septembre 2026'!AO64+'Octobre 2026'!AP64+'Novembre 2026'!AP64+'Décembre 2026'!AP64</f>
        <v>0</v>
      </c>
      <c r="L55" s="96">
        <f>'Janvier 2026'!AQ64+'Février 2026'!AN64+'Mars 2026'!AQ64+'Avril 2026'!AP64+'Mai 2026'!AQ64+'Juin 2026'!AP64+'Juillet 2026'!AQ64+'Août 2026'!AQ64+'Septembre 2026'!AP64+'Octobre 2026'!AQ64+'Novembre 2026'!AQ64+'Décembre 2026'!AQ64</f>
        <v>0</v>
      </c>
      <c r="M55" s="97">
        <f>'Janvier 2026'!AR64+'Février 2026'!AO64+'Mars 2026'!AR64+'Avril 2026'!AQ64+'Mai 2026'!AR64+'Juin 2026'!AQ64+'Juillet 2026'!AR64+'Août 2026'!AR64+'Septembre 2026'!AQ64+'Octobre 2026'!AR64+'Novembre 2026'!AR64+'Décembre 2026'!AR64</f>
        <v>0</v>
      </c>
      <c r="N55" s="98">
        <f>'Janvier 2026'!AS64+'Février 2026'!AP64+'Mars 2026'!AS64+'Avril 2026'!AR64+'Mai 2026'!AS64+'Juin 2026'!AR64+'Juillet 2026'!AS64+'Août 2026'!AS64+'Septembre 2026'!AR64+'Octobre 2026'!AS64+'Novembre 2026'!AS64+'Décembre 2026'!AS64</f>
        <v>0</v>
      </c>
      <c r="O55" s="99">
        <f>'Janvier 2026'!AT64+'Février 2026'!AQ64+'Mars 2026'!AT64+'Avril 2026'!AS64+'Mai 2026'!AT64+'Juin 2026'!AS64+'Juillet 2026'!AT64+'Août 2026'!AT64+'Septembre 2026'!AS64+'Octobre 2026'!AT64+'Novembre 2026'!AT64+'Décembre 2026'!AT64</f>
        <v>0</v>
      </c>
      <c r="P55" s="100">
        <f>'Janvier 2026'!AU64+'Février 2026'!AR64+'Mars 2026'!AU64+'Avril 2026'!AT64+'Mai 2026'!AU64+'Juin 2026'!AT64+'Juillet 2026'!AU64+'Août 2026'!AU64+'Septembre 2026'!AT64+'Octobre 2026'!AU64+'Novembre 2026'!AU64+'Décembre 2026'!AU64</f>
        <v>0</v>
      </c>
    </row>
    <row r="56" spans="1:16" ht="15.75" thickBot="1" x14ac:dyDescent="0.3">
      <c r="A56" s="374" t="str">
        <f>IFERROR(IF(config!A65="","",config!A65),"")</f>
        <v>C006428</v>
      </c>
      <c r="B56" s="23" t="str">
        <f>IFERROR(IF(config!B65="","",config!B65),"")</f>
        <v>KADRI</v>
      </c>
      <c r="C56" s="22" t="str">
        <f>IFERROR(IF(config!C65="","",config!C65),"")</f>
        <v>Houssine</v>
      </c>
      <c r="D56" s="88">
        <f>'Janvier 2026'!AI65+'Février 2026'!AF65+'Mars 2026'!AI65+'Avril 2026'!AH65+'Mai 2026'!AI65+'Juin 2026'!AH65+'Juillet 2026'!AI65+'Août 2026'!AI65+'Septembre 2026'!AH65+'Octobre 2026'!AI65+'Novembre 2026'!AI65+'Décembre 2026'!AI65</f>
        <v>235</v>
      </c>
      <c r="E56" s="89">
        <f>'Janvier 2026'!AJ65+'Février 2026'!AG65+'Mars 2026'!AJ65+'Avril 2026'!AI65+'Mai 2026'!AJ65+'Juin 2026'!AI65+'Juillet 2026'!AJ65+'Août 2026'!AJ65+'Septembre 2026'!AI65+'Octobre 2026'!AJ65+'Novembre 2026'!AJ65+'Décembre 2026'!AJ65</f>
        <v>0</v>
      </c>
      <c r="F56" s="90">
        <f>'Janvier 2026'!AK65+'Février 2026'!AH65+'Mars 2026'!AK65+'Avril 2026'!AJ65+'Mai 2026'!AK65+'Juin 2026'!AJ65+'Juillet 2026'!AK65+'Août 2026'!AK65+'Septembre 2026'!AJ65+'Octobre 2026'!AK65+'Novembre 2026'!AK65+'Décembre 2026'!AK65</f>
        <v>0</v>
      </c>
      <c r="G56" s="91">
        <f>'Janvier 2026'!AL65+'Février 2026'!AI65+'Mars 2026'!AL65+'Avril 2026'!AK65+'Mai 2026'!AL65+'Juin 2026'!AK65+'Juillet 2026'!AL65+'Août 2026'!AL65+'Septembre 2026'!AK65+'Octobre 2026'!AL65+'Novembre 2026'!AL65+'Décembre 2026'!AL65</f>
        <v>0</v>
      </c>
      <c r="H56" s="92">
        <f>'Janvier 2026'!AM65+'Février 2026'!AJ65+'Mars 2026'!AM65+'Avril 2026'!AL65+'Mai 2026'!AM65+'Juin 2026'!AL65+'Juillet 2026'!AM65+'Août 2026'!AM65+'Septembre 2026'!AL65+'Octobre 2026'!AM65+'Novembre 2026'!AM65+'Décembre 2026'!AM65</f>
        <v>0</v>
      </c>
      <c r="I56" s="93">
        <f>'Janvier 2026'!AN65+'Février 2026'!AK65+'Mars 2026'!AN65+'Avril 2026'!AM65+'Mai 2026'!AN65+'Juin 2026'!AM65+'Juillet 2026'!AN65+'Août 2026'!AN65+'Septembre 2026'!AM65+'Octobre 2026'!AN65+'Novembre 2026'!AN65+'Décembre 2026'!AN65</f>
        <v>2</v>
      </c>
      <c r="J56" s="94">
        <f>'Janvier 2026'!AO65+'Février 2026'!AL65+'Mars 2026'!AO65+'Avril 2026'!AN65+'Mai 2026'!AO65+'Juin 2026'!AN65+'Juillet 2026'!AO65+'Août 2026'!AO65+'Septembre 2026'!AN65+'Octobre 2026'!AO65+'Novembre 2026'!AO65+'Décembre 2026'!AO65</f>
        <v>6</v>
      </c>
      <c r="K56" s="95">
        <f>'Janvier 2026'!AP65+'Février 2026'!AM65+'Mars 2026'!AP65+'Avril 2026'!AO65+'Mai 2026'!AP65+'Juin 2026'!AO65+'Juillet 2026'!AP65+'Août 2026'!AP65+'Septembre 2026'!AO65+'Octobre 2026'!AP65+'Novembre 2026'!AP65+'Décembre 2026'!AP65</f>
        <v>5</v>
      </c>
      <c r="L56" s="96">
        <f>'Janvier 2026'!AQ65+'Février 2026'!AN65+'Mars 2026'!AQ65+'Avril 2026'!AP65+'Mai 2026'!AQ65+'Juin 2026'!AP65+'Juillet 2026'!AQ65+'Août 2026'!AQ65+'Septembre 2026'!AP65+'Octobre 2026'!AQ65+'Novembre 2026'!AQ65+'Décembre 2026'!AQ65</f>
        <v>0</v>
      </c>
      <c r="M56" s="97">
        <f>'Janvier 2026'!AR65+'Février 2026'!AO65+'Mars 2026'!AR65+'Avril 2026'!AQ65+'Mai 2026'!AR65+'Juin 2026'!AQ65+'Juillet 2026'!AR65+'Août 2026'!AR65+'Septembre 2026'!AQ65+'Octobre 2026'!AR65+'Novembre 2026'!AR65+'Décembre 2026'!AR65</f>
        <v>0</v>
      </c>
      <c r="N56" s="98">
        <f>'Janvier 2026'!AS65+'Février 2026'!AP65+'Mars 2026'!AS65+'Avril 2026'!AR65+'Mai 2026'!AS65+'Juin 2026'!AR65+'Juillet 2026'!AS65+'Août 2026'!AS65+'Septembre 2026'!AR65+'Octobre 2026'!AS65+'Novembre 2026'!AS65+'Décembre 2026'!AS65</f>
        <v>0</v>
      </c>
      <c r="O56" s="99">
        <f>'Janvier 2026'!AT65+'Février 2026'!AQ65+'Mars 2026'!AT65+'Avril 2026'!AS65+'Mai 2026'!AT65+'Juin 2026'!AS65+'Juillet 2026'!AT65+'Août 2026'!AT65+'Septembre 2026'!AS65+'Octobre 2026'!AT65+'Novembre 2026'!AT65+'Décembre 2026'!AT65</f>
        <v>0</v>
      </c>
      <c r="P56" s="100">
        <f>'Janvier 2026'!AU65+'Février 2026'!AR65+'Mars 2026'!AU65+'Avril 2026'!AT65+'Mai 2026'!AU65+'Juin 2026'!AT65+'Juillet 2026'!AU65+'Août 2026'!AU65+'Septembre 2026'!AT65+'Octobre 2026'!AU65+'Novembre 2026'!AU65+'Décembre 2026'!AU65</f>
        <v>0</v>
      </c>
    </row>
    <row r="57" spans="1:16" ht="15.75" thickBot="1" x14ac:dyDescent="0.3">
      <c r="A57" s="374" t="str">
        <f>IFERROR(IF(config!A66="","",config!A66),"")</f>
        <v>N023455</v>
      </c>
      <c r="B57" s="23" t="str">
        <f>IFERROR(IF(config!B66="","",config!B66),"")</f>
        <v>MALLET</v>
      </c>
      <c r="C57" s="22" t="str">
        <f>IFERROR(IF(config!C66="","",config!C66),"")</f>
        <v>Ludovic</v>
      </c>
      <c r="D57" s="88">
        <f>'Janvier 2026'!AI66+'Février 2026'!AF66+'Mars 2026'!AI66+'Avril 2026'!AH66+'Mai 2026'!AI66+'Juin 2026'!AH66+'Juillet 2026'!AI66+'Août 2026'!AI66+'Septembre 2026'!AH66+'Octobre 2026'!AI66+'Novembre 2026'!AI66+'Décembre 2026'!AI66</f>
        <v>203</v>
      </c>
      <c r="E57" s="89">
        <f>'Janvier 2026'!AJ66+'Février 2026'!AG66+'Mars 2026'!AJ66+'Avril 2026'!AI66+'Mai 2026'!AJ66+'Juin 2026'!AI66+'Juillet 2026'!AJ66+'Août 2026'!AJ66+'Septembre 2026'!AI66+'Octobre 2026'!AJ66+'Novembre 2026'!AJ66+'Décembre 2026'!AJ66</f>
        <v>11</v>
      </c>
      <c r="F57" s="90">
        <f>'Janvier 2026'!AK66+'Février 2026'!AH66+'Mars 2026'!AK66+'Avril 2026'!AJ66+'Mai 2026'!AK66+'Juin 2026'!AJ66+'Juillet 2026'!AK66+'Août 2026'!AK66+'Septembre 2026'!AJ66+'Octobre 2026'!AK66+'Novembre 2026'!AK66+'Décembre 2026'!AK66</f>
        <v>28</v>
      </c>
      <c r="G57" s="91">
        <f>'Janvier 2026'!AL66+'Février 2026'!AI66+'Mars 2026'!AL66+'Avril 2026'!AK66+'Mai 2026'!AL66+'Juin 2026'!AK66+'Juillet 2026'!AL66+'Août 2026'!AL66+'Septembre 2026'!AK66+'Octobre 2026'!AL66+'Novembre 2026'!AL66+'Décembre 2026'!AL66</f>
        <v>0</v>
      </c>
      <c r="H57" s="92">
        <f>'Janvier 2026'!AM66+'Février 2026'!AJ66+'Mars 2026'!AM66+'Avril 2026'!AL66+'Mai 2026'!AM66+'Juin 2026'!AL66+'Juillet 2026'!AM66+'Août 2026'!AM66+'Septembre 2026'!AL66+'Octobre 2026'!AM66+'Novembre 2026'!AM66+'Décembre 2026'!AM66</f>
        <v>0</v>
      </c>
      <c r="I57" s="93">
        <f>'Janvier 2026'!AN66+'Février 2026'!AK66+'Mars 2026'!AN66+'Avril 2026'!AM66+'Mai 2026'!AN66+'Juin 2026'!AM66+'Juillet 2026'!AN66+'Août 2026'!AN66+'Septembre 2026'!AM66+'Octobre 2026'!AN66+'Novembre 2026'!AN66+'Décembre 2026'!AN66</f>
        <v>5</v>
      </c>
      <c r="J57" s="94">
        <f>'Janvier 2026'!AO66+'Février 2026'!AL66+'Mars 2026'!AO66+'Avril 2026'!AN66+'Mai 2026'!AO66+'Juin 2026'!AN66+'Juillet 2026'!AO66+'Août 2026'!AO66+'Septembre 2026'!AN66+'Octobre 2026'!AO66+'Novembre 2026'!AO66+'Décembre 2026'!AO66</f>
        <v>0</v>
      </c>
      <c r="K57" s="95">
        <f>'Janvier 2026'!AP66+'Février 2026'!AM66+'Mars 2026'!AP66+'Avril 2026'!AO66+'Mai 2026'!AP66+'Juin 2026'!AO66+'Juillet 2026'!AP66+'Août 2026'!AP66+'Septembre 2026'!AO66+'Octobre 2026'!AP66+'Novembre 2026'!AP66+'Décembre 2026'!AP66</f>
        <v>1</v>
      </c>
      <c r="L57" s="96">
        <f>'Janvier 2026'!AQ66+'Février 2026'!AN66+'Mars 2026'!AQ66+'Avril 2026'!AP66+'Mai 2026'!AQ66+'Juin 2026'!AP66+'Juillet 2026'!AQ66+'Août 2026'!AQ66+'Septembre 2026'!AP66+'Octobre 2026'!AQ66+'Novembre 2026'!AQ66+'Décembre 2026'!AQ66</f>
        <v>0</v>
      </c>
      <c r="M57" s="97">
        <f>'Janvier 2026'!AR66+'Février 2026'!AO66+'Mars 2026'!AR66+'Avril 2026'!AQ66+'Mai 2026'!AR66+'Juin 2026'!AQ66+'Juillet 2026'!AR66+'Août 2026'!AR66+'Septembre 2026'!AQ66+'Octobre 2026'!AR66+'Novembre 2026'!AR66+'Décembre 2026'!AR66</f>
        <v>0</v>
      </c>
      <c r="N57" s="98">
        <f>'Janvier 2026'!AS66+'Février 2026'!AP66+'Mars 2026'!AS66+'Avril 2026'!AR66+'Mai 2026'!AS66+'Juin 2026'!AR66+'Juillet 2026'!AS66+'Août 2026'!AS66+'Septembre 2026'!AR66+'Octobre 2026'!AS66+'Novembre 2026'!AS66+'Décembre 2026'!AS66</f>
        <v>0</v>
      </c>
      <c r="O57" s="99">
        <f>'Janvier 2026'!AT66+'Février 2026'!AQ66+'Mars 2026'!AT66+'Avril 2026'!AS66+'Mai 2026'!AT66+'Juin 2026'!AS66+'Juillet 2026'!AT66+'Août 2026'!AT66+'Septembre 2026'!AS66+'Octobre 2026'!AT66+'Novembre 2026'!AT66+'Décembre 2026'!AT66</f>
        <v>0</v>
      </c>
      <c r="P57" s="100">
        <f>'Janvier 2026'!AU66+'Février 2026'!AR66+'Mars 2026'!AU66+'Avril 2026'!AT66+'Mai 2026'!AU66+'Juin 2026'!AT66+'Juillet 2026'!AU66+'Août 2026'!AU66+'Septembre 2026'!AT66+'Octobre 2026'!AU66+'Novembre 2026'!AU66+'Décembre 2026'!AU66</f>
        <v>0</v>
      </c>
    </row>
    <row r="58" spans="1:16" ht="15.75" thickBot="1" x14ac:dyDescent="0.3">
      <c r="A58" s="374" t="str">
        <f>IFERROR(IF(config!A67="","",config!A67),"")</f>
        <v>C007461</v>
      </c>
      <c r="B58" s="23" t="str">
        <f>IFERROR(IF(config!B67="","",config!B67),"")</f>
        <v>MAURY</v>
      </c>
      <c r="C58" s="22" t="str">
        <f>IFERROR(IF(config!C67="","",config!C67),"")</f>
        <v>Xavier</v>
      </c>
      <c r="D58" s="88">
        <f>'Janvier 2026'!AI67+'Février 2026'!AF67+'Mars 2026'!AI67+'Avril 2026'!AH67+'Mai 2026'!AI67+'Juin 2026'!AH67+'Juillet 2026'!AI67+'Août 2026'!AI67+'Septembre 2026'!AH67+'Octobre 2026'!AI67+'Novembre 2026'!AI67+'Décembre 2026'!AI67</f>
        <v>187</v>
      </c>
      <c r="E58" s="89">
        <f>'Janvier 2026'!AJ67+'Février 2026'!AG67+'Mars 2026'!AJ67+'Avril 2026'!AI67+'Mai 2026'!AJ67+'Juin 2026'!AI67+'Juillet 2026'!AJ67+'Août 2026'!AJ67+'Septembre 2026'!AI67+'Octobre 2026'!AJ67+'Novembre 2026'!AJ67+'Décembre 2026'!AJ67</f>
        <v>18</v>
      </c>
      <c r="F58" s="90">
        <f>'Janvier 2026'!AK67+'Février 2026'!AH67+'Mars 2026'!AK67+'Avril 2026'!AJ67+'Mai 2026'!AK67+'Juin 2026'!AJ67+'Juillet 2026'!AK67+'Août 2026'!AK67+'Septembre 2026'!AJ67+'Octobre 2026'!AK67+'Novembre 2026'!AK67+'Décembre 2026'!AK67</f>
        <v>42</v>
      </c>
      <c r="G58" s="91">
        <f>'Janvier 2026'!AL67+'Février 2026'!AI67+'Mars 2026'!AL67+'Avril 2026'!AK67+'Mai 2026'!AL67+'Juin 2026'!AK67+'Juillet 2026'!AL67+'Août 2026'!AL67+'Septembre 2026'!AK67+'Octobre 2026'!AL67+'Novembre 2026'!AL67+'Décembre 2026'!AL67</f>
        <v>0</v>
      </c>
      <c r="H58" s="92">
        <f>'Janvier 2026'!AM67+'Février 2026'!AJ67+'Mars 2026'!AM67+'Avril 2026'!AL67+'Mai 2026'!AM67+'Juin 2026'!AL67+'Juillet 2026'!AM67+'Août 2026'!AM67+'Septembre 2026'!AL67+'Octobre 2026'!AM67+'Novembre 2026'!AM67+'Décembre 2026'!AM67</f>
        <v>0</v>
      </c>
      <c r="I58" s="93">
        <f>'Janvier 2026'!AN67+'Février 2026'!AK67+'Mars 2026'!AN67+'Avril 2026'!AM67+'Mai 2026'!AN67+'Juin 2026'!AM67+'Juillet 2026'!AN67+'Août 2026'!AN67+'Septembre 2026'!AM67+'Octobre 2026'!AN67+'Novembre 2026'!AN67+'Décembre 2026'!AN67</f>
        <v>1</v>
      </c>
      <c r="J58" s="94">
        <f>'Janvier 2026'!AO67+'Février 2026'!AL67+'Mars 2026'!AO67+'Avril 2026'!AN67+'Mai 2026'!AO67+'Juin 2026'!AN67+'Juillet 2026'!AO67+'Août 2026'!AO67+'Septembre 2026'!AN67+'Octobre 2026'!AO67+'Novembre 2026'!AO67+'Décembre 2026'!AO67</f>
        <v>0</v>
      </c>
      <c r="K58" s="95">
        <f>'Janvier 2026'!AP67+'Février 2026'!AM67+'Mars 2026'!AP67+'Avril 2026'!AO67+'Mai 2026'!AP67+'Juin 2026'!AO67+'Juillet 2026'!AP67+'Août 2026'!AP67+'Septembre 2026'!AO67+'Octobre 2026'!AP67+'Novembre 2026'!AP67+'Décembre 2026'!AP67</f>
        <v>0</v>
      </c>
      <c r="L58" s="96">
        <f>'Janvier 2026'!AQ67+'Février 2026'!AN67+'Mars 2026'!AQ67+'Avril 2026'!AP67+'Mai 2026'!AQ67+'Juin 2026'!AP67+'Juillet 2026'!AQ67+'Août 2026'!AQ67+'Septembre 2026'!AP67+'Octobre 2026'!AQ67+'Novembre 2026'!AQ67+'Décembre 2026'!AQ67</f>
        <v>0</v>
      </c>
      <c r="M58" s="97">
        <f>'Janvier 2026'!AR67+'Février 2026'!AO67+'Mars 2026'!AR67+'Avril 2026'!AQ67+'Mai 2026'!AR67+'Juin 2026'!AQ67+'Juillet 2026'!AR67+'Août 2026'!AR67+'Septembre 2026'!AQ67+'Octobre 2026'!AR67+'Novembre 2026'!AR67+'Décembre 2026'!AR67</f>
        <v>0</v>
      </c>
      <c r="N58" s="98">
        <f>'Janvier 2026'!AS67+'Février 2026'!AP67+'Mars 2026'!AS67+'Avril 2026'!AR67+'Mai 2026'!AS67+'Juin 2026'!AR67+'Juillet 2026'!AS67+'Août 2026'!AS67+'Septembre 2026'!AR67+'Octobre 2026'!AS67+'Novembre 2026'!AS67+'Décembre 2026'!AS67</f>
        <v>0</v>
      </c>
      <c r="O58" s="99">
        <f>'Janvier 2026'!AT67+'Février 2026'!AQ67+'Mars 2026'!AT67+'Avril 2026'!AS67+'Mai 2026'!AT67+'Juin 2026'!AS67+'Juillet 2026'!AT67+'Août 2026'!AT67+'Septembre 2026'!AS67+'Octobre 2026'!AT67+'Novembre 2026'!AT67+'Décembre 2026'!AT67</f>
        <v>0</v>
      </c>
      <c r="P58" s="100">
        <f>'Janvier 2026'!AU67+'Février 2026'!AR67+'Mars 2026'!AU67+'Avril 2026'!AT67+'Mai 2026'!AU67+'Juin 2026'!AT67+'Juillet 2026'!AU67+'Août 2026'!AU67+'Septembre 2026'!AT67+'Octobre 2026'!AU67+'Novembre 2026'!AU67+'Décembre 2026'!AU67</f>
        <v>0</v>
      </c>
    </row>
    <row r="59" spans="1:16" ht="15.75" thickBot="1" x14ac:dyDescent="0.3">
      <c r="A59" s="374" t="str">
        <f>IFERROR(IF(config!A68="","",config!A68),"")</f>
        <v>T030790</v>
      </c>
      <c r="B59" s="23" t="str">
        <f>IFERROR(IF(config!B68="","",config!B68),"")</f>
        <v>MOINGT</v>
      </c>
      <c r="C59" s="22" t="str">
        <f>IFERROR(IF(config!C68="","",config!C68),"")</f>
        <v>Joffrey</v>
      </c>
      <c r="D59" s="88">
        <f>'Janvier 2026'!AI68+'Février 2026'!AF68+'Mars 2026'!AI68+'Avril 2026'!AH68+'Mai 2026'!AI68+'Juin 2026'!AH68+'Juillet 2026'!AI68+'Août 2026'!AI68+'Septembre 2026'!AH68+'Octobre 2026'!AI68+'Novembre 2026'!AI68+'Décembre 2026'!AI68</f>
        <v>240</v>
      </c>
      <c r="E59" s="89">
        <f>'Janvier 2026'!AJ68+'Février 2026'!AG68+'Mars 2026'!AJ68+'Avril 2026'!AI68+'Mai 2026'!AJ68+'Juin 2026'!AI68+'Juillet 2026'!AJ68+'Août 2026'!AJ68+'Septembre 2026'!AI68+'Octobre 2026'!AJ68+'Novembre 2026'!AJ68+'Décembre 2026'!AJ68</f>
        <v>0</v>
      </c>
      <c r="F59" s="90">
        <f>'Janvier 2026'!AK68+'Février 2026'!AH68+'Mars 2026'!AK68+'Avril 2026'!AJ68+'Mai 2026'!AK68+'Juin 2026'!AJ68+'Juillet 2026'!AK68+'Août 2026'!AK68+'Septembre 2026'!AJ68+'Octobre 2026'!AK68+'Novembre 2026'!AK68+'Décembre 2026'!AK68</f>
        <v>0</v>
      </c>
      <c r="G59" s="91">
        <f>'Janvier 2026'!AL68+'Février 2026'!AI68+'Mars 2026'!AL68+'Avril 2026'!AK68+'Mai 2026'!AL68+'Juin 2026'!AK68+'Juillet 2026'!AL68+'Août 2026'!AL68+'Septembre 2026'!AK68+'Octobre 2026'!AL68+'Novembre 2026'!AL68+'Décembre 2026'!AL68</f>
        <v>0</v>
      </c>
      <c r="H59" s="92">
        <f>'Janvier 2026'!AM68+'Février 2026'!AJ68+'Mars 2026'!AM68+'Avril 2026'!AL68+'Mai 2026'!AM68+'Juin 2026'!AL68+'Juillet 2026'!AM68+'Août 2026'!AM68+'Septembre 2026'!AL68+'Octobre 2026'!AM68+'Novembre 2026'!AM68+'Décembre 2026'!AM68</f>
        <v>0</v>
      </c>
      <c r="I59" s="93">
        <f>'Janvier 2026'!AN68+'Février 2026'!AK68+'Mars 2026'!AN68+'Avril 2026'!AM68+'Mai 2026'!AN68+'Juin 2026'!AM68+'Juillet 2026'!AN68+'Août 2026'!AN68+'Septembre 2026'!AM68+'Octobre 2026'!AN68+'Novembre 2026'!AN68+'Décembre 2026'!AN68</f>
        <v>8</v>
      </c>
      <c r="J59" s="94">
        <f>'Janvier 2026'!AO68+'Février 2026'!AL68+'Mars 2026'!AO68+'Avril 2026'!AN68+'Mai 2026'!AO68+'Juin 2026'!AN68+'Juillet 2026'!AO68+'Août 2026'!AO68+'Septembre 2026'!AN68+'Octobre 2026'!AO68+'Novembre 2026'!AO68+'Décembre 2026'!AO68</f>
        <v>0</v>
      </c>
      <c r="K59" s="95">
        <f>'Janvier 2026'!AP68+'Février 2026'!AM68+'Mars 2026'!AP68+'Avril 2026'!AO68+'Mai 2026'!AP68+'Juin 2026'!AO68+'Juillet 2026'!AP68+'Août 2026'!AP68+'Septembre 2026'!AO68+'Octobre 2026'!AP68+'Novembre 2026'!AP68+'Décembre 2026'!AP68</f>
        <v>0</v>
      </c>
      <c r="L59" s="96">
        <f>'Janvier 2026'!AQ68+'Février 2026'!AN68+'Mars 2026'!AQ68+'Avril 2026'!AP68+'Mai 2026'!AQ68+'Juin 2026'!AP68+'Juillet 2026'!AQ68+'Août 2026'!AQ68+'Septembre 2026'!AP68+'Octobre 2026'!AQ68+'Novembre 2026'!AQ68+'Décembre 2026'!AQ68</f>
        <v>0</v>
      </c>
      <c r="M59" s="97">
        <f>'Janvier 2026'!AR68+'Février 2026'!AO68+'Mars 2026'!AR68+'Avril 2026'!AQ68+'Mai 2026'!AR68+'Juin 2026'!AQ68+'Juillet 2026'!AR68+'Août 2026'!AR68+'Septembre 2026'!AQ68+'Octobre 2026'!AR68+'Novembre 2026'!AR68+'Décembre 2026'!AR68</f>
        <v>0</v>
      </c>
      <c r="N59" s="98">
        <f>'Janvier 2026'!AS68+'Février 2026'!AP68+'Mars 2026'!AS68+'Avril 2026'!AR68+'Mai 2026'!AS68+'Juin 2026'!AR68+'Juillet 2026'!AS68+'Août 2026'!AS68+'Septembre 2026'!AR68+'Octobre 2026'!AS68+'Novembre 2026'!AS68+'Décembre 2026'!AS68</f>
        <v>0</v>
      </c>
      <c r="O59" s="99">
        <f>'Janvier 2026'!AT68+'Février 2026'!AQ68+'Mars 2026'!AT68+'Avril 2026'!AS68+'Mai 2026'!AT68+'Juin 2026'!AS68+'Juillet 2026'!AT68+'Août 2026'!AT68+'Septembre 2026'!AS68+'Octobre 2026'!AT68+'Novembre 2026'!AT68+'Décembre 2026'!AT68</f>
        <v>0</v>
      </c>
      <c r="P59" s="100">
        <f>'Janvier 2026'!AU68+'Février 2026'!AR68+'Mars 2026'!AU68+'Avril 2026'!AT68+'Mai 2026'!AU68+'Juin 2026'!AT68+'Juillet 2026'!AU68+'Août 2026'!AU68+'Septembre 2026'!AT68+'Octobre 2026'!AU68+'Novembre 2026'!AU68+'Décembre 2026'!AU68</f>
        <v>0</v>
      </c>
    </row>
    <row r="60" spans="1:16" ht="15.75" thickBot="1" x14ac:dyDescent="0.3">
      <c r="A60" s="374" t="str">
        <f>IFERROR(IF(config!A69="","",config!A69),"")</f>
        <v>T030619</v>
      </c>
      <c r="B60" s="23" t="str">
        <f>IFERROR(IF(config!B69="","",config!B69),"")</f>
        <v>REY</v>
      </c>
      <c r="C60" s="22" t="str">
        <f>IFERROR(IF(config!C69="","",config!C69),"")</f>
        <v>Adrien</v>
      </c>
      <c r="D60" s="88">
        <f>'Janvier 2026'!AI69+'Février 2026'!AF69+'Mars 2026'!AI69+'Avril 2026'!AH69+'Mai 2026'!AI69+'Juin 2026'!AH69+'Juillet 2026'!AI69+'Août 2026'!AI69+'Septembre 2026'!AH69+'Octobre 2026'!AI69+'Novembre 2026'!AI69+'Décembre 2026'!AI69</f>
        <v>201</v>
      </c>
      <c r="E60" s="89">
        <f>'Janvier 2026'!AJ69+'Février 2026'!AG69+'Mars 2026'!AJ69+'Avril 2026'!AI69+'Mai 2026'!AJ69+'Juin 2026'!AI69+'Juillet 2026'!AJ69+'Août 2026'!AJ69+'Septembre 2026'!AI69+'Octobre 2026'!AJ69+'Novembre 2026'!AJ69+'Décembre 2026'!AJ69</f>
        <v>0</v>
      </c>
      <c r="F60" s="90">
        <f>'Janvier 2026'!AK69+'Février 2026'!AH69+'Mars 2026'!AK69+'Avril 2026'!AJ69+'Mai 2026'!AK69+'Juin 2026'!AJ69+'Juillet 2026'!AK69+'Août 2026'!AK69+'Septembre 2026'!AJ69+'Octobre 2026'!AK69+'Novembre 2026'!AK69+'Décembre 2026'!AK69</f>
        <v>0</v>
      </c>
      <c r="G60" s="91">
        <f>'Janvier 2026'!AL69+'Février 2026'!AI69+'Mars 2026'!AL69+'Avril 2026'!AK69+'Mai 2026'!AL69+'Juin 2026'!AK69+'Juillet 2026'!AL69+'Août 2026'!AL69+'Septembre 2026'!AK69+'Octobre 2026'!AL69+'Novembre 2026'!AL69+'Décembre 2026'!AL69</f>
        <v>41</v>
      </c>
      <c r="H60" s="92">
        <f>'Janvier 2026'!AM69+'Février 2026'!AJ69+'Mars 2026'!AM69+'Avril 2026'!AL69+'Mai 2026'!AM69+'Juin 2026'!AL69+'Juillet 2026'!AM69+'Août 2026'!AM69+'Septembre 2026'!AL69+'Octobre 2026'!AM69+'Novembre 2026'!AM69+'Décembre 2026'!AM69</f>
        <v>0</v>
      </c>
      <c r="I60" s="93">
        <f>'Janvier 2026'!AN69+'Février 2026'!AK69+'Mars 2026'!AN69+'Avril 2026'!AM69+'Mai 2026'!AN69+'Juin 2026'!AM69+'Juillet 2026'!AN69+'Août 2026'!AN69+'Septembre 2026'!AM69+'Octobre 2026'!AN69+'Novembre 2026'!AN69+'Décembre 2026'!AN69</f>
        <v>6</v>
      </c>
      <c r="J60" s="94">
        <f>'Janvier 2026'!AO69+'Février 2026'!AL69+'Mars 2026'!AO69+'Avril 2026'!AN69+'Mai 2026'!AO69+'Juin 2026'!AN69+'Juillet 2026'!AO69+'Août 2026'!AO69+'Septembre 2026'!AN69+'Octobre 2026'!AO69+'Novembre 2026'!AO69+'Décembre 2026'!AO69</f>
        <v>0</v>
      </c>
      <c r="K60" s="95">
        <f>'Janvier 2026'!AP69+'Février 2026'!AM69+'Mars 2026'!AP69+'Avril 2026'!AO69+'Mai 2026'!AP69+'Juin 2026'!AO69+'Juillet 2026'!AP69+'Août 2026'!AP69+'Septembre 2026'!AO69+'Octobre 2026'!AP69+'Novembre 2026'!AP69+'Décembre 2026'!AP69</f>
        <v>0</v>
      </c>
      <c r="L60" s="96">
        <f>'Janvier 2026'!AQ69+'Février 2026'!AN69+'Mars 2026'!AQ69+'Avril 2026'!AP69+'Mai 2026'!AQ69+'Juin 2026'!AP69+'Juillet 2026'!AQ69+'Août 2026'!AQ69+'Septembre 2026'!AP69+'Octobre 2026'!AQ69+'Novembre 2026'!AQ69+'Décembre 2026'!AQ69</f>
        <v>0</v>
      </c>
      <c r="M60" s="97">
        <f>'Janvier 2026'!AR69+'Février 2026'!AO69+'Mars 2026'!AR69+'Avril 2026'!AQ69+'Mai 2026'!AR69+'Juin 2026'!AQ69+'Juillet 2026'!AR69+'Août 2026'!AR69+'Septembre 2026'!AQ69+'Octobre 2026'!AR69+'Novembre 2026'!AR69+'Décembre 2026'!AR69</f>
        <v>0</v>
      </c>
      <c r="N60" s="98">
        <f>'Janvier 2026'!AS69+'Février 2026'!AP69+'Mars 2026'!AS69+'Avril 2026'!AR69+'Mai 2026'!AS69+'Juin 2026'!AR69+'Juillet 2026'!AS69+'Août 2026'!AS69+'Septembre 2026'!AR69+'Octobre 2026'!AS69+'Novembre 2026'!AS69+'Décembre 2026'!AS69</f>
        <v>0</v>
      </c>
      <c r="O60" s="99">
        <f>'Janvier 2026'!AT69+'Février 2026'!AQ69+'Mars 2026'!AT69+'Avril 2026'!AS69+'Mai 2026'!AT69+'Juin 2026'!AS69+'Juillet 2026'!AT69+'Août 2026'!AT69+'Septembre 2026'!AS69+'Octobre 2026'!AT69+'Novembre 2026'!AT69+'Décembre 2026'!AT69</f>
        <v>0</v>
      </c>
      <c r="P60" s="100">
        <f>'Janvier 2026'!AU69+'Février 2026'!AR69+'Mars 2026'!AU69+'Avril 2026'!AT69+'Mai 2026'!AU69+'Juin 2026'!AT69+'Juillet 2026'!AU69+'Août 2026'!AU69+'Septembre 2026'!AT69+'Octobre 2026'!AU69+'Novembre 2026'!AU69+'Décembre 2026'!AU69</f>
        <v>0</v>
      </c>
    </row>
    <row r="61" spans="1:16" ht="15.75" thickBot="1" x14ac:dyDescent="0.3">
      <c r="A61" s="374" t="str">
        <f>IFERROR(IF(config!A70="","",config!A70),"")</f>
        <v>N019681</v>
      </c>
      <c r="B61" s="23" t="str">
        <f>IFERROR(IF(config!B70="","",config!B70),"")</f>
        <v>TADJROUNA</v>
      </c>
      <c r="C61" s="22" t="str">
        <f>IFERROR(IF(config!C70="","",config!C70),"")</f>
        <v>Mohamed</v>
      </c>
      <c r="D61" s="88">
        <f>'Janvier 2026'!AI70+'Février 2026'!AF70+'Mars 2026'!AI70+'Avril 2026'!AH70+'Mai 2026'!AI70+'Juin 2026'!AH70+'Juillet 2026'!AI70+'Août 2026'!AI70+'Septembre 2026'!AH70+'Octobre 2026'!AI70+'Novembre 2026'!AI70+'Décembre 2026'!AI70</f>
        <v>186</v>
      </c>
      <c r="E61" s="89">
        <f>'Janvier 2026'!AJ70+'Février 2026'!AG70+'Mars 2026'!AJ70+'Avril 2026'!AI70+'Mai 2026'!AJ70+'Juin 2026'!AI70+'Juillet 2026'!AJ70+'Août 2026'!AJ70+'Septembre 2026'!AI70+'Octobre 2026'!AJ70+'Novembre 2026'!AJ70+'Décembre 2026'!AJ70</f>
        <v>17</v>
      </c>
      <c r="F61" s="90">
        <f>'Janvier 2026'!AK70+'Février 2026'!AH70+'Mars 2026'!AK70+'Avril 2026'!AJ70+'Mai 2026'!AK70+'Juin 2026'!AJ70+'Juillet 2026'!AK70+'Août 2026'!AK70+'Septembre 2026'!AJ70+'Octobre 2026'!AK70+'Novembre 2026'!AK70+'Décembre 2026'!AK70</f>
        <v>29</v>
      </c>
      <c r="G61" s="91">
        <f>'Janvier 2026'!AL70+'Février 2026'!AI70+'Mars 2026'!AL70+'Avril 2026'!AK70+'Mai 2026'!AL70+'Juin 2026'!AK70+'Juillet 2026'!AL70+'Août 2026'!AL70+'Septembre 2026'!AK70+'Octobre 2026'!AL70+'Novembre 2026'!AL70+'Décembre 2026'!AL70</f>
        <v>0</v>
      </c>
      <c r="H61" s="92">
        <f>'Janvier 2026'!AM70+'Février 2026'!AJ70+'Mars 2026'!AM70+'Avril 2026'!AL70+'Mai 2026'!AM70+'Juin 2026'!AL70+'Juillet 2026'!AM70+'Août 2026'!AM70+'Septembre 2026'!AL70+'Octobre 2026'!AM70+'Novembre 2026'!AM70+'Décembre 2026'!AM70</f>
        <v>0</v>
      </c>
      <c r="I61" s="93">
        <f>'Janvier 2026'!AN70+'Février 2026'!AK70+'Mars 2026'!AN70+'Avril 2026'!AM70+'Mai 2026'!AN70+'Juin 2026'!AM70+'Juillet 2026'!AN70+'Août 2026'!AN70+'Septembre 2026'!AM70+'Octobre 2026'!AN70+'Novembre 2026'!AN70+'Décembre 2026'!AN70</f>
        <v>14</v>
      </c>
      <c r="J61" s="94">
        <f>'Janvier 2026'!AO70+'Février 2026'!AL70+'Mars 2026'!AO70+'Avril 2026'!AN70+'Mai 2026'!AO70+'Juin 2026'!AN70+'Juillet 2026'!AO70+'Août 2026'!AO70+'Septembre 2026'!AN70+'Octobre 2026'!AO70+'Novembre 2026'!AO70+'Décembre 2026'!AO70</f>
        <v>2</v>
      </c>
      <c r="K61" s="95">
        <f>'Janvier 2026'!AP70+'Février 2026'!AM70+'Mars 2026'!AP70+'Avril 2026'!AO70+'Mai 2026'!AP70+'Juin 2026'!AO70+'Juillet 2026'!AP70+'Août 2026'!AP70+'Septembre 2026'!AO70+'Octobre 2026'!AP70+'Novembre 2026'!AP70+'Décembre 2026'!AP70</f>
        <v>0</v>
      </c>
      <c r="L61" s="96">
        <f>'Janvier 2026'!AQ70+'Février 2026'!AN70+'Mars 2026'!AQ70+'Avril 2026'!AP70+'Mai 2026'!AQ70+'Juin 2026'!AP70+'Juillet 2026'!AQ70+'Août 2026'!AQ70+'Septembre 2026'!AP70+'Octobre 2026'!AQ70+'Novembre 2026'!AQ70+'Décembre 2026'!AQ70</f>
        <v>0</v>
      </c>
      <c r="M61" s="97">
        <f>'Janvier 2026'!AR70+'Février 2026'!AO70+'Mars 2026'!AR70+'Avril 2026'!AQ70+'Mai 2026'!AR70+'Juin 2026'!AQ70+'Juillet 2026'!AR70+'Août 2026'!AR70+'Septembre 2026'!AQ70+'Octobre 2026'!AR70+'Novembre 2026'!AR70+'Décembre 2026'!AR70</f>
        <v>0</v>
      </c>
      <c r="N61" s="98">
        <f>'Janvier 2026'!AS70+'Février 2026'!AP70+'Mars 2026'!AS70+'Avril 2026'!AR70+'Mai 2026'!AS70+'Juin 2026'!AR70+'Juillet 2026'!AS70+'Août 2026'!AS70+'Septembre 2026'!AR70+'Octobre 2026'!AS70+'Novembre 2026'!AS70+'Décembre 2026'!AS70</f>
        <v>0</v>
      </c>
      <c r="O61" s="99">
        <f>'Janvier 2026'!AT70+'Février 2026'!AQ70+'Mars 2026'!AT70+'Avril 2026'!AS70+'Mai 2026'!AT70+'Juin 2026'!AS70+'Juillet 2026'!AT70+'Août 2026'!AT70+'Septembre 2026'!AS70+'Octobre 2026'!AT70+'Novembre 2026'!AT70+'Décembre 2026'!AT70</f>
        <v>0</v>
      </c>
      <c r="P61" s="100">
        <f>'Janvier 2026'!AU70+'Février 2026'!AR70+'Mars 2026'!AU70+'Avril 2026'!AT70+'Mai 2026'!AU70+'Juin 2026'!AT70+'Juillet 2026'!AU70+'Août 2026'!AU70+'Septembre 2026'!AT70+'Octobre 2026'!AU70+'Novembre 2026'!AU70+'Décembre 2026'!AU70</f>
        <v>0</v>
      </c>
    </row>
    <row r="62" spans="1:16" ht="15.75" thickBot="1" x14ac:dyDescent="0.3">
      <c r="A62" s="373" t="str">
        <f>IFERROR(IF(config!A71="","",config!A71),"")</f>
        <v>N019975</v>
      </c>
      <c r="B62" s="29" t="str">
        <f>IFERROR(IF(config!B71="","",config!B71),"")</f>
        <v>VILLENEUVE</v>
      </c>
      <c r="C62" s="28" t="str">
        <f>IFERROR(IF(config!C71="","",config!C71),"")</f>
        <v>Fabrice</v>
      </c>
      <c r="D62" s="88">
        <f>'Janvier 2026'!AI71+'Février 2026'!AF71+'Mars 2026'!AI71+'Avril 2026'!AH71+'Mai 2026'!AI71+'Juin 2026'!AH71+'Juillet 2026'!AI71+'Août 2026'!AI71+'Septembre 2026'!AH71+'Octobre 2026'!AI71+'Novembre 2026'!AI71+'Décembre 2026'!AI71</f>
        <v>198</v>
      </c>
      <c r="E62" s="89">
        <f>'Janvier 2026'!AJ71+'Février 2026'!AG71+'Mars 2026'!AJ71+'Avril 2026'!AI71+'Mai 2026'!AJ71+'Juin 2026'!AI71+'Juillet 2026'!AJ71+'Août 2026'!AJ71+'Septembre 2026'!AI71+'Octobre 2026'!AJ71+'Novembre 2026'!AJ71+'Décembre 2026'!AJ71</f>
        <v>10</v>
      </c>
      <c r="F62" s="90">
        <f>'Janvier 2026'!AK71+'Février 2026'!AH71+'Mars 2026'!AK71+'Avril 2026'!AJ71+'Mai 2026'!AK71+'Juin 2026'!AJ71+'Juillet 2026'!AK71+'Août 2026'!AK71+'Septembre 2026'!AJ71+'Octobre 2026'!AK71+'Novembre 2026'!AK71+'Décembre 2026'!AK71</f>
        <v>39</v>
      </c>
      <c r="G62" s="91">
        <f>'Janvier 2026'!AL71+'Février 2026'!AI71+'Mars 2026'!AL71+'Avril 2026'!AK71+'Mai 2026'!AL71+'Juin 2026'!AK71+'Juillet 2026'!AL71+'Août 2026'!AL71+'Septembre 2026'!AK71+'Octobre 2026'!AL71+'Novembre 2026'!AL71+'Décembre 2026'!AL71</f>
        <v>0</v>
      </c>
      <c r="H62" s="92">
        <f>'Janvier 2026'!AM71+'Février 2026'!AJ71+'Mars 2026'!AM71+'Avril 2026'!AL71+'Mai 2026'!AM71+'Juin 2026'!AL71+'Juillet 2026'!AM71+'Août 2026'!AM71+'Septembre 2026'!AL71+'Octobre 2026'!AM71+'Novembre 2026'!AM71+'Décembre 2026'!AM71</f>
        <v>0</v>
      </c>
      <c r="I62" s="93">
        <f>'Janvier 2026'!AN71+'Février 2026'!AK71+'Mars 2026'!AN71+'Avril 2026'!AM71+'Mai 2026'!AN71+'Juin 2026'!AM71+'Juillet 2026'!AN71+'Août 2026'!AN71+'Septembre 2026'!AM71+'Octobre 2026'!AN71+'Novembre 2026'!AN71+'Décembre 2026'!AN71</f>
        <v>1</v>
      </c>
      <c r="J62" s="94">
        <f>'Janvier 2026'!AO71+'Février 2026'!AL71+'Mars 2026'!AO71+'Avril 2026'!AN71+'Mai 2026'!AO71+'Juin 2026'!AN71+'Juillet 2026'!AO71+'Août 2026'!AO71+'Septembre 2026'!AN71+'Octobre 2026'!AO71+'Novembre 2026'!AO71+'Décembre 2026'!AO71</f>
        <v>0</v>
      </c>
      <c r="K62" s="95">
        <f>'Janvier 2026'!AP71+'Février 2026'!AM71+'Mars 2026'!AP71+'Avril 2026'!AO71+'Mai 2026'!AP71+'Juin 2026'!AO71+'Juillet 2026'!AP71+'Août 2026'!AP71+'Septembre 2026'!AO71+'Octobre 2026'!AP71+'Novembre 2026'!AP71+'Décembre 2026'!AP71</f>
        <v>0</v>
      </c>
      <c r="L62" s="96">
        <f>'Janvier 2026'!AQ71+'Février 2026'!AN71+'Mars 2026'!AQ71+'Avril 2026'!AP71+'Mai 2026'!AQ71+'Juin 2026'!AP71+'Juillet 2026'!AQ71+'Août 2026'!AQ71+'Septembre 2026'!AP71+'Octobre 2026'!AQ71+'Novembre 2026'!AQ71+'Décembre 2026'!AQ71</f>
        <v>0</v>
      </c>
      <c r="M62" s="97">
        <f>'Janvier 2026'!AR71+'Février 2026'!AO71+'Mars 2026'!AR71+'Avril 2026'!AQ71+'Mai 2026'!AR71+'Juin 2026'!AQ71+'Juillet 2026'!AR71+'Août 2026'!AR71+'Septembre 2026'!AQ71+'Octobre 2026'!AR71+'Novembre 2026'!AR71+'Décembre 2026'!AR71</f>
        <v>0</v>
      </c>
      <c r="N62" s="98">
        <f>'Janvier 2026'!AS71+'Février 2026'!AP71+'Mars 2026'!AS71+'Avril 2026'!AR71+'Mai 2026'!AS71+'Juin 2026'!AR71+'Juillet 2026'!AS71+'Août 2026'!AS71+'Septembre 2026'!AR71+'Octobre 2026'!AS71+'Novembre 2026'!AS71+'Décembre 2026'!AS71</f>
        <v>0</v>
      </c>
      <c r="O62" s="99">
        <f>'Janvier 2026'!AT71+'Février 2026'!AQ71+'Mars 2026'!AT71+'Avril 2026'!AS71+'Mai 2026'!AT71+'Juin 2026'!AS71+'Juillet 2026'!AT71+'Août 2026'!AT71+'Septembre 2026'!AS71+'Octobre 2026'!AT71+'Novembre 2026'!AT71+'Décembre 2026'!AT71</f>
        <v>0</v>
      </c>
      <c r="P62" s="100">
        <f>'Janvier 2026'!AU71+'Février 2026'!AR71+'Mars 2026'!AU71+'Avril 2026'!AT71+'Mai 2026'!AU71+'Juin 2026'!AT71+'Juillet 2026'!AU71+'Août 2026'!AU71+'Septembre 2026'!AT71+'Octobre 2026'!AU71+'Novembre 2026'!AU71+'Décembre 2026'!AU71</f>
        <v>0</v>
      </c>
    </row>
    <row r="63" spans="1:16" x14ac:dyDescent="0.25">
      <c r="A63" s="378" t="str">
        <f>IFERROR(IF(config!A72="","",config!A72),"")</f>
        <v/>
      </c>
      <c r="B63" s="164" t="str">
        <f>IFERROR(IF(config!B72="","",config!B72),"")</f>
        <v>TOTAL AGENTS ESPACES VERTS</v>
      </c>
      <c r="C63" s="165" t="str">
        <f>IFERROR(IF(config!C72="","",config!C72),"")</f>
        <v/>
      </c>
      <c r="D63" s="165" t="str">
        <f>IFERROR(IF(config!D72="","",config!D72),"")</f>
        <v/>
      </c>
      <c r="E63" s="165" t="str">
        <f>IFERROR(IF(config!E72="","",config!E72),"")</f>
        <v/>
      </c>
      <c r="F63" s="165" t="str">
        <f>IFERROR(IF(config!F72="","",config!F72),"")</f>
        <v/>
      </c>
      <c r="G63" s="165" t="str">
        <f>IFERROR(IF(config!G72="","",config!G72),"")</f>
        <v/>
      </c>
      <c r="H63" s="165" t="str">
        <f>IFERROR(IF(config!H72="","",config!H72),"")</f>
        <v/>
      </c>
      <c r="I63" s="165" t="str">
        <f>IFERROR(IF(config!I72="","",config!I72),"")</f>
        <v/>
      </c>
      <c r="J63" s="165" t="str">
        <f>IFERROR(IF(config!J72="","",config!J72),"")</f>
        <v/>
      </c>
      <c r="K63" s="165" t="str">
        <f>IFERROR(IF(config!K72="","",config!K72),"")</f>
        <v/>
      </c>
      <c r="L63" s="165" t="str">
        <f>IFERROR(IF(config!L72="","",config!L72),"")</f>
        <v/>
      </c>
      <c r="M63" s="165" t="str">
        <f>IFERROR(IF(config!M72="","",config!M72),"")</f>
        <v/>
      </c>
      <c r="N63" s="165" t="str">
        <f>IFERROR(IF(config!N72="","",config!N72),"")</f>
        <v/>
      </c>
      <c r="O63" s="165" t="str">
        <f>IFERROR(IF(config!O72="","",config!O72),"")</f>
        <v/>
      </c>
      <c r="P63" s="379" t="str">
        <f>IFERROR(IF(config!P72="","",config!P72),"")</f>
        <v/>
      </c>
    </row>
    <row r="64" spans="1:16" x14ac:dyDescent="0.25">
      <c r="A64" s="391" t="str">
        <f>IFERROR(IF(config!A73="","",config!A73),"")</f>
        <v/>
      </c>
      <c r="B64" s="33" t="str">
        <f>IFERROR(IF(config!B73="","",config!B73),"")</f>
        <v>TOTAL AGENTS UNITE REGIE</v>
      </c>
      <c r="C64" s="34" t="str">
        <f>IFERROR(IF(config!C73="","",config!C73),"")</f>
        <v/>
      </c>
      <c r="D64" s="34" t="str">
        <f>IFERROR(IF(config!D73="","",config!D73),"")</f>
        <v/>
      </c>
      <c r="E64" s="34" t="str">
        <f>IFERROR(IF(config!E73="","",config!E73),"")</f>
        <v/>
      </c>
      <c r="F64" s="34" t="str">
        <f>IFERROR(IF(config!F73="","",config!F73),"")</f>
        <v/>
      </c>
      <c r="G64" s="34" t="str">
        <f>IFERROR(IF(config!G73="","",config!G73),"")</f>
        <v/>
      </c>
      <c r="H64" s="34" t="str">
        <f>IFERROR(IF(config!H73="","",config!H73),"")</f>
        <v/>
      </c>
      <c r="I64" s="34" t="str">
        <f>IFERROR(IF(config!I73="","",config!I73),"")</f>
        <v/>
      </c>
      <c r="J64" s="34" t="str">
        <f>IFERROR(IF(config!J73="","",config!J73),"")</f>
        <v/>
      </c>
      <c r="K64" s="34" t="str">
        <f>IFERROR(IF(config!K73="","",config!K73),"")</f>
        <v/>
      </c>
      <c r="L64" s="34" t="str">
        <f>IFERROR(IF(config!L73="","",config!L73),"")</f>
        <v/>
      </c>
      <c r="M64" s="34" t="str">
        <f>IFERROR(IF(config!M73="","",config!M73),"")</f>
        <v/>
      </c>
      <c r="N64" s="34" t="str">
        <f>IFERROR(IF(config!N73="","",config!N73),"")</f>
        <v/>
      </c>
      <c r="O64" s="34" t="str">
        <f>IFERROR(IF(config!O73="","",config!O73),"")</f>
        <v/>
      </c>
      <c r="P64" s="392" t="str">
        <f>IFERROR(IF(config!P73="","",config!P73),"")</f>
        <v/>
      </c>
    </row>
    <row r="65" spans="1:16" ht="15.75" thickBot="1" x14ac:dyDescent="0.3">
      <c r="A65" s="395" t="str">
        <f>IFERROR(IF(config!A74="","",config!A74),"")</f>
        <v/>
      </c>
      <c r="B65" s="170" t="str">
        <f>IFERROR(IF(config!B74="","",config!B74),"")</f>
        <v>Magasinier.ère</v>
      </c>
      <c r="C65" s="171" t="str">
        <f>IFERROR(IF(config!C74="","",config!C74),"")</f>
        <v/>
      </c>
      <c r="D65" s="171" t="str">
        <f>IFERROR(IF(config!D74="","",config!D74),"")</f>
        <v/>
      </c>
      <c r="E65" s="171" t="str">
        <f>IFERROR(IF(config!E74="","",config!E74),"")</f>
        <v/>
      </c>
      <c r="F65" s="171" t="str">
        <f>IFERROR(IF(config!F74="","",config!F74),"")</f>
        <v/>
      </c>
      <c r="G65" s="171" t="str">
        <f>IFERROR(IF(config!G74="","",config!G74),"")</f>
        <v/>
      </c>
      <c r="H65" s="171" t="str">
        <f>IFERROR(IF(config!H74="","",config!H74),"")</f>
        <v/>
      </c>
      <c r="I65" s="171" t="str">
        <f>IFERROR(IF(config!I74="","",config!I74),"")</f>
        <v/>
      </c>
      <c r="J65" s="171" t="str">
        <f>IFERROR(IF(config!J74="","",config!J74),"")</f>
        <v/>
      </c>
      <c r="K65" s="171" t="str">
        <f>IFERROR(IF(config!K74="","",config!K74),"")</f>
        <v/>
      </c>
      <c r="L65" s="171" t="str">
        <f>IFERROR(IF(config!L74="","",config!L74),"")</f>
        <v/>
      </c>
      <c r="M65" s="171" t="str">
        <f>IFERROR(IF(config!M74="","",config!M74),"")</f>
        <v/>
      </c>
      <c r="N65" s="171" t="str">
        <f>IFERROR(IF(config!N74="","",config!N74),"")</f>
        <v/>
      </c>
      <c r="O65" s="171" t="str">
        <f>IFERROR(IF(config!O74="","",config!O74),"")</f>
        <v/>
      </c>
      <c r="P65" s="396" t="str">
        <f>IFERROR(IF(config!P74="","",config!P74),"")</f>
        <v/>
      </c>
    </row>
    <row r="66" spans="1:16" ht="15.75" thickBot="1" x14ac:dyDescent="0.3">
      <c r="A66" s="374" t="str">
        <f>IFERROR(IF(config!A75="","",config!A75),"")</f>
        <v>N010342</v>
      </c>
      <c r="B66" s="23" t="str">
        <f>IFERROR(IF(config!B75="","",config!B75),"")</f>
        <v>VOL</v>
      </c>
      <c r="C66" s="22" t="str">
        <f>IFERROR(IF(config!C75="","",config!C75),"")</f>
        <v>Christophe</v>
      </c>
      <c r="D66" s="88">
        <f>'Janvier 2026'!AI75+'Février 2026'!AF75+'Mars 2026'!AI75+'Avril 2026'!AH75+'Mai 2026'!AI75+'Juin 2026'!AH75+'Juillet 2026'!AI75+'Août 2026'!AI75+'Septembre 2026'!AH75+'Octobre 2026'!AI75+'Novembre 2026'!AI75+'Décembre 2026'!AI75</f>
        <v>0</v>
      </c>
      <c r="E66" s="89">
        <f>'Janvier 2026'!AJ75+'Février 2026'!AG75+'Mars 2026'!AJ75+'Avril 2026'!AI75+'Mai 2026'!AJ75+'Juin 2026'!AI75+'Juillet 2026'!AJ75+'Août 2026'!AJ75+'Septembre 2026'!AI75+'Octobre 2026'!AJ75+'Novembre 2026'!AJ75+'Décembre 2026'!AJ75</f>
        <v>0</v>
      </c>
      <c r="F66" s="90">
        <f>'Janvier 2026'!AK75+'Février 2026'!AH75+'Mars 2026'!AK75+'Avril 2026'!AJ75+'Mai 2026'!AK75+'Juin 2026'!AJ75+'Juillet 2026'!AK75+'Août 2026'!AK75+'Septembre 2026'!AJ75+'Octobre 2026'!AK75+'Novembre 2026'!AK75+'Décembre 2026'!AK75</f>
        <v>0</v>
      </c>
      <c r="G66" s="91">
        <f>'Janvier 2026'!AL75+'Février 2026'!AI75+'Mars 2026'!AL75+'Avril 2026'!AK75+'Mai 2026'!AL75+'Juin 2026'!AK75+'Juillet 2026'!AL75+'Août 2026'!AL75+'Septembre 2026'!AK75+'Octobre 2026'!AL75+'Novembre 2026'!AL75+'Décembre 2026'!AL75</f>
        <v>0</v>
      </c>
      <c r="H66" s="92">
        <f>'Janvier 2026'!AM75+'Février 2026'!AJ75+'Mars 2026'!AM75+'Avril 2026'!AL75+'Mai 2026'!AM75+'Juin 2026'!AL75+'Juillet 2026'!AM75+'Août 2026'!AM75+'Septembre 2026'!AL75+'Octobre 2026'!AM75+'Novembre 2026'!AM75+'Décembre 2026'!AM75</f>
        <v>0</v>
      </c>
      <c r="I66" s="93">
        <f>'Janvier 2026'!AN75+'Février 2026'!AK75+'Mars 2026'!AN75+'Avril 2026'!AM75+'Mai 2026'!AN75+'Juin 2026'!AM75+'Juillet 2026'!AN75+'Août 2026'!AN75+'Septembre 2026'!AM75+'Octobre 2026'!AN75+'Novembre 2026'!AN75+'Décembre 2026'!AN75</f>
        <v>0</v>
      </c>
      <c r="J66" s="94">
        <f>'Janvier 2026'!AO75+'Février 2026'!AL75+'Mars 2026'!AO75+'Avril 2026'!AN75+'Mai 2026'!AO75+'Juin 2026'!AN75+'Juillet 2026'!AO75+'Août 2026'!AO75+'Septembre 2026'!AN75+'Octobre 2026'!AO75+'Novembre 2026'!AO75+'Décembre 2026'!AO75</f>
        <v>0</v>
      </c>
      <c r="K66" s="95">
        <f>'Janvier 2026'!AP75+'Février 2026'!AM75+'Mars 2026'!AP75+'Avril 2026'!AO75+'Mai 2026'!AP75+'Juin 2026'!AO75+'Juillet 2026'!AP75+'Août 2026'!AP75+'Septembre 2026'!AO75+'Octobre 2026'!AP75+'Novembre 2026'!AP75+'Décembre 2026'!AP75</f>
        <v>0</v>
      </c>
      <c r="L66" s="96">
        <f>'Janvier 2026'!AQ75+'Février 2026'!AN75+'Mars 2026'!AQ75+'Avril 2026'!AP75+'Mai 2026'!AQ75+'Juin 2026'!AP75+'Juillet 2026'!AQ75+'Août 2026'!AQ75+'Septembre 2026'!AP75+'Octobre 2026'!AQ75+'Novembre 2026'!AQ75+'Décembre 2026'!AQ75</f>
        <v>0</v>
      </c>
      <c r="M66" s="97">
        <f>'Janvier 2026'!AR75+'Février 2026'!AO75+'Mars 2026'!AR75+'Avril 2026'!AQ75+'Mai 2026'!AR75+'Juin 2026'!AQ75+'Juillet 2026'!AR75+'Août 2026'!AR75+'Septembre 2026'!AQ75+'Octobre 2026'!AR75+'Novembre 2026'!AR75+'Décembre 2026'!AR75</f>
        <v>33</v>
      </c>
      <c r="N66" s="98">
        <f>'Janvier 2026'!AS75+'Février 2026'!AP75+'Mars 2026'!AS75+'Avril 2026'!AR75+'Mai 2026'!AS75+'Juin 2026'!AR75+'Juillet 2026'!AS75+'Août 2026'!AS75+'Septembre 2026'!AR75+'Octobre 2026'!AS75+'Novembre 2026'!AS75+'Décembre 2026'!AS75</f>
        <v>0</v>
      </c>
      <c r="O66" s="99">
        <f>'Janvier 2026'!AT75+'Février 2026'!AQ75+'Mars 2026'!AT75+'Avril 2026'!AS75+'Mai 2026'!AT75+'Juin 2026'!AS75+'Juillet 2026'!AT75+'Août 2026'!AT75+'Septembre 2026'!AS75+'Octobre 2026'!AT75+'Novembre 2026'!AT75+'Décembre 2026'!AT75</f>
        <v>0</v>
      </c>
      <c r="P66" s="100">
        <f>'Janvier 2026'!AU75+'Février 2026'!AR75+'Mars 2026'!AU75+'Avril 2026'!AT75+'Mai 2026'!AU75+'Juin 2026'!AT75+'Juillet 2026'!AU75+'Août 2026'!AU75+'Septembre 2026'!AT75+'Octobre 2026'!AU75+'Novembre 2026'!AU75+'Décembre 2026'!AU75</f>
        <v>0</v>
      </c>
    </row>
    <row r="67" spans="1:16" ht="15.75" thickBot="1" x14ac:dyDescent="0.3">
      <c r="A67" s="373" t="str">
        <f>IFERROR(IF(config!A76="","",config!A76),"")</f>
        <v>C003865</v>
      </c>
      <c r="B67" s="29" t="str">
        <f>IFERROR(IF(config!B76="","",config!B76),"")</f>
        <v>GENNA</v>
      </c>
      <c r="C67" s="28" t="str">
        <f>IFERROR(IF(config!C76="","",config!C76),"")</f>
        <v>Grégory</v>
      </c>
      <c r="D67" s="88">
        <f>'Janvier 2026'!AI76+'Février 2026'!AF76+'Mars 2026'!AI76+'Avril 2026'!AH76+'Mai 2026'!AI76+'Juin 2026'!AH76+'Juillet 2026'!AI76+'Août 2026'!AI76+'Septembre 2026'!AH76+'Octobre 2026'!AI76+'Novembre 2026'!AI76+'Décembre 2026'!AI76</f>
        <v>22</v>
      </c>
      <c r="E67" s="89">
        <f>'Janvier 2026'!AJ76+'Février 2026'!AG76+'Mars 2026'!AJ76+'Avril 2026'!AI76+'Mai 2026'!AJ76+'Juin 2026'!AI76+'Juillet 2026'!AJ76+'Août 2026'!AJ76+'Septembre 2026'!AI76+'Octobre 2026'!AJ76+'Novembre 2026'!AJ76+'Décembre 2026'!AJ76</f>
        <v>6</v>
      </c>
      <c r="F67" s="90">
        <f>'Janvier 2026'!AK76+'Février 2026'!AH76+'Mars 2026'!AK76+'Avril 2026'!AJ76+'Mai 2026'!AK76+'Juin 2026'!AJ76+'Juillet 2026'!AK76+'Août 2026'!AK76+'Septembre 2026'!AJ76+'Octobre 2026'!AK76+'Novembre 2026'!AK76+'Décembre 2026'!AK76</f>
        <v>25</v>
      </c>
      <c r="G67" s="91">
        <f>'Janvier 2026'!AL76+'Février 2026'!AI76+'Mars 2026'!AL76+'Avril 2026'!AK76+'Mai 2026'!AL76+'Juin 2026'!AK76+'Juillet 2026'!AL76+'Août 2026'!AL76+'Septembre 2026'!AK76+'Octobre 2026'!AL76+'Novembre 2026'!AL76+'Décembre 2026'!AL76</f>
        <v>0</v>
      </c>
      <c r="H67" s="92">
        <f>'Janvier 2026'!AM76+'Février 2026'!AJ76+'Mars 2026'!AM76+'Avril 2026'!AL76+'Mai 2026'!AM76+'Juin 2026'!AL76+'Juillet 2026'!AM76+'Août 2026'!AM76+'Septembre 2026'!AL76+'Octobre 2026'!AM76+'Novembre 2026'!AM76+'Décembre 2026'!AM76</f>
        <v>0</v>
      </c>
      <c r="I67" s="93">
        <f>'Janvier 2026'!AN76+'Février 2026'!AK76+'Mars 2026'!AN76+'Avril 2026'!AM76+'Mai 2026'!AN76+'Juin 2026'!AM76+'Juillet 2026'!AN76+'Août 2026'!AN76+'Septembre 2026'!AM76+'Octobre 2026'!AN76+'Novembre 2026'!AN76+'Décembre 2026'!AN76</f>
        <v>4</v>
      </c>
      <c r="J67" s="94">
        <f>'Janvier 2026'!AO76+'Février 2026'!AL76+'Mars 2026'!AO76+'Avril 2026'!AN76+'Mai 2026'!AO76+'Juin 2026'!AN76+'Juillet 2026'!AO76+'Août 2026'!AO76+'Septembre 2026'!AN76+'Octobre 2026'!AO76+'Novembre 2026'!AO76+'Décembre 2026'!AO76</f>
        <v>5</v>
      </c>
      <c r="K67" s="95">
        <f>'Janvier 2026'!AP76+'Février 2026'!AM76+'Mars 2026'!AP76+'Avril 2026'!AO76+'Mai 2026'!AP76+'Juin 2026'!AO76+'Juillet 2026'!AP76+'Août 2026'!AP76+'Septembre 2026'!AO76+'Octobre 2026'!AP76+'Novembre 2026'!AP76+'Décembre 2026'!AP76</f>
        <v>0</v>
      </c>
      <c r="L67" s="96">
        <f>'Janvier 2026'!AQ76+'Février 2026'!AN76+'Mars 2026'!AQ76+'Avril 2026'!AP76+'Mai 2026'!AQ76+'Juin 2026'!AP76+'Juillet 2026'!AQ76+'Août 2026'!AQ76+'Septembre 2026'!AP76+'Octobre 2026'!AQ76+'Novembre 2026'!AQ76+'Décembre 2026'!AQ76</f>
        <v>0</v>
      </c>
      <c r="M67" s="97">
        <f>'Janvier 2026'!AR76+'Février 2026'!AO76+'Mars 2026'!AR76+'Avril 2026'!AQ76+'Mai 2026'!AR76+'Juin 2026'!AQ76+'Juillet 2026'!AR76+'Août 2026'!AR76+'Septembre 2026'!AQ76+'Octobre 2026'!AR76+'Novembre 2026'!AR76+'Décembre 2026'!AR76</f>
        <v>0</v>
      </c>
      <c r="N67" s="98">
        <f>'Janvier 2026'!AS76+'Février 2026'!AP76+'Mars 2026'!AS76+'Avril 2026'!AR76+'Mai 2026'!AS76+'Juin 2026'!AR76+'Juillet 2026'!AS76+'Août 2026'!AS76+'Septembre 2026'!AR76+'Octobre 2026'!AS76+'Novembre 2026'!AS76+'Décembre 2026'!AS76</f>
        <v>0</v>
      </c>
      <c r="O67" s="99">
        <f>'Janvier 2026'!AT76+'Février 2026'!AQ76+'Mars 2026'!AT76+'Avril 2026'!AS76+'Mai 2026'!AT76+'Juin 2026'!AS76+'Juillet 2026'!AT76+'Août 2026'!AT76+'Septembre 2026'!AS76+'Octobre 2026'!AT76+'Novembre 2026'!AT76+'Décembre 2026'!AT76</f>
        <v>0</v>
      </c>
      <c r="P67" s="100">
        <f>'Janvier 2026'!AU76+'Février 2026'!AR76+'Mars 2026'!AU76+'Avril 2026'!AT76+'Mai 2026'!AU76+'Juin 2026'!AT76+'Juillet 2026'!AU76+'Août 2026'!AU76+'Septembre 2026'!AT76+'Octobre 2026'!AU76+'Novembre 2026'!AU76+'Décembre 2026'!AU76</f>
        <v>0</v>
      </c>
    </row>
    <row r="68" spans="1:16" ht="15.75" thickBot="1" x14ac:dyDescent="0.3">
      <c r="A68" s="397" t="str">
        <f>IFERROR(IF(config!A77="","",config!A77),"")</f>
        <v/>
      </c>
      <c r="B68" s="45" t="str">
        <f>IFERROR(IF(config!B77="","",config!B77),"")</f>
        <v>Agent.es d’entretien</v>
      </c>
      <c r="C68" s="46" t="str">
        <f>IFERROR(IF(config!C77="","",config!C77),"")</f>
        <v/>
      </c>
      <c r="D68" s="46" t="str">
        <f>IFERROR(IF(config!D77="","",config!D77),"")</f>
        <v/>
      </c>
      <c r="E68" s="46" t="str">
        <f>IFERROR(IF(config!E77="","",config!E77),"")</f>
        <v/>
      </c>
      <c r="F68" s="46" t="str">
        <f>IFERROR(IF(config!F77="","",config!F77),"")</f>
        <v/>
      </c>
      <c r="G68" s="46" t="str">
        <f>IFERROR(IF(config!G77="","",config!G77),"")</f>
        <v/>
      </c>
      <c r="H68" s="46" t="str">
        <f>IFERROR(IF(config!H77="","",config!H77),"")</f>
        <v/>
      </c>
      <c r="I68" s="46" t="str">
        <f>IFERROR(IF(config!I77="","",config!I77),"")</f>
        <v/>
      </c>
      <c r="J68" s="46" t="str">
        <f>IFERROR(IF(config!J77="","",config!J77),"")</f>
        <v/>
      </c>
      <c r="K68" s="46" t="str">
        <f>IFERROR(IF(config!K77="","",config!K77),"")</f>
        <v/>
      </c>
      <c r="L68" s="46" t="str">
        <f>IFERROR(IF(config!L77="","",config!L77),"")</f>
        <v/>
      </c>
      <c r="M68" s="46" t="str">
        <f>IFERROR(IF(config!M77="","",config!M77),"")</f>
        <v/>
      </c>
      <c r="N68" s="46" t="str">
        <f>IFERROR(IF(config!N77="","",config!N77),"")</f>
        <v/>
      </c>
      <c r="O68" s="46" t="str">
        <f>IFERROR(IF(config!O77="","",config!O77),"")</f>
        <v/>
      </c>
      <c r="P68" s="398" t="str">
        <f>IFERROR(IF(config!P77="","",config!P77),"")</f>
        <v/>
      </c>
    </row>
    <row r="69" spans="1:16" ht="15.75" thickBot="1" x14ac:dyDescent="0.3">
      <c r="A69" s="372" t="str">
        <f>IFERROR(IF(config!A78="","",config!A78),"")</f>
        <v>N010032</v>
      </c>
      <c r="B69" s="48" t="str">
        <f>IFERROR(IF(config!B78="","",config!B78),"")</f>
        <v>BERNARD</v>
      </c>
      <c r="C69" s="47" t="str">
        <f>IFERROR(IF(config!C78="","",config!C78),"")</f>
        <v>Jean-Louis</v>
      </c>
      <c r="D69" s="88">
        <f>'Janvier 2026'!AI78+'Février 2026'!AF78+'Mars 2026'!AI78+'Avril 2026'!AH78+'Mai 2026'!AI78+'Juin 2026'!AH78+'Juillet 2026'!AI78+'Août 2026'!AI78+'Septembre 2026'!AH78+'Octobre 2026'!AI78+'Novembre 2026'!AI78+'Décembre 2026'!AI78</f>
        <v>13</v>
      </c>
      <c r="E69" s="89">
        <f>'Janvier 2026'!AJ78+'Février 2026'!AG78+'Mars 2026'!AJ78+'Avril 2026'!AI78+'Mai 2026'!AJ78+'Juin 2026'!AI78+'Juillet 2026'!AJ78+'Août 2026'!AJ78+'Septembre 2026'!AI78+'Octobre 2026'!AJ78+'Novembre 2026'!AJ78+'Décembre 2026'!AJ78</f>
        <v>0</v>
      </c>
      <c r="F69" s="90">
        <f>'Janvier 2026'!AK78+'Février 2026'!AH78+'Mars 2026'!AK78+'Avril 2026'!AJ78+'Mai 2026'!AK78+'Juin 2026'!AJ78+'Juillet 2026'!AK78+'Août 2026'!AK78+'Septembre 2026'!AJ78+'Octobre 2026'!AK78+'Novembre 2026'!AK78+'Décembre 2026'!AK78</f>
        <v>0</v>
      </c>
      <c r="G69" s="91">
        <f>'Janvier 2026'!AL78+'Février 2026'!AI78+'Mars 2026'!AL78+'Avril 2026'!AK78+'Mai 2026'!AL78+'Juin 2026'!AK78+'Juillet 2026'!AL78+'Août 2026'!AL78+'Septembre 2026'!AK78+'Octobre 2026'!AL78+'Novembre 2026'!AL78+'Décembre 2026'!AL78</f>
        <v>0</v>
      </c>
      <c r="H69" s="92">
        <f>'Janvier 2026'!AM78+'Février 2026'!AJ78+'Mars 2026'!AM78+'Avril 2026'!AL78+'Mai 2026'!AM78+'Juin 2026'!AL78+'Juillet 2026'!AM78+'Août 2026'!AM78+'Septembre 2026'!AL78+'Octobre 2026'!AM78+'Novembre 2026'!AM78+'Décembre 2026'!AM78</f>
        <v>0</v>
      </c>
      <c r="I69" s="93">
        <f>'Janvier 2026'!AN78+'Février 2026'!AK78+'Mars 2026'!AN78+'Avril 2026'!AM78+'Mai 2026'!AN78+'Juin 2026'!AM78+'Juillet 2026'!AN78+'Août 2026'!AN78+'Septembre 2026'!AM78+'Octobre 2026'!AN78+'Novembre 2026'!AN78+'Décembre 2026'!AN78</f>
        <v>2</v>
      </c>
      <c r="J69" s="94">
        <f>'Janvier 2026'!AO78+'Février 2026'!AL78+'Mars 2026'!AO78+'Avril 2026'!AN78+'Mai 2026'!AO78+'Juin 2026'!AN78+'Juillet 2026'!AO78+'Août 2026'!AO78+'Septembre 2026'!AN78+'Octobre 2026'!AO78+'Novembre 2026'!AO78+'Décembre 2026'!AO78</f>
        <v>0</v>
      </c>
      <c r="K69" s="95">
        <f>'Janvier 2026'!AP78+'Février 2026'!AM78+'Mars 2026'!AP78+'Avril 2026'!AO78+'Mai 2026'!AP78+'Juin 2026'!AO78+'Juillet 2026'!AP78+'Août 2026'!AP78+'Septembre 2026'!AO78+'Octobre 2026'!AP78+'Novembre 2026'!AP78+'Décembre 2026'!AP78</f>
        <v>0</v>
      </c>
      <c r="L69" s="96">
        <f>'Janvier 2026'!AQ78+'Février 2026'!AN78+'Mars 2026'!AQ78+'Avril 2026'!AP78+'Mai 2026'!AQ78+'Juin 2026'!AP78+'Juillet 2026'!AQ78+'Août 2026'!AQ78+'Septembre 2026'!AP78+'Octobre 2026'!AQ78+'Novembre 2026'!AQ78+'Décembre 2026'!AQ78</f>
        <v>0</v>
      </c>
      <c r="M69" s="97">
        <f>'Janvier 2026'!AR78+'Février 2026'!AO78+'Mars 2026'!AR78+'Avril 2026'!AQ78+'Mai 2026'!AR78+'Juin 2026'!AQ78+'Juillet 2026'!AR78+'Août 2026'!AR78+'Septembre 2026'!AQ78+'Octobre 2026'!AR78+'Novembre 2026'!AR78+'Décembre 2026'!AR78</f>
        <v>0</v>
      </c>
      <c r="N69" s="98">
        <f>'Janvier 2026'!AS78+'Février 2026'!AP78+'Mars 2026'!AS78+'Avril 2026'!AR78+'Mai 2026'!AS78+'Juin 2026'!AR78+'Juillet 2026'!AS78+'Août 2026'!AS78+'Septembre 2026'!AR78+'Octobre 2026'!AS78+'Novembre 2026'!AS78+'Décembre 2026'!AS78</f>
        <v>0</v>
      </c>
      <c r="O69" s="99">
        <f>'Janvier 2026'!AT78+'Février 2026'!AQ78+'Mars 2026'!AT78+'Avril 2026'!AS78+'Mai 2026'!AT78+'Juin 2026'!AS78+'Juillet 2026'!AT78+'Août 2026'!AT78+'Septembre 2026'!AS78+'Octobre 2026'!AT78+'Novembre 2026'!AT78+'Décembre 2026'!AT78</f>
        <v>0</v>
      </c>
      <c r="P69" s="100">
        <f>'Janvier 2026'!AU78+'Février 2026'!AR78+'Mars 2026'!AU78+'Avril 2026'!AT78+'Mai 2026'!AU78+'Juin 2026'!AT78+'Juillet 2026'!AU78+'Août 2026'!AU78+'Septembre 2026'!AT78+'Octobre 2026'!AU78+'Novembre 2026'!AU78+'Décembre 2026'!AU78</f>
        <v>21</v>
      </c>
    </row>
    <row r="70" spans="1:16" ht="15.75" thickBot="1" x14ac:dyDescent="0.3">
      <c r="A70" s="399" t="str">
        <f>IFERROR(IF(config!A79="","",config!A79),"")</f>
        <v>N010563</v>
      </c>
      <c r="B70" s="400" t="str">
        <f>IFERROR(IF(config!B79="","",config!B79),"")</f>
        <v>HAUBRAICHE</v>
      </c>
      <c r="C70" s="401" t="str">
        <f>IFERROR(IF(config!C79="","",config!C79),"")</f>
        <v>Philippe</v>
      </c>
      <c r="D70" s="88">
        <f>'Janvier 2026'!AI79+'Février 2026'!AF79+'Mars 2026'!AI79+'Avril 2026'!AH79+'Mai 2026'!AI79+'Juin 2026'!AH79+'Juillet 2026'!AI79+'Août 2026'!AI79+'Septembre 2026'!AH79+'Octobre 2026'!AI79+'Novembre 2026'!AI79+'Décembre 2026'!AI79</f>
        <v>23</v>
      </c>
      <c r="E70" s="89">
        <f>'Janvier 2026'!AJ79+'Février 2026'!AG79+'Mars 2026'!AJ79+'Avril 2026'!AI79+'Mai 2026'!AJ79+'Juin 2026'!AI79+'Juillet 2026'!AJ79+'Août 2026'!AJ79+'Septembre 2026'!AI79+'Octobre 2026'!AJ79+'Novembre 2026'!AJ79+'Décembre 2026'!AJ79</f>
        <v>0</v>
      </c>
      <c r="F70" s="90">
        <f>'Janvier 2026'!AK79+'Février 2026'!AH79+'Mars 2026'!AK79+'Avril 2026'!AJ79+'Mai 2026'!AK79+'Juin 2026'!AJ79+'Juillet 2026'!AK79+'Août 2026'!AK79+'Septembre 2026'!AJ79+'Octobre 2026'!AK79+'Novembre 2026'!AK79+'Décembre 2026'!AK79</f>
        <v>0</v>
      </c>
      <c r="G70" s="91">
        <f>'Janvier 2026'!AL79+'Février 2026'!AI79+'Mars 2026'!AL79+'Avril 2026'!AK79+'Mai 2026'!AL79+'Juin 2026'!AK79+'Juillet 2026'!AL79+'Août 2026'!AL79+'Septembre 2026'!AK79+'Octobre 2026'!AL79+'Novembre 2026'!AL79+'Décembre 2026'!AL79</f>
        <v>0</v>
      </c>
      <c r="H70" s="92">
        <f>'Janvier 2026'!AM79+'Février 2026'!AJ79+'Mars 2026'!AM79+'Avril 2026'!AL79+'Mai 2026'!AM79+'Juin 2026'!AL79+'Juillet 2026'!AM79+'Août 2026'!AM79+'Septembre 2026'!AL79+'Octobre 2026'!AM79+'Novembre 2026'!AM79+'Décembre 2026'!AM79</f>
        <v>0</v>
      </c>
      <c r="I70" s="93">
        <f>'Janvier 2026'!AN79+'Février 2026'!AK79+'Mars 2026'!AN79+'Avril 2026'!AM79+'Mai 2026'!AN79+'Juin 2026'!AM79+'Juillet 2026'!AN79+'Août 2026'!AN79+'Septembre 2026'!AM79+'Octobre 2026'!AN79+'Novembre 2026'!AN79+'Décembre 2026'!AN79</f>
        <v>5</v>
      </c>
      <c r="J70" s="94">
        <f>'Janvier 2026'!AO79+'Février 2026'!AL79+'Mars 2026'!AO79+'Avril 2026'!AN79+'Mai 2026'!AO79+'Juin 2026'!AN79+'Juillet 2026'!AO79+'Août 2026'!AO79+'Septembre 2026'!AN79+'Octobre 2026'!AO79+'Novembre 2026'!AO79+'Décembre 2026'!AO79</f>
        <v>0</v>
      </c>
      <c r="K70" s="95">
        <f>'Janvier 2026'!AP79+'Février 2026'!AM79+'Mars 2026'!AP79+'Avril 2026'!AO79+'Mai 2026'!AP79+'Juin 2026'!AO79+'Juillet 2026'!AP79+'Août 2026'!AP79+'Septembre 2026'!AO79+'Octobre 2026'!AP79+'Novembre 2026'!AP79+'Décembre 2026'!AP79</f>
        <v>0</v>
      </c>
      <c r="L70" s="96">
        <f>'Janvier 2026'!AQ79+'Février 2026'!AN79+'Mars 2026'!AQ79+'Avril 2026'!AP79+'Mai 2026'!AQ79+'Juin 2026'!AP79+'Juillet 2026'!AQ79+'Août 2026'!AQ79+'Septembre 2026'!AP79+'Octobre 2026'!AQ79+'Novembre 2026'!AQ79+'Décembre 2026'!AQ79</f>
        <v>0</v>
      </c>
      <c r="M70" s="97">
        <f>'Janvier 2026'!AR79+'Février 2026'!AO79+'Mars 2026'!AR79+'Avril 2026'!AQ79+'Mai 2026'!AR79+'Juin 2026'!AQ79+'Juillet 2026'!AR79+'Août 2026'!AR79+'Septembre 2026'!AQ79+'Octobre 2026'!AR79+'Novembre 2026'!AR79+'Décembre 2026'!AR79</f>
        <v>0</v>
      </c>
      <c r="N70" s="98">
        <f>'Janvier 2026'!AS79+'Février 2026'!AP79+'Mars 2026'!AS79+'Avril 2026'!AR79+'Mai 2026'!AS79+'Juin 2026'!AR79+'Juillet 2026'!AS79+'Août 2026'!AS79+'Septembre 2026'!AR79+'Octobre 2026'!AS79+'Novembre 2026'!AS79+'Décembre 2026'!AS79</f>
        <v>0</v>
      </c>
      <c r="O70" s="99">
        <f>'Janvier 2026'!AT79+'Février 2026'!AQ79+'Mars 2026'!AT79+'Avril 2026'!AS79+'Mai 2026'!AT79+'Juin 2026'!AS79+'Juillet 2026'!AT79+'Août 2026'!AT79+'Septembre 2026'!AS79+'Octobre 2026'!AT79+'Novembre 2026'!AT79+'Décembre 2026'!AT79</f>
        <v>0</v>
      </c>
      <c r="P70" s="100">
        <f>'Janvier 2026'!AU79+'Février 2026'!AR79+'Mars 2026'!AU79+'Avril 2026'!AT79+'Mai 2026'!AU79+'Juin 2026'!AT79+'Juillet 2026'!AU79+'Août 2026'!AU79+'Septembre 2026'!AT79+'Octobre 2026'!AU79+'Novembre 2026'!AU79+'Décembre 2026'!AU79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BA323-3D6D-4075-9676-EAAD254E815F}">
  <sheetPr codeName="Feuil6"/>
  <dimension ref="A1:L47"/>
  <sheetViews>
    <sheetView topLeftCell="A36" workbookViewId="0">
      <selection activeCell="H4" sqref="H4"/>
    </sheetView>
  </sheetViews>
  <sheetFormatPr baseColWidth="10" defaultColWidth="11.42578125" defaultRowHeight="15" x14ac:dyDescent="0.25"/>
  <cols>
    <col min="1" max="1" width="10.7109375" customWidth="1"/>
    <col min="2" max="2" width="45.7109375" customWidth="1"/>
    <col min="3" max="3" width="18.7109375" customWidth="1"/>
    <col min="4" max="4" width="10.7109375" customWidth="1"/>
    <col min="5" max="5" width="45.7109375" customWidth="1"/>
    <col min="6" max="6" width="18.7109375" customWidth="1"/>
    <col min="7" max="7" width="10.7109375" customWidth="1"/>
    <col min="8" max="8" width="45.7109375" customWidth="1"/>
    <col min="9" max="9" width="18.7109375" customWidth="1"/>
    <col min="10" max="10" width="10.7109375" customWidth="1"/>
    <col min="11" max="11" width="45.7109375" customWidth="1"/>
    <col min="12" max="12" width="18.7109375" customWidth="1"/>
    <col min="13" max="13" width="6.7109375" bestFit="1" customWidth="1"/>
  </cols>
  <sheetData>
    <row r="1" spans="1:12" ht="15.75" thickBot="1" x14ac:dyDescent="0.3"/>
    <row r="2" spans="1:12" x14ac:dyDescent="0.25">
      <c r="A2" s="402" t="str">
        <f>IFERROR(IF(config!A11="","",config!A11),"")</f>
        <v/>
      </c>
      <c r="B2" s="403" t="str">
        <f>IFERROR(IF(config!B11="","",config!B11),"")</f>
        <v>Responsable du service territorial 8</v>
      </c>
      <c r="C2" s="404" t="str">
        <f>IFERROR(IF(config!C11="","",config!C11),"")</f>
        <v/>
      </c>
      <c r="D2" s="405" t="str">
        <f>IFERROR(IF(config!A13="","",config!A13),"")</f>
        <v/>
      </c>
      <c r="E2" s="406" t="str">
        <f>IFERROR(IF(config!B13="","",config!B13),"")</f>
        <v>Assistant.e comptable</v>
      </c>
      <c r="F2" s="407" t="str">
        <f>IFERROR(IF(config!C13="","",config!C13),"")</f>
        <v/>
      </c>
    </row>
    <row r="3" spans="1:12" ht="15.75" thickBot="1" x14ac:dyDescent="0.3">
      <c r="A3" s="408" t="str">
        <f>IFERROR(IF(config!A12="","",config!A12),"")</f>
        <v>N019002</v>
      </c>
      <c r="B3" s="85" t="str">
        <f>IFERROR(IF(config!B12="","",config!B12),"")</f>
        <v>DEBREYNE</v>
      </c>
      <c r="C3" s="85" t="str">
        <f>IFERROR(IF(config!C12="","",config!C12),"")</f>
        <v>Audrey</v>
      </c>
      <c r="D3" s="399" t="str">
        <f>IFERROR(IF(config!A14="","",config!A14),"")</f>
        <v>N024050</v>
      </c>
      <c r="E3" s="400" t="str">
        <f>IFERROR(IF(config!B14="","",config!B14),"")</f>
        <v>LUTARD</v>
      </c>
      <c r="F3" s="409" t="str">
        <f>IFERROR(IF(config!C14="","",config!C14),"")</f>
        <v>Karyne</v>
      </c>
    </row>
    <row r="4" spans="1:12" ht="300" customHeight="1" thickBot="1" x14ac:dyDescent="0.3">
      <c r="A4" s="410"/>
      <c r="B4" s="411"/>
      <c r="C4" s="411"/>
      <c r="D4" s="412"/>
      <c r="E4" s="412"/>
      <c r="F4" s="413"/>
    </row>
    <row r="5" spans="1:12" ht="15.75" thickBot="1" x14ac:dyDescent="0.3">
      <c r="A5" s="414" t="str">
        <f>IFERROR(IF(config!A15="","",config!A15),"")</f>
        <v/>
      </c>
      <c r="B5" s="415" t="str">
        <f>IFERROR(IF(config!B15="","",config!B15),"")</f>
        <v>CENTRE VOIRIE / ESPACES VERTS</v>
      </c>
      <c r="C5" s="415" t="str">
        <f>IFERROR(IF(config!C15="","",config!C15),"")</f>
        <v/>
      </c>
      <c r="D5" s="415"/>
      <c r="E5" s="415"/>
      <c r="F5" s="415"/>
      <c r="G5" s="415"/>
      <c r="H5" s="415"/>
      <c r="I5" s="415"/>
      <c r="J5" s="415"/>
      <c r="K5" s="415"/>
      <c r="L5" s="416"/>
    </row>
    <row r="6" spans="1:12" x14ac:dyDescent="0.25">
      <c r="A6" s="417" t="str">
        <f>IFERROR(IF(config!A16="","",config!A16),"")</f>
        <v/>
      </c>
      <c r="B6" s="418" t="str">
        <f>IFERROR(IF(config!B16="","",config!B16),"")</f>
        <v>Responsable du centre voirie espaces verts</v>
      </c>
      <c r="C6" s="418" t="str">
        <f>IFERROR(IF(config!C16="","",config!C16),"")</f>
        <v/>
      </c>
      <c r="D6" s="417" t="str">
        <f>IFERROR(IF(config!A18="","",config!A18),"")</f>
        <v/>
      </c>
      <c r="E6" s="418" t="str">
        <f>IFERROR(IF(config!B18="","",config!B18),"")</f>
        <v>Chargé.e de la végétalisation</v>
      </c>
      <c r="F6" s="419" t="str">
        <f>IFERROR(IF(config!C18="","",config!C18),"")</f>
        <v/>
      </c>
      <c r="G6" s="420" t="str">
        <f>IFERROR(IF(config!A20="","",config!A20),"")</f>
        <v/>
      </c>
      <c r="H6" s="421" t="str">
        <f>IFERROR(IF(config!B20="","",config!B20),"")</f>
        <v>Responsable de l’unité maintenance</v>
      </c>
      <c r="I6" s="420" t="str">
        <f>IFERROR(IF(config!C20="","",config!C20),"")</f>
        <v/>
      </c>
      <c r="J6" s="422" t="str">
        <f>IFERROR(IF(config!A29="","",config!A29),"")</f>
        <v/>
      </c>
      <c r="K6" s="423" t="str">
        <f>IFERROR(IF(config!B29="","",config!B29),"")</f>
        <v>Responsable de l’unité régie</v>
      </c>
      <c r="L6" s="424" t="str">
        <f>IFERROR(IF(config!C29="","",config!C29),"")</f>
        <v/>
      </c>
    </row>
    <row r="7" spans="1:12" ht="15.75" thickBot="1" x14ac:dyDescent="0.3">
      <c r="A7" s="399" t="str">
        <f>IFERROR(IF(config!A17="","",config!A17),"")</f>
        <v>N018905</v>
      </c>
      <c r="B7" s="401" t="str">
        <f>IFERROR(IF(config!B17="","",config!B17),"")</f>
        <v>HAUTDECOEUR</v>
      </c>
      <c r="C7" s="85" t="str">
        <f>IFERROR(IF(config!C17="","",config!C17),"")</f>
        <v>Laurence</v>
      </c>
      <c r="D7" s="399" t="str">
        <f>IFERROR(IF(config!A19="","",config!A19),"")</f>
        <v>N017539</v>
      </c>
      <c r="E7" s="401" t="str">
        <f>IFERROR(IF(config!B19="","",config!B19),"")</f>
        <v>VRBOVSKA</v>
      </c>
      <c r="F7" s="409" t="str">
        <f>IFERROR(IF(config!C19="","",config!C19),"")</f>
        <v>Xavier</v>
      </c>
      <c r="G7" s="87" t="str">
        <f>IFERROR(IF(config!A21="","",config!A21),"")</f>
        <v>N016820</v>
      </c>
      <c r="H7" s="401" t="str">
        <f>IFERROR(IF(config!B21="","",config!B21),"")</f>
        <v>GRENET</v>
      </c>
      <c r="I7" s="85" t="str">
        <f>IFERROR(IF(config!C21="","",config!C21),"")</f>
        <v>Eric</v>
      </c>
      <c r="J7" s="399" t="str">
        <f>IFERROR(IF(config!A30="","",config!A30),"")</f>
        <v>C003285</v>
      </c>
      <c r="K7" s="401" t="str">
        <f>IFERROR(IF(config!B30="","",config!B30),"")</f>
        <v>FOURCADE</v>
      </c>
      <c r="L7" s="409" t="str">
        <f>IFERROR(IF(config!C30="","",config!C30),"")</f>
        <v>Hervé</v>
      </c>
    </row>
    <row r="8" spans="1:12" ht="300" customHeight="1" thickBot="1" x14ac:dyDescent="0.3">
      <c r="A8" s="425"/>
      <c r="D8" s="426"/>
      <c r="F8" s="427"/>
      <c r="G8" s="412"/>
      <c r="H8" s="412"/>
      <c r="I8" s="413"/>
    </row>
    <row r="9" spans="1:12" ht="15.75" thickBot="1" x14ac:dyDescent="0.3">
      <c r="A9" s="428" t="str">
        <f>IFERROR(IF(config!A22="","",config!A22),"")</f>
        <v/>
      </c>
      <c r="B9" s="429" t="str">
        <f>IFERROR(IF(config!B22="","",config!B22),"")</f>
        <v>Surveillant.es de travaux</v>
      </c>
      <c r="C9" s="430" t="str">
        <f>IFERROR(IF(config!C22="","",config!C22),"")</f>
        <v/>
      </c>
      <c r="D9" s="431"/>
      <c r="E9" s="429"/>
      <c r="F9" s="432"/>
    </row>
    <row r="10" spans="1:12" ht="15.75" thickBot="1" x14ac:dyDescent="0.3">
      <c r="A10" s="433" t="str">
        <f>IFERROR(IF(config!A23="","",config!A23),"")</f>
        <v>C004587</v>
      </c>
      <c r="B10" s="434" t="str">
        <f>IFERROR(IF(config!B23="","",config!B23),"")</f>
        <v>BOURGOIN</v>
      </c>
      <c r="C10" s="435" t="str">
        <f>IFERROR(IF(config!C23="","",config!C23),"")</f>
        <v>Jean-Baptiste</v>
      </c>
      <c r="D10" s="435" t="str">
        <f>IFERROR(IF(config!A24="","",config!A24),"")</f>
        <v>N02645</v>
      </c>
      <c r="E10" s="434" t="str">
        <f>IFERROR(IF(config!B24="","",config!B24),"")</f>
        <v>MERCADIEU</v>
      </c>
      <c r="F10" s="436" t="str">
        <f>IFERROR(IF(config!C24="","",config!C24),"")</f>
        <v>Baptiste</v>
      </c>
    </row>
    <row r="11" spans="1:12" ht="300" customHeight="1" thickBot="1" x14ac:dyDescent="0.3"/>
    <row r="12" spans="1:12" ht="15.75" thickBot="1" x14ac:dyDescent="0.3">
      <c r="A12" s="428" t="str">
        <f>IFERROR(IF(config!A25="","",config!A25),"")</f>
        <v/>
      </c>
      <c r="B12" s="430" t="str">
        <f>IFERROR(IF(config!B25="","",config!B25),"")</f>
        <v>Agent.es de surveillance de l’espace public</v>
      </c>
      <c r="C12" s="430" t="str">
        <f>IFERROR(IF(config!C25="","",config!C25),"")</f>
        <v/>
      </c>
      <c r="D12" s="430"/>
      <c r="E12" s="430"/>
      <c r="F12" s="430"/>
      <c r="G12" s="430"/>
      <c r="H12" s="430"/>
      <c r="I12" s="430"/>
      <c r="J12" s="17"/>
      <c r="K12" s="17"/>
      <c r="L12" s="17"/>
    </row>
    <row r="13" spans="1:12" ht="15.75" thickBot="1" x14ac:dyDescent="0.3">
      <c r="A13" s="433" t="str">
        <f>IFERROR(IF(config!A26="","",config!A26),"")</f>
        <v>C004845</v>
      </c>
      <c r="B13" s="434" t="str">
        <f>IFERROR(IF(config!B26="","",config!B26),"")</f>
        <v>GARCIA</v>
      </c>
      <c r="C13" s="436" t="str">
        <f>IFERROR(IF(config!C26="","",config!C26),"")</f>
        <v>Yoan</v>
      </c>
      <c r="D13" s="437" t="str">
        <f>IFERROR(IF(config!A27="","",config!A27),"")</f>
        <v>C005015</v>
      </c>
      <c r="E13" s="438" t="str">
        <f>IFERROR(IF(config!B27="","",config!B27),"")</f>
        <v>LARROUDE</v>
      </c>
      <c r="F13" s="439" t="str">
        <f>IFERROR(IF(config!C27="","",config!C27),"")</f>
        <v>Christophe</v>
      </c>
      <c r="G13" s="433" t="str">
        <f>IFERROR(IF(config!A28="","",config!A28),"")</f>
        <v>N020065</v>
      </c>
      <c r="H13" s="434" t="str">
        <f>IFERROR(IF(config!B28="","",config!B28),"")</f>
        <v>SAMITIER</v>
      </c>
      <c r="I13" s="443" t="str">
        <f>IFERROR(IF(config!C28="","",config!C28),"")</f>
        <v>Beatrice</v>
      </c>
      <c r="J13" s="247" t="str">
        <f>IFERROR(IF(config!#REF!="","",config!#REF!),"")</f>
        <v/>
      </c>
      <c r="K13" s="246" t="str">
        <f>IFERROR(IF(config!#REF!="","",config!#REF!),"")</f>
        <v/>
      </c>
      <c r="L13" s="247" t="str">
        <f>IFERROR(IF(config!#REF!="","",config!#REF!),"")</f>
        <v/>
      </c>
    </row>
    <row r="14" spans="1:12" ht="300" customHeight="1" thickBot="1" x14ac:dyDescent="0.3"/>
    <row r="15" spans="1:12" ht="15.75" thickBot="1" x14ac:dyDescent="0.3">
      <c r="A15" s="440" t="str">
        <f>IFERROR(IF(config!A31="","",config!A31),"")</f>
        <v/>
      </c>
      <c r="B15" s="441" t="str">
        <f>IFERROR(IF(config!B31="","",config!B31),"")</f>
        <v>Responsable d’équipe voirie</v>
      </c>
      <c r="C15" s="441" t="str">
        <f>IFERROR(IF(config!C31="","",config!C31),"")</f>
        <v/>
      </c>
      <c r="D15" s="441"/>
      <c r="E15" s="441"/>
      <c r="F15" s="441"/>
      <c r="G15" s="440" t="str">
        <f>IFERROR(IF(config!A34="","",config!A34),"")</f>
        <v/>
      </c>
      <c r="H15" s="441" t="str">
        <f>IFERROR(IF(config!B34="","",config!B34),"")</f>
        <v>Responsable d’équipe espaces verts</v>
      </c>
      <c r="I15" s="442" t="str">
        <f>IFERROR(IF(config!C34="","",config!C34),"")</f>
        <v/>
      </c>
    </row>
    <row r="16" spans="1:12" ht="15.75" thickBot="1" x14ac:dyDescent="0.3">
      <c r="A16" s="433" t="str">
        <f>IFERROR(IF(config!A32="","",config!A32),"")</f>
        <v>JT030845</v>
      </c>
      <c r="B16" s="434" t="str">
        <f>IFERROR(IF(config!B32="","",config!B32),"")</f>
        <v>GONCALVES</v>
      </c>
      <c r="C16" s="443" t="str">
        <f>IFERROR(IF(config!C32="","",config!C32),"")</f>
        <v>Lionel</v>
      </c>
      <c r="D16" s="433" t="str">
        <f>IFERROR(IF(config!A33="","",config!A33),"")</f>
        <v>N011045</v>
      </c>
      <c r="E16" s="434" t="str">
        <f>IFERROR(IF(config!B33="","",config!B33),"")</f>
        <v>SIGALA</v>
      </c>
      <c r="F16" s="443" t="str">
        <f>IFERROR(IF(config!C33="","",config!C33),"")</f>
        <v>Jean-Christohpe</v>
      </c>
      <c r="G16" s="433" t="str">
        <f>IFERROR(IF(config!A35="","",config!A35),"")</f>
        <v>N015967</v>
      </c>
      <c r="H16" s="434" t="str">
        <f>IFERROR(IF(config!B35="","",config!B35),"")</f>
        <v>TUCOULET</v>
      </c>
      <c r="I16" s="436" t="str">
        <f>IFERROR(IF(config!C35="","",config!C35),"")</f>
        <v>Dorian</v>
      </c>
    </row>
    <row r="17" spans="1:12" ht="300" customHeight="1" thickBot="1" x14ac:dyDescent="0.3"/>
    <row r="18" spans="1:12" ht="15.75" thickBot="1" x14ac:dyDescent="0.3">
      <c r="A18" s="444" t="str">
        <f>IFERROR(IF(config!A36="","",config!A36),"")</f>
        <v/>
      </c>
      <c r="B18" s="445" t="str">
        <f>IFERROR(IF(config!B36="","",config!B36),"")</f>
        <v>CENTRE PROPRETÉ</v>
      </c>
      <c r="C18" s="445" t="str">
        <f>IFERROR(IF(config!C36="","",config!C36),"")</f>
        <v/>
      </c>
      <c r="D18" s="445"/>
      <c r="E18" s="445"/>
      <c r="F18" s="446"/>
    </row>
    <row r="19" spans="1:12" ht="15.75" thickBot="1" x14ac:dyDescent="0.3">
      <c r="A19" s="444" t="str">
        <f>IFERROR(IF(config!A37="","",config!A37),"")</f>
        <v/>
      </c>
      <c r="B19" s="445" t="str">
        <f>IFERROR(IF(config!B37="","",config!B37),"")</f>
        <v>Responsable du centre propreté</v>
      </c>
      <c r="C19" s="446" t="str">
        <f>IFERROR(IF(config!C37="","",config!C37),"")</f>
        <v/>
      </c>
      <c r="D19" s="444" t="str">
        <f>IFERROR(IF(config!A39="","",config!A39),"")</f>
        <v/>
      </c>
      <c r="E19" s="445" t="str">
        <f>IFERROR(IF(config!B39="","",config!B39),"")</f>
        <v>Assistant.e administratif.ive</v>
      </c>
      <c r="F19" s="446" t="str">
        <f>IFERROR(IF(config!C39="","",config!C39),"")</f>
        <v/>
      </c>
    </row>
    <row r="20" spans="1:12" ht="15.75" thickBot="1" x14ac:dyDescent="0.3">
      <c r="A20" s="433" t="str">
        <f>IFERROR(IF(config!A38="","",config!A38),"")</f>
        <v>JN020502</v>
      </c>
      <c r="B20" s="434" t="str">
        <f>IFERROR(IF(config!B38="","",config!B38),"")</f>
        <v>GOURVIAT</v>
      </c>
      <c r="C20" s="436" t="str">
        <f>IFERROR(IF(config!C38="","",config!C38),"")</f>
        <v>Annabelle</v>
      </c>
      <c r="D20" s="447" t="str">
        <f>IFERROR(IF(config!A40="","",config!A40),"")</f>
        <v>JT032516</v>
      </c>
      <c r="E20" s="434" t="str">
        <f>IFERROR(IF(config!B40="","",config!B40),"")</f>
        <v>LARTIGUE</v>
      </c>
      <c r="F20" s="436" t="str">
        <f>IFERROR(IF(config!C40="","",config!C40),"")</f>
        <v>Laura</v>
      </c>
    </row>
    <row r="21" spans="1:12" ht="300" customHeight="1" thickBot="1" x14ac:dyDescent="0.3"/>
    <row r="22" spans="1:12" ht="15.75" thickBot="1" x14ac:dyDescent="0.3">
      <c r="A22" s="448" t="str">
        <f>IFERROR(IF(config!A41="","",config!A41),"")</f>
        <v/>
      </c>
      <c r="B22" s="449" t="str">
        <f>IFERROR(IF(config!B41="","",config!B41),"")</f>
        <v>Responsables d’équipe propreté quartier 1</v>
      </c>
      <c r="C22" s="449" t="str">
        <f>IFERROR(IF(config!C41="","",config!C41),"")</f>
        <v/>
      </c>
      <c r="D22" s="449"/>
      <c r="E22" s="449"/>
      <c r="F22" s="449"/>
      <c r="G22" s="448" t="str">
        <f>IFERROR(IF(config!A44="","",config!A44),"")</f>
        <v/>
      </c>
      <c r="H22" s="449" t="str">
        <f>IFERROR(IF(config!B44="","",config!B44),"")</f>
        <v>Responsables d’équipe propreté quartier 7</v>
      </c>
      <c r="I22" s="449" t="str">
        <f>IFERROR(IF(config!C44="","",config!C44),"")</f>
        <v/>
      </c>
      <c r="J22" s="449"/>
      <c r="K22" s="449"/>
      <c r="L22" s="450" t="str">
        <f>IFERROR(IF(config!L41="","",config!L41),"")</f>
        <v/>
      </c>
    </row>
    <row r="23" spans="1:12" ht="15.75" thickBot="1" x14ac:dyDescent="0.3">
      <c r="A23" s="433" t="str">
        <f>IFERROR(IF(config!A42="","",config!A42),"")</f>
        <v>JN010897</v>
      </c>
      <c r="B23" s="434" t="str">
        <f>IFERROR(IF(config!B42="","",config!B42),"")</f>
        <v>TRIQUENEAUX</v>
      </c>
      <c r="C23" s="443" t="str">
        <f>IFERROR(IF(config!C42="","",config!C42),"")</f>
        <v>Benoit</v>
      </c>
      <c r="D23" s="433" t="str">
        <f>IFERROR(IF(config!A43="","",config!A43),"")</f>
        <v>JN010381</v>
      </c>
      <c r="E23" s="434" t="str">
        <f>IFERROR(IF(config!B43="","",config!B43),"")</f>
        <v>ESPERON</v>
      </c>
      <c r="F23" s="443" t="str">
        <f>IFERROR(IF(config!C43="","",config!C43),"")</f>
        <v>Alain</v>
      </c>
      <c r="G23" s="433" t="str">
        <f>IFERROR(IF(config!A45="","",config!A45),"")</f>
        <v>JN010750</v>
      </c>
      <c r="H23" s="434" t="str">
        <f>IFERROR(IF(config!B45="","",config!B45),"")</f>
        <v>ROUGLAN</v>
      </c>
      <c r="I23" s="443" t="str">
        <f>IFERROR(IF(config!C45="","",config!C45),"")</f>
        <v>William</v>
      </c>
      <c r="J23" s="433" t="str">
        <f>IFERROR(IF(config!A46="","",config!A46),"")</f>
        <v>JN010461</v>
      </c>
      <c r="K23" s="434" t="str">
        <f>IFERROR(IF(config!B46="","",config!B46),"")</f>
        <v>NOURRI</v>
      </c>
      <c r="L23" s="436" t="str">
        <f>IFERROR(IF(config!C46="","",config!C46),"")</f>
        <v>Danny</v>
      </c>
    </row>
    <row r="24" spans="1:12" ht="300" customHeight="1" thickBot="1" x14ac:dyDescent="0.3">
      <c r="A24" s="247"/>
      <c r="B24" s="246"/>
      <c r="C24" s="247"/>
    </row>
    <row r="25" spans="1:12" ht="15.75" thickBot="1" x14ac:dyDescent="0.3">
      <c r="A25" s="451" t="str">
        <f>IFERROR(IF(config!A48="","",config!A48),"")</f>
        <v/>
      </c>
      <c r="B25" s="452" t="str">
        <f>IFERROR(IF(config!B48="","",config!B48),"")</f>
        <v>Agent.es de voirie</v>
      </c>
      <c r="C25" s="452" t="str">
        <f>IFERROR(IF(config!C48="","",config!C48),"")</f>
        <v/>
      </c>
      <c r="D25" s="452"/>
      <c r="E25" s="452"/>
      <c r="F25" s="452"/>
      <c r="G25" s="452"/>
      <c r="H25" s="452"/>
      <c r="I25" s="452"/>
      <c r="J25" s="452"/>
      <c r="K25" s="452"/>
      <c r="L25" s="453"/>
    </row>
    <row r="26" spans="1:12" ht="15.75" thickBot="1" x14ac:dyDescent="0.3">
      <c r="A26" s="433" t="str">
        <f>IFERROR(IF(config!A49="","",config!A49),"")</f>
        <v>JT028103</v>
      </c>
      <c r="B26" s="434" t="str">
        <f>IFERROR(IF(config!B49="","",config!B49),"")</f>
        <v>BERRIO-GAUDNER</v>
      </c>
      <c r="C26" s="443" t="str">
        <f>IFERROR(IF(config!C49="","",config!C49),"")</f>
        <v>Jacques</v>
      </c>
      <c r="D26" s="433" t="str">
        <f>IFERROR(IF(config!A50="","",config!A50),"")</f>
        <v>C002908</v>
      </c>
      <c r="E26" s="434" t="str">
        <f>IFERROR(IF(config!B50="","",config!B50),"")</f>
        <v>FONTENEAU</v>
      </c>
      <c r="F26" s="436" t="str">
        <f>IFERROR(IF(config!C50="","",config!C50),"")</f>
        <v>Fabrice</v>
      </c>
      <c r="G26" s="447" t="str">
        <f>IFERROR(IF(config!A51="","",config!A51),"")</f>
        <v>C004504</v>
      </c>
      <c r="H26" s="434" t="str">
        <f>IFERROR(IF(config!B51="","",config!B51),"")</f>
        <v>GUIJARRO</v>
      </c>
      <c r="I26" s="443" t="str">
        <f>IFERROR(IF(config!C51="","",config!C51),"")</f>
        <v>Juan-Pédro</v>
      </c>
      <c r="J26" s="433" t="str">
        <f>IFERROR(IF(config!A52="","",config!A52),"")</f>
        <v>T028198</v>
      </c>
      <c r="K26" s="434" t="str">
        <f>IFERROR(IF(config!B52="","",config!B52),"")</f>
        <v>GOUREAU</v>
      </c>
      <c r="L26" s="436" t="str">
        <f>IFERROR(IF(config!C52="","",config!C52),"")</f>
        <v>Jonathan</v>
      </c>
    </row>
    <row r="27" spans="1:12" ht="300" customHeight="1" thickBot="1" x14ac:dyDescent="0.3"/>
    <row r="28" spans="1:12" ht="15.75" thickBot="1" x14ac:dyDescent="0.3">
      <c r="A28" s="433" t="str">
        <f>IFERROR(IF(config!A53="","",config!A53),"")</f>
        <v>C002986</v>
      </c>
      <c r="B28" s="434" t="str">
        <f>IFERROR(IF(config!B53="","",config!B53),"")</f>
        <v>LABORIE</v>
      </c>
      <c r="C28" s="435" t="str">
        <f>IFERROR(IF(config!C53="","",config!C53),"")</f>
        <v>Jean-Louis</v>
      </c>
      <c r="D28" s="435" t="str">
        <f>IFERROR(IF(config!A54="","",config!A54),"")</f>
        <v>C007317</v>
      </c>
      <c r="E28" s="434" t="str">
        <f>IFERROR(IF(config!B54="","",config!B54),"")</f>
        <v>LARRIEU</v>
      </c>
      <c r="F28" s="435" t="str">
        <f>IFERROR(IF(config!C54="","",config!C54),"")</f>
        <v>Cédric</v>
      </c>
      <c r="G28" s="435" t="str">
        <f>IFERROR(IF(config!A55="","",config!A55),"")</f>
        <v>C004309</v>
      </c>
      <c r="H28" s="434" t="str">
        <f>IFERROR(IF(config!B55="","",config!B55),"")</f>
        <v>LEVIGNAT</v>
      </c>
      <c r="I28" s="435" t="str">
        <f>IFERROR(IF(config!C55="","",config!C55),"")</f>
        <v>Didier</v>
      </c>
      <c r="J28" s="435" t="str">
        <f>IFERROR(IF(config!A56="","",config!A56),"")</f>
        <v>C005624</v>
      </c>
      <c r="K28" s="434" t="str">
        <f>IFERROR(IF(config!B56="","",config!B56),"")</f>
        <v>MARTIN-HERNANDEZ</v>
      </c>
      <c r="L28" s="436" t="str">
        <f>IFERROR(IF(config!C56="","",config!C56),"")</f>
        <v>Pierre</v>
      </c>
    </row>
    <row r="29" spans="1:12" ht="300" customHeight="1" thickBot="1" x14ac:dyDescent="0.3"/>
    <row r="30" spans="1:12" ht="15.75" thickBot="1" x14ac:dyDescent="0.3">
      <c r="A30" s="433" t="str">
        <f>IFERROR(IF(config!A57="","",config!A57),"")</f>
        <v>C007758</v>
      </c>
      <c r="B30" s="434" t="str">
        <f>IFERROR(IF(config!B57="","",config!B57),"")</f>
        <v>PIERRE</v>
      </c>
      <c r="C30" s="435" t="str">
        <f>IFERROR(IF(config!C57="","",config!C57),"")</f>
        <v>Frantzy</v>
      </c>
      <c r="D30" s="435" t="str">
        <f>IFERROR(IF(config!A58="","",config!A58),"")</f>
        <v>T029734</v>
      </c>
      <c r="E30" s="434" t="str">
        <f>IFERROR(IF(config!B58="","",config!B58),"")</f>
        <v>WEISS</v>
      </c>
      <c r="F30" s="436" t="str">
        <f>IFERROR(IF(config!C58="","",config!C58),"")</f>
        <v>Miguel</v>
      </c>
    </row>
    <row r="31" spans="1:12" ht="300" customHeight="1" thickBot="1" x14ac:dyDescent="0.3"/>
    <row r="32" spans="1:12" ht="15.75" thickBot="1" x14ac:dyDescent="0.3">
      <c r="A32" s="454" t="str">
        <f>IFERROR(IF(config!A60="","",config!A60),"")</f>
        <v/>
      </c>
      <c r="B32" s="455" t="str">
        <f>IFERROR(IF(config!B60="","",config!B60),"")</f>
        <v>Jardinier.ères</v>
      </c>
      <c r="C32" s="456" t="str">
        <f>IFERROR(IF(config!C60="","",config!C60),"")</f>
        <v/>
      </c>
      <c r="D32" s="457"/>
      <c r="E32" s="457"/>
      <c r="F32" s="457"/>
      <c r="G32" s="457"/>
      <c r="H32" s="457"/>
      <c r="I32" s="457"/>
      <c r="J32" s="457"/>
      <c r="K32" s="457"/>
      <c r="L32" s="458"/>
    </row>
    <row r="33" spans="1:12" ht="15.75" thickBot="1" x14ac:dyDescent="0.3">
      <c r="A33" s="433" t="str">
        <f>IFERROR(IF(config!A61="","",config!A61),"")</f>
        <v>N018514</v>
      </c>
      <c r="B33" s="434" t="str">
        <f>IFERROR(IF(config!B61="","",config!B61),"")</f>
        <v>DELANDE</v>
      </c>
      <c r="C33" s="443" t="str">
        <f>IFERROR(IF(config!C61="","",config!C61),"")</f>
        <v>Romain</v>
      </c>
      <c r="D33" s="433" t="str">
        <f>IFERROR(IF(config!A62="","",config!A62),"")</f>
        <v>T029231</v>
      </c>
      <c r="E33" s="434" t="str">
        <f>IFERROR(IF(config!B62="","",config!B62),"")</f>
        <v>DA SILVA REIS</v>
      </c>
      <c r="F33" s="436" t="str">
        <f>IFERROR(IF(config!C62="","",config!C62),"")</f>
        <v>Alexandra</v>
      </c>
      <c r="G33" s="447" t="str">
        <f>IFERROR(IF(config!A63="","",config!A63),"")</f>
        <v>N011181</v>
      </c>
      <c r="H33" s="434" t="str">
        <f>IFERROR(IF(config!B63="","",config!B63),"")</f>
        <v>ELMAGROUD</v>
      </c>
      <c r="I33" s="443" t="str">
        <f>IFERROR(IF(config!C63="","",config!C63),"")</f>
        <v>Sofiane</v>
      </c>
      <c r="J33" s="433" t="str">
        <f>IFERROR(IF(config!A64="","",config!A64),"")</f>
        <v>C004163</v>
      </c>
      <c r="K33" s="434" t="str">
        <f>IFERROR(IF(config!B64="","",config!B64),"")</f>
        <v>ESTEVE</v>
      </c>
      <c r="L33" s="436" t="str">
        <f>IFERROR(IF(config!C64="","",config!C64),"")</f>
        <v>Thierry</v>
      </c>
    </row>
    <row r="34" spans="1:12" ht="300" customHeight="1" thickBot="1" x14ac:dyDescent="0.3"/>
    <row r="35" spans="1:12" ht="15.75" thickBot="1" x14ac:dyDescent="0.3">
      <c r="A35" s="433" t="str">
        <f>IFERROR(IF(config!A65="","",config!A65),"")</f>
        <v>C006428</v>
      </c>
      <c r="B35" s="434" t="str">
        <f>IFERROR(IF(config!B65="","",config!B65),"")</f>
        <v>KADRI</v>
      </c>
      <c r="C35" s="435" t="str">
        <f>IFERROR(IF(config!C65="","",config!C65),"")</f>
        <v>Houssine</v>
      </c>
      <c r="D35" s="435" t="str">
        <f>IFERROR(IF(config!A66="","",config!A66),"")</f>
        <v>N023455</v>
      </c>
      <c r="E35" s="434" t="str">
        <f>IFERROR(IF(config!B66="","",config!B66),"")</f>
        <v>MALLET</v>
      </c>
      <c r="F35" s="435" t="str">
        <f>IFERROR(IF(config!C66="","",config!C66),"")</f>
        <v>Ludovic</v>
      </c>
      <c r="G35" s="435" t="str">
        <f>IFERROR(IF(config!A67="","",config!A67),"")</f>
        <v>C007461</v>
      </c>
      <c r="H35" s="434" t="str">
        <f>IFERROR(IF(config!B67="","",config!B67),"")</f>
        <v>MAURY</v>
      </c>
      <c r="I35" s="435" t="str">
        <f>IFERROR(IF(config!C67="","",config!C67),"")</f>
        <v>Xavier</v>
      </c>
      <c r="J35" s="435" t="str">
        <f>IFERROR(IF(config!A68="","",config!A68),"")</f>
        <v>T030790</v>
      </c>
      <c r="K35" s="434" t="str">
        <f>IFERROR(IF(config!B68="","",config!B68),"")</f>
        <v>MOINGT</v>
      </c>
      <c r="L35" s="436" t="str">
        <f>IFERROR(IF(config!C68="","",config!C68),"")</f>
        <v>Joffrey</v>
      </c>
    </row>
    <row r="36" spans="1:12" ht="300" customHeight="1" thickBot="1" x14ac:dyDescent="0.3"/>
    <row r="37" spans="1:12" ht="15.75" thickBot="1" x14ac:dyDescent="0.3">
      <c r="A37" s="433" t="str">
        <f>IFERROR(IF(config!A69="","",config!A69),"")</f>
        <v>T030619</v>
      </c>
      <c r="B37" s="434" t="str">
        <f>IFERROR(IF(config!B69="","",config!B69),"")</f>
        <v>REY</v>
      </c>
      <c r="C37" s="435" t="str">
        <f>IFERROR(IF(config!C69="","",config!C69),"")</f>
        <v>Adrien</v>
      </c>
      <c r="D37" s="435" t="str">
        <f>IFERROR(IF(config!A70="","",config!A70),"")</f>
        <v>N019681</v>
      </c>
      <c r="E37" s="434" t="str">
        <f>IFERROR(IF(config!B70="","",config!B70),"")</f>
        <v>TADJROUNA</v>
      </c>
      <c r="F37" s="435" t="str">
        <f>IFERROR(IF(config!C70="","",config!C70),"")</f>
        <v>Mohamed</v>
      </c>
      <c r="G37" s="435" t="str">
        <f>IFERROR(IF(config!A71="","",config!A71),"")</f>
        <v>N019975</v>
      </c>
      <c r="H37" s="434" t="str">
        <f>IFERROR(IF(config!B71="","",config!B71),"")</f>
        <v>VILLENEUVE</v>
      </c>
      <c r="I37" s="436" t="str">
        <f>IFERROR(IF(config!C71="","",config!C71),"")</f>
        <v>Fabrice</v>
      </c>
    </row>
    <row r="38" spans="1:12" ht="300" customHeight="1" thickBot="1" x14ac:dyDescent="0.3"/>
    <row r="39" spans="1:12" ht="15.75" thickBot="1" x14ac:dyDescent="0.3">
      <c r="A39" s="459" t="str">
        <f>IFERROR(IF(config!A74="","",config!A74),"")</f>
        <v/>
      </c>
      <c r="B39" s="460" t="str">
        <f>IFERROR(IF(config!B74="","",config!B74),"")</f>
        <v>Magasinier.ère</v>
      </c>
      <c r="C39" s="461" t="str">
        <f>IFERROR(IF(config!C74="","",config!C74),"")</f>
        <v/>
      </c>
      <c r="D39" s="461"/>
      <c r="E39" s="461"/>
      <c r="F39" s="462"/>
      <c r="G39" s="17"/>
    </row>
    <row r="40" spans="1:12" ht="15.75" thickBot="1" x14ac:dyDescent="0.3">
      <c r="A40" s="433" t="str">
        <f>IFERROR(IF(config!A75="","",config!A75),"")</f>
        <v>N010342</v>
      </c>
      <c r="B40" s="434" t="str">
        <f>IFERROR(IF(config!B75="","",config!B75),"")</f>
        <v>VOL</v>
      </c>
      <c r="C40" s="443" t="str">
        <f>IFERROR(IF(config!C75="","",config!C75),"")</f>
        <v>Christophe</v>
      </c>
      <c r="D40" s="433" t="str">
        <f>IFERROR(IF(config!A76="","",config!A76),"")</f>
        <v>C003865</v>
      </c>
      <c r="E40" s="434" t="str">
        <f>IFERROR(IF(config!B76="","",config!B76),"")</f>
        <v>GENNA</v>
      </c>
      <c r="F40" s="436" t="str">
        <f>IFERROR(IF(config!C76="","",config!C76),"")</f>
        <v>Grégory</v>
      </c>
    </row>
    <row r="41" spans="1:12" ht="300" customHeight="1" thickBot="1" x14ac:dyDescent="0.3"/>
    <row r="42" spans="1:12" ht="15.75" thickBot="1" x14ac:dyDescent="0.3">
      <c r="A42" s="463" t="str">
        <f>IFERROR(IF(config!A77="","",config!A77),"")</f>
        <v/>
      </c>
      <c r="B42" s="464" t="str">
        <f>IFERROR(IF(config!B77="","",config!B77),"")</f>
        <v>Agent.es d’entretien</v>
      </c>
      <c r="C42" s="465" t="str">
        <f>IFERROR(IF(config!C77="","",config!C77),"")</f>
        <v/>
      </c>
      <c r="D42" s="465"/>
      <c r="E42" s="465"/>
      <c r="F42" s="466"/>
    </row>
    <row r="43" spans="1:12" ht="15.75" thickBot="1" x14ac:dyDescent="0.3">
      <c r="A43" s="433" t="str">
        <f>IFERROR(IF(config!A78="","",config!A78),"")</f>
        <v>N010032</v>
      </c>
      <c r="B43" s="434" t="str">
        <f>IFERROR(IF(config!B78="","",config!B78),"")</f>
        <v>BERNARD</v>
      </c>
      <c r="C43" s="443" t="str">
        <f>IFERROR(IF(config!C78="","",config!C78),"")</f>
        <v>Jean-Louis</v>
      </c>
      <c r="D43" s="433" t="str">
        <f>IFERROR(IF(config!A79="","",config!A79),"")</f>
        <v>N010563</v>
      </c>
      <c r="E43" s="434" t="str">
        <f>IFERROR(IF(config!B79="","",config!B79),"")</f>
        <v>HAUBRAICHE</v>
      </c>
      <c r="F43" s="436" t="str">
        <f>IFERROR(IF(config!C79="","",config!C79),"")</f>
        <v>Philippe</v>
      </c>
    </row>
    <row r="44" spans="1:12" ht="300" customHeight="1" x14ac:dyDescent="0.25"/>
    <row r="45" spans="1:12" x14ac:dyDescent="0.25">
      <c r="A45" s="247"/>
      <c r="B45" s="246"/>
      <c r="C45" s="247"/>
    </row>
    <row r="46" spans="1:12" x14ac:dyDescent="0.25">
      <c r="A46" s="247"/>
      <c r="B46" s="246"/>
      <c r="C46" s="247"/>
    </row>
    <row r="47" spans="1:12" x14ac:dyDescent="0.25">
      <c r="A47" s="247"/>
      <c r="B47" s="246"/>
      <c r="C47" s="24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5">
    <outlinePr summaryRight="0"/>
  </sheetPr>
  <dimension ref="A1:AU105"/>
  <sheetViews>
    <sheetView zoomScaleNormal="100" workbookViewId="0">
      <pane ySplit="10" topLeftCell="A77" activePane="bottomLeft" state="frozen"/>
      <selection activeCell="B1" sqref="B1"/>
      <selection pane="bottomLeft" activeCell="L12" sqref="L12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Menu!D21</f>
        <v>45992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Menu!E21</f>
        <v>46022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45992</v>
      </c>
      <c r="E4" s="55">
        <f t="shared" ref="E4:AH4" si="0">D4+1</f>
        <v>45993</v>
      </c>
      <c r="F4" s="55">
        <f t="shared" si="0"/>
        <v>45994</v>
      </c>
      <c r="G4" s="55">
        <f t="shared" si="0"/>
        <v>45995</v>
      </c>
      <c r="H4" s="55">
        <f t="shared" si="0"/>
        <v>45996</v>
      </c>
      <c r="I4" s="55">
        <f t="shared" si="0"/>
        <v>45997</v>
      </c>
      <c r="J4" s="55">
        <f t="shared" si="0"/>
        <v>45998</v>
      </c>
      <c r="K4" s="55">
        <f t="shared" si="0"/>
        <v>45999</v>
      </c>
      <c r="L4" s="55">
        <f t="shared" si="0"/>
        <v>46000</v>
      </c>
      <c r="M4" s="55">
        <f t="shared" si="0"/>
        <v>46001</v>
      </c>
      <c r="N4" s="55">
        <f t="shared" si="0"/>
        <v>46002</v>
      </c>
      <c r="O4" s="55">
        <f t="shared" si="0"/>
        <v>46003</v>
      </c>
      <c r="P4" s="55">
        <f t="shared" si="0"/>
        <v>46004</v>
      </c>
      <c r="Q4" s="55">
        <f t="shared" si="0"/>
        <v>46005</v>
      </c>
      <c r="R4" s="55">
        <f t="shared" si="0"/>
        <v>46006</v>
      </c>
      <c r="S4" s="55">
        <f t="shared" si="0"/>
        <v>46007</v>
      </c>
      <c r="T4" s="55">
        <f t="shared" si="0"/>
        <v>46008</v>
      </c>
      <c r="U4" s="55">
        <f t="shared" si="0"/>
        <v>46009</v>
      </c>
      <c r="V4" s="55">
        <f t="shared" si="0"/>
        <v>46010</v>
      </c>
      <c r="W4" s="55">
        <f t="shared" si="0"/>
        <v>46011</v>
      </c>
      <c r="X4" s="55">
        <f t="shared" si="0"/>
        <v>46012</v>
      </c>
      <c r="Y4" s="55">
        <f t="shared" si="0"/>
        <v>46013</v>
      </c>
      <c r="Z4" s="55">
        <f t="shared" si="0"/>
        <v>46014</v>
      </c>
      <c r="AA4" s="55">
        <f t="shared" si="0"/>
        <v>46015</v>
      </c>
      <c r="AB4" s="55">
        <f t="shared" si="0"/>
        <v>46016</v>
      </c>
      <c r="AC4" s="55">
        <f t="shared" si="0"/>
        <v>46017</v>
      </c>
      <c r="AD4" s="55">
        <f t="shared" si="0"/>
        <v>46018</v>
      </c>
      <c r="AE4" s="55">
        <f t="shared" si="0"/>
        <v>46019</v>
      </c>
      <c r="AF4" s="55">
        <f t="shared" si="0"/>
        <v>46020</v>
      </c>
      <c r="AG4" s="55">
        <f t="shared" si="0"/>
        <v>46021</v>
      </c>
      <c r="AH4" s="55">
        <f t="shared" si="0"/>
        <v>46022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décembre-2025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2</v>
      </c>
      <c r="E9" s="74">
        <f t="shared" si="1"/>
        <v>3</v>
      </c>
      <c r="F9" s="74">
        <f t="shared" si="1"/>
        <v>4</v>
      </c>
      <c r="G9" s="74">
        <f t="shared" si="1"/>
        <v>5</v>
      </c>
      <c r="H9" s="74">
        <f t="shared" si="1"/>
        <v>6</v>
      </c>
      <c r="I9" s="74">
        <f t="shared" si="1"/>
        <v>7</v>
      </c>
      <c r="J9" s="74">
        <f t="shared" si="1"/>
        <v>1</v>
      </c>
      <c r="K9" s="74">
        <f t="shared" si="1"/>
        <v>2</v>
      </c>
      <c r="L9" s="74">
        <f t="shared" si="1"/>
        <v>3</v>
      </c>
      <c r="M9" s="74">
        <f t="shared" si="1"/>
        <v>4</v>
      </c>
      <c r="N9" s="74">
        <f t="shared" si="1"/>
        <v>5</v>
      </c>
      <c r="O9" s="74">
        <f t="shared" si="1"/>
        <v>6</v>
      </c>
      <c r="P9" s="74">
        <f t="shared" si="1"/>
        <v>7</v>
      </c>
      <c r="Q9" s="74">
        <f t="shared" si="1"/>
        <v>1</v>
      </c>
      <c r="R9" s="74">
        <f t="shared" si="1"/>
        <v>2</v>
      </c>
      <c r="S9" s="74">
        <f t="shared" si="1"/>
        <v>3</v>
      </c>
      <c r="T9" s="74">
        <f t="shared" si="1"/>
        <v>4</v>
      </c>
      <c r="U9" s="74">
        <f t="shared" si="1"/>
        <v>5</v>
      </c>
      <c r="V9" s="74">
        <f t="shared" si="1"/>
        <v>6</v>
      </c>
      <c r="W9" s="74">
        <f t="shared" si="1"/>
        <v>7</v>
      </c>
      <c r="X9" s="74">
        <f t="shared" si="1"/>
        <v>1</v>
      </c>
      <c r="Y9" s="74">
        <f t="shared" si="1"/>
        <v>2</v>
      </c>
      <c r="Z9" s="74">
        <f t="shared" si="1"/>
        <v>3</v>
      </c>
      <c r="AA9" s="74">
        <f t="shared" si="1"/>
        <v>4</v>
      </c>
      <c r="AB9" s="74">
        <f t="shared" si="1"/>
        <v>5</v>
      </c>
      <c r="AC9" s="74">
        <f t="shared" si="1"/>
        <v>6</v>
      </c>
      <c r="AD9" s="74">
        <f t="shared" si="1"/>
        <v>7</v>
      </c>
      <c r="AE9" s="74">
        <f t="shared" si="1"/>
        <v>1</v>
      </c>
      <c r="AF9" s="74">
        <f t="shared" si="1"/>
        <v>2</v>
      </c>
      <c r="AG9" s="74">
        <f t="shared" si="1"/>
        <v>3</v>
      </c>
      <c r="AH9" s="179">
        <f t="shared" si="1"/>
        <v>4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0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si="4"/>
        <v>0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 t="shared" ref="D59:AH59" si="17">COUNTIF(D49:D58,"p")</f>
        <v>0</v>
      </c>
      <c r="E59" s="35">
        <f t="shared" si="17"/>
        <v>0</v>
      </c>
      <c r="F59" s="35">
        <f t="shared" si="17"/>
        <v>0</v>
      </c>
      <c r="G59" s="35">
        <f t="shared" si="17"/>
        <v>0</v>
      </c>
      <c r="H59" s="35">
        <f t="shared" si="17"/>
        <v>0</v>
      </c>
      <c r="I59" s="35">
        <f t="shared" si="17"/>
        <v>0</v>
      </c>
      <c r="J59" s="35">
        <f t="shared" si="17"/>
        <v>0</v>
      </c>
      <c r="K59" s="35">
        <f t="shared" si="17"/>
        <v>0</v>
      </c>
      <c r="L59" s="35">
        <f t="shared" si="17"/>
        <v>0</v>
      </c>
      <c r="M59" s="35">
        <f t="shared" si="17"/>
        <v>0</v>
      </c>
      <c r="N59" s="35">
        <f t="shared" si="17"/>
        <v>0</v>
      </c>
      <c r="O59" s="35">
        <f t="shared" si="17"/>
        <v>0</v>
      </c>
      <c r="P59" s="35">
        <f t="shared" si="17"/>
        <v>0</v>
      </c>
      <c r="Q59" s="35">
        <f t="shared" si="17"/>
        <v>0</v>
      </c>
      <c r="R59" s="35">
        <f t="shared" si="17"/>
        <v>0</v>
      </c>
      <c r="S59" s="35">
        <f t="shared" si="17"/>
        <v>0</v>
      </c>
      <c r="T59" s="35">
        <f t="shared" si="17"/>
        <v>0</v>
      </c>
      <c r="U59" s="35">
        <f t="shared" si="17"/>
        <v>0</v>
      </c>
      <c r="V59" s="35">
        <f t="shared" si="17"/>
        <v>0</v>
      </c>
      <c r="W59" s="35">
        <f t="shared" si="17"/>
        <v>0</v>
      </c>
      <c r="X59" s="35">
        <f t="shared" si="17"/>
        <v>0</v>
      </c>
      <c r="Y59" s="35">
        <f t="shared" si="17"/>
        <v>0</v>
      </c>
      <c r="Z59" s="35">
        <f t="shared" si="17"/>
        <v>0</v>
      </c>
      <c r="AA59" s="35">
        <f t="shared" si="17"/>
        <v>0</v>
      </c>
      <c r="AB59" s="35">
        <f t="shared" si="17"/>
        <v>0</v>
      </c>
      <c r="AC59" s="35">
        <f t="shared" si="17"/>
        <v>0</v>
      </c>
      <c r="AD59" s="35">
        <f t="shared" si="17"/>
        <v>0</v>
      </c>
      <c r="AE59" s="35">
        <f t="shared" si="17"/>
        <v>0</v>
      </c>
      <c r="AF59" s="35">
        <f t="shared" si="17"/>
        <v>0</v>
      </c>
      <c r="AG59" s="35">
        <f t="shared" si="17"/>
        <v>0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107">
        <f t="shared" ref="AI61:AI71" si="18">COUNTIF(D61:AG61,"p")</f>
        <v>0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si="18"/>
        <v>0</v>
      </c>
      <c r="AJ62" s="107">
        <f t="shared" si="19"/>
        <v>0</v>
      </c>
      <c r="AK62" s="108">
        <f t="shared" si="20"/>
        <v>0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 t="shared" ref="D72:AH72" si="31">COUNTIF(D61:D71,"p")</f>
        <v>0</v>
      </c>
      <c r="E72" s="42">
        <f t="shared" si="31"/>
        <v>0</v>
      </c>
      <c r="F72" s="42">
        <f t="shared" si="31"/>
        <v>0</v>
      </c>
      <c r="G72" s="42">
        <f t="shared" si="31"/>
        <v>0</v>
      </c>
      <c r="H72" s="42">
        <f t="shared" si="31"/>
        <v>0</v>
      </c>
      <c r="I72" s="42">
        <f t="shared" si="31"/>
        <v>0</v>
      </c>
      <c r="J72" s="42">
        <f t="shared" si="31"/>
        <v>0</v>
      </c>
      <c r="K72" s="42">
        <f t="shared" si="31"/>
        <v>0</v>
      </c>
      <c r="L72" s="42">
        <f t="shared" si="31"/>
        <v>0</v>
      </c>
      <c r="M72" s="42">
        <f t="shared" si="31"/>
        <v>0</v>
      </c>
      <c r="N72" s="42">
        <f t="shared" si="31"/>
        <v>0</v>
      </c>
      <c r="O72" s="42">
        <f t="shared" si="31"/>
        <v>0</v>
      </c>
      <c r="P72" s="42">
        <f t="shared" si="31"/>
        <v>0</v>
      </c>
      <c r="Q72" s="42">
        <f t="shared" si="31"/>
        <v>0</v>
      </c>
      <c r="R72" s="42">
        <f t="shared" si="31"/>
        <v>0</v>
      </c>
      <c r="S72" s="42">
        <f t="shared" si="31"/>
        <v>0</v>
      </c>
      <c r="T72" s="42">
        <f t="shared" si="31"/>
        <v>0</v>
      </c>
      <c r="U72" s="42">
        <f t="shared" si="31"/>
        <v>0</v>
      </c>
      <c r="V72" s="42">
        <f t="shared" si="31"/>
        <v>0</v>
      </c>
      <c r="W72" s="42">
        <f t="shared" si="31"/>
        <v>0</v>
      </c>
      <c r="X72" s="42">
        <f t="shared" si="31"/>
        <v>0</v>
      </c>
      <c r="Y72" s="42">
        <f t="shared" si="31"/>
        <v>0</v>
      </c>
      <c r="Z72" s="42">
        <f t="shared" si="31"/>
        <v>0</v>
      </c>
      <c r="AA72" s="42">
        <f t="shared" si="31"/>
        <v>0</v>
      </c>
      <c r="AB72" s="42">
        <f t="shared" si="31"/>
        <v>0</v>
      </c>
      <c r="AC72" s="42">
        <f t="shared" si="31"/>
        <v>0</v>
      </c>
      <c r="AD72" s="42">
        <f t="shared" si="31"/>
        <v>0</v>
      </c>
      <c r="AE72" s="42">
        <f t="shared" si="31"/>
        <v>0</v>
      </c>
      <c r="AF72" s="42">
        <f t="shared" si="31"/>
        <v>0</v>
      </c>
      <c r="AG72" s="42">
        <f t="shared" si="31"/>
        <v>0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</f>
        <v>0</v>
      </c>
      <c r="E73" s="35">
        <f t="shared" si="32"/>
        <v>0</v>
      </c>
      <c r="F73" s="35">
        <f t="shared" si="32"/>
        <v>0</v>
      </c>
      <c r="G73" s="35">
        <f t="shared" si="32"/>
        <v>0</v>
      </c>
      <c r="H73" s="35">
        <f t="shared" si="32"/>
        <v>0</v>
      </c>
      <c r="I73" s="35">
        <f t="shared" si="32"/>
        <v>0</v>
      </c>
      <c r="J73" s="35">
        <f t="shared" si="32"/>
        <v>0</v>
      </c>
      <c r="K73" s="35">
        <f t="shared" si="32"/>
        <v>0</v>
      </c>
      <c r="L73" s="35">
        <f t="shared" si="32"/>
        <v>0</v>
      </c>
      <c r="M73" s="35">
        <f t="shared" si="32"/>
        <v>0</v>
      </c>
      <c r="N73" s="35">
        <f t="shared" si="32"/>
        <v>0</v>
      </c>
      <c r="O73" s="35">
        <f t="shared" si="32"/>
        <v>0</v>
      </c>
      <c r="P73" s="35">
        <f t="shared" si="32"/>
        <v>0</v>
      </c>
      <c r="Q73" s="35">
        <f t="shared" si="32"/>
        <v>0</v>
      </c>
      <c r="R73" s="35">
        <f t="shared" si="32"/>
        <v>0</v>
      </c>
      <c r="S73" s="35">
        <f t="shared" si="32"/>
        <v>0</v>
      </c>
      <c r="T73" s="35">
        <f t="shared" si="32"/>
        <v>0</v>
      </c>
      <c r="U73" s="35">
        <f t="shared" si="32"/>
        <v>0</v>
      </c>
      <c r="V73" s="35">
        <f t="shared" si="32"/>
        <v>0</v>
      </c>
      <c r="W73" s="35">
        <f t="shared" si="32"/>
        <v>0</v>
      </c>
      <c r="X73" s="35">
        <f t="shared" si="32"/>
        <v>0</v>
      </c>
      <c r="Y73" s="35">
        <f t="shared" si="32"/>
        <v>0</v>
      </c>
      <c r="Z73" s="35">
        <f t="shared" si="32"/>
        <v>0</v>
      </c>
      <c r="AA73" s="35">
        <f t="shared" si="32"/>
        <v>0</v>
      </c>
      <c r="AB73" s="35">
        <f t="shared" si="32"/>
        <v>0</v>
      </c>
      <c r="AC73" s="35">
        <f t="shared" si="32"/>
        <v>0</v>
      </c>
      <c r="AD73" s="35">
        <f t="shared" si="32"/>
        <v>0</v>
      </c>
      <c r="AE73" s="35">
        <f t="shared" si="32"/>
        <v>0</v>
      </c>
      <c r="AF73" s="35">
        <f t="shared" si="32"/>
        <v>0</v>
      </c>
      <c r="AG73" s="35">
        <f t="shared" si="32"/>
        <v>0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1" spans="4:34" ht="15.75" customHeight="1" thickBot="1" x14ac:dyDescent="0.25">
      <c r="D81" s="82" t="s">
        <v>245</v>
      </c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4"/>
      <c r="W81" s="85" t="s">
        <v>246</v>
      </c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7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63" t="s">
        <v>220</v>
      </c>
      <c r="X82" s="63" t="s">
        <v>221</v>
      </c>
      <c r="Y82" s="64" t="s">
        <v>222</v>
      </c>
      <c r="Z82" s="65" t="s">
        <v>223</v>
      </c>
      <c r="AA82" s="66" t="s">
        <v>224</v>
      </c>
      <c r="AB82" s="67" t="s">
        <v>225</v>
      </c>
      <c r="AC82" s="68" t="s">
        <v>226</v>
      </c>
      <c r="AD82" s="69" t="s">
        <v>227</v>
      </c>
      <c r="AE82" s="70" t="s">
        <v>228</v>
      </c>
      <c r="AF82" s="71" t="s">
        <v>229</v>
      </c>
      <c r="AG82" s="72" t="s">
        <v>230</v>
      </c>
      <c r="AH82" s="73" t="s">
        <v>232</v>
      </c>
    </row>
    <row r="83" spans="4:34" ht="15" customHeight="1" thickBot="1" x14ac:dyDescent="0.25">
      <c r="D83" s="101">
        <f>COUNTIF(D11:AH35,"p")</f>
        <v>0</v>
      </c>
      <c r="E83" s="102">
        <f>COUNTIF(D11:AH35,"AH")</f>
        <v>0</v>
      </c>
      <c r="F83" s="102">
        <f>COUNTIF(D11:AH35,"PC")</f>
        <v>0</v>
      </c>
      <c r="G83" s="102">
        <f>COUNTIF(D11:AH35,"f")</f>
        <v>0</v>
      </c>
      <c r="H83" s="102">
        <f>COUNTIF(D11:AH35,"ast")</f>
        <v>0</v>
      </c>
      <c r="I83" s="102">
        <f>COUNTIF(D11:AH35,"ca")</f>
        <v>0</v>
      </c>
      <c r="J83" s="102">
        <f>COUNTIF(D11:AH35,"rtt")</f>
        <v>0</v>
      </c>
      <c r="K83" s="102">
        <f>COUNTIF(D11:AH35,"CEX")</f>
        <v>0</v>
      </c>
      <c r="L83" s="102">
        <f>COUNTIF(D11:AH35,"RES")</f>
        <v>0</v>
      </c>
      <c r="M83" s="102">
        <f>COUNTIF(D11:AH35,"MA")</f>
        <v>0</v>
      </c>
      <c r="N83" s="102">
        <f>COUNTIF(D11:AH35,"AT")</f>
        <v>0</v>
      </c>
      <c r="O83" s="102">
        <f>COUNTIF(D11:AH35,"TAD")</f>
        <v>0</v>
      </c>
      <c r="P83" s="103">
        <f>COUNTIF(D11:AH35,"TP")</f>
        <v>0</v>
      </c>
      <c r="W83" s="104">
        <f>COUNTIF(D49:AH58,"p")</f>
        <v>0</v>
      </c>
      <c r="X83" s="105">
        <f>COUNTIF(D49:AH58,"AH")</f>
        <v>0</v>
      </c>
      <c r="Y83" s="105">
        <f>COUNTIF(D49:AH58,"PC")</f>
        <v>0</v>
      </c>
      <c r="Z83" s="105">
        <f>COUNTIF(D49:AH58,"f")</f>
        <v>0</v>
      </c>
      <c r="AA83" s="105">
        <f>COUNTIF(D49:AH58,"ast")</f>
        <v>0</v>
      </c>
      <c r="AB83" s="105">
        <f>COUNTIF(D49:AH58,"ca")</f>
        <v>0</v>
      </c>
      <c r="AC83" s="105">
        <f>COUNTIF(D49:AH58,"rtt")</f>
        <v>0</v>
      </c>
      <c r="AD83" s="105">
        <f>COUNTIF(D49:AH58,"CEX")</f>
        <v>0</v>
      </c>
      <c r="AE83" s="105">
        <f>COUNTIF(D49:AH58,"RES")</f>
        <v>0</v>
      </c>
      <c r="AF83" s="105">
        <f>COUNTIF(D49:AH58,"MA")</f>
        <v>0</v>
      </c>
      <c r="AG83" s="105">
        <f>COUNTIF(D49:AH58,"AT")</f>
        <v>0</v>
      </c>
      <c r="AH83" s="106">
        <f>COUNTIF(D49:AH58,"TP")</f>
        <v>0</v>
      </c>
    </row>
    <row r="103" spans="4:34" ht="15.75" customHeight="1" thickBot="1" x14ac:dyDescent="0.25">
      <c r="D103" s="85" t="s">
        <v>247</v>
      </c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7"/>
      <c r="W103" s="85" t="s">
        <v>248</v>
      </c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7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63" t="s">
        <v>220</v>
      </c>
      <c r="X104" s="63" t="s">
        <v>221</v>
      </c>
      <c r="Y104" s="64" t="s">
        <v>222</v>
      </c>
      <c r="Z104" s="65" t="s">
        <v>223</v>
      </c>
      <c r="AA104" s="66" t="s">
        <v>224</v>
      </c>
      <c r="AB104" s="67" t="s">
        <v>225</v>
      </c>
      <c r="AC104" s="68" t="s">
        <v>226</v>
      </c>
      <c r="AD104" s="69" t="s">
        <v>227</v>
      </c>
      <c r="AE104" s="70" t="s">
        <v>228</v>
      </c>
      <c r="AF104" s="71" t="s">
        <v>229</v>
      </c>
      <c r="AG104" s="72" t="s">
        <v>230</v>
      </c>
      <c r="AH104" s="73" t="s">
        <v>232</v>
      </c>
    </row>
    <row r="105" spans="4:34" ht="15" customHeight="1" thickBot="1" x14ac:dyDescent="0.25">
      <c r="D105" s="104">
        <f>COUNTIF(D61:AH71,"p")</f>
        <v>0</v>
      </c>
      <c r="E105" s="105">
        <f>COUNTIF(D61:AH71,"AH")</f>
        <v>0</v>
      </c>
      <c r="F105" s="105">
        <f>COUNTIF(D61:AH71,"PC")</f>
        <v>0</v>
      </c>
      <c r="G105" s="105">
        <f>COUNTIF(D61:AH71,"f")</f>
        <v>0</v>
      </c>
      <c r="H105" s="105">
        <f>COUNTIF(D61:AH71,"ast")</f>
        <v>0</v>
      </c>
      <c r="I105" s="105">
        <f>COUNTIF(D61:AH71,"ca")</f>
        <v>0</v>
      </c>
      <c r="J105" s="105">
        <f>COUNTIF(D61:AH71,"rtt")</f>
        <v>0</v>
      </c>
      <c r="K105" s="105">
        <f>COUNTIF(D61:AH71,"CEX")</f>
        <v>0</v>
      </c>
      <c r="L105" s="105">
        <f>COUNTIF(D61:AH71,"RES")</f>
        <v>0</v>
      </c>
      <c r="M105" s="105">
        <f>COUNTIF(D61:AH71,"MA")</f>
        <v>0</v>
      </c>
      <c r="N105" s="105">
        <f>COUNTIF(D61:AH71,"AT")</f>
        <v>0</v>
      </c>
      <c r="O105" s="106">
        <f>COUNTIF(D61:AH71,"TP")</f>
        <v>0</v>
      </c>
      <c r="W105" s="104">
        <f>COUNTIF(D75:AH79,"p")</f>
        <v>0</v>
      </c>
      <c r="X105" s="105">
        <f>COUNTIF(D75:AH79,"AH")</f>
        <v>0</v>
      </c>
      <c r="Y105" s="105">
        <f>COUNTIF(D75:AH79,"PC")</f>
        <v>0</v>
      </c>
      <c r="Z105" s="105">
        <f>COUNTIF(D75:AH79,"f")</f>
        <v>0</v>
      </c>
      <c r="AA105" s="105">
        <f>COUNTIF(D75:AH79,"ast")</f>
        <v>0</v>
      </c>
      <c r="AB105" s="105">
        <f>COUNTIF(D75:AH79,"ca")</f>
        <v>0</v>
      </c>
      <c r="AC105" s="105">
        <f>COUNTIF(D75:AH79,"rtt")</f>
        <v>0</v>
      </c>
      <c r="AD105" s="105">
        <f>COUNTIF(D75:AH79,"CEX")</f>
        <v>0</v>
      </c>
      <c r="AE105" s="105">
        <f>COUNTIF(D75:AH79,"RES")</f>
        <v>0</v>
      </c>
      <c r="AF105" s="105">
        <f>COUNTIF(D75:AH79,"MA")</f>
        <v>0</v>
      </c>
      <c r="AG105" s="105">
        <f>COUNTIF(D75:AH79,"AT")</f>
        <v>0</v>
      </c>
      <c r="AH105" s="106">
        <f>COUNTIF(D75:AH79,"TP")</f>
        <v>0</v>
      </c>
    </row>
  </sheetData>
  <mergeCells count="14">
    <mergeCell ref="AR5:AR9"/>
    <mergeCell ref="D5:AH7"/>
    <mergeCell ref="AQ5:AQ9"/>
    <mergeCell ref="AU5:AU9"/>
    <mergeCell ref="AK5:AK9"/>
    <mergeCell ref="AI5:AI9"/>
    <mergeCell ref="AL5:AL9"/>
    <mergeCell ref="AM5:AM9"/>
    <mergeCell ref="AP5:AP9"/>
    <mergeCell ref="AO5:AO9"/>
    <mergeCell ref="AS5:AS9"/>
    <mergeCell ref="AT5:AT9"/>
    <mergeCell ref="AJ5:AJ9"/>
    <mergeCell ref="AN5:AN9"/>
  </mergeCells>
  <conditionalFormatting sqref="D12:AH12 D14:AH14 D17:AH17 D19:AH19 D21:AH21 D23:AH24 D26:AH28 D30:AH30 D32:AH33 D35:AH47 D49:AH58 D61:AH71 D75:AH76 D78:AH79">
    <cfRule type="containsText" dxfId="270" priority="3" operator="containsText" text="AH">
      <formula>NOT(ISERROR(SEARCH("AH",D12)))</formula>
    </cfRule>
    <cfRule type="containsText" dxfId="269" priority="4" operator="containsText" text="TP">
      <formula>NOT(ISERROR(SEARCH("TP",D12)))</formula>
    </cfRule>
    <cfRule type="containsText" dxfId="268" priority="5" operator="containsText" text="TAD">
      <formula>NOT(ISERROR(SEARCH("TAD",D12)))</formula>
    </cfRule>
    <cfRule type="containsText" dxfId="267" priority="6" operator="containsText" text="AT">
      <formula>NOT(ISERROR(SEARCH("AT",D12)))</formula>
    </cfRule>
    <cfRule type="containsText" dxfId="266" priority="7" operator="containsText" text="MA">
      <formula>NOT(ISERROR(SEARCH("MA",D12)))</formula>
    </cfRule>
    <cfRule type="containsText" dxfId="265" priority="8" operator="containsText" text="RES">
      <formula>NOT(ISERROR(SEARCH("RES",D12)))</formula>
    </cfRule>
    <cfRule type="containsText" dxfId="264" priority="9" operator="containsText" text="CEX">
      <formula>NOT(ISERROR(SEARCH("CEX",D12)))</formula>
    </cfRule>
    <cfRule type="containsText" dxfId="263" priority="10" operator="containsText" text="RTT">
      <formula>NOT(ISERROR(SEARCH("RTT",D12)))</formula>
    </cfRule>
    <cfRule type="beginsWith" dxfId="262" priority="11" operator="beginsWith" text="CA">
      <formula>LEFT(D12,LEN("CA"))="CA"</formula>
    </cfRule>
    <cfRule type="containsText" dxfId="261" priority="12" operator="containsText" text="AST">
      <formula>NOT(ISERROR(SEARCH("AST",D12)))</formula>
    </cfRule>
    <cfRule type="containsText" dxfId="260" priority="13" operator="containsText" text="F">
      <formula>NOT(ISERROR(SEARCH("F",D12)))</formula>
    </cfRule>
    <cfRule type="containsText" dxfId="259" priority="14" operator="containsText" text="PC">
      <formula>NOT(ISERROR(SEARCH("PC",D12)))</formula>
    </cfRule>
    <cfRule type="containsText" dxfId="258" priority="15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9 D61:AH73 D75:AH76 D78:AH79">
    <cfRule type="expression" dxfId="257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56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00000000-0002-0000-0200-000000000000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8BD7-AE5A-4F32-B2F1-8F5935323A8F}">
  <sheetPr codeName="Feuil17">
    <outlinePr summaryRight="0"/>
  </sheetPr>
  <dimension ref="A1:AU105"/>
  <sheetViews>
    <sheetView zoomScaleNormal="100" workbookViewId="0">
      <pane ySplit="10" topLeftCell="A31" activePane="bottomLeft" state="frozen"/>
      <selection activeCell="B1" sqref="B1"/>
      <selection pane="bottomLeft" activeCell="L12" sqref="L12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Menu!D21</f>
        <v>45992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Menu!E21</f>
        <v>46022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45992</v>
      </c>
      <c r="E4" s="55">
        <f t="shared" ref="E4:AH4" si="0">D4+1</f>
        <v>45993</v>
      </c>
      <c r="F4" s="55">
        <f t="shared" si="0"/>
        <v>45994</v>
      </c>
      <c r="G4" s="55">
        <f t="shared" si="0"/>
        <v>45995</v>
      </c>
      <c r="H4" s="55">
        <f t="shared" si="0"/>
        <v>45996</v>
      </c>
      <c r="I4" s="55">
        <f t="shared" si="0"/>
        <v>45997</v>
      </c>
      <c r="J4" s="55">
        <f t="shared" si="0"/>
        <v>45998</v>
      </c>
      <c r="K4" s="55">
        <f t="shared" si="0"/>
        <v>45999</v>
      </c>
      <c r="L4" s="55">
        <f t="shared" si="0"/>
        <v>46000</v>
      </c>
      <c r="M4" s="55">
        <f t="shared" si="0"/>
        <v>46001</v>
      </c>
      <c r="N4" s="55">
        <f t="shared" si="0"/>
        <v>46002</v>
      </c>
      <c r="O4" s="55">
        <f t="shared" si="0"/>
        <v>46003</v>
      </c>
      <c r="P4" s="55">
        <f t="shared" si="0"/>
        <v>46004</v>
      </c>
      <c r="Q4" s="55">
        <f t="shared" si="0"/>
        <v>46005</v>
      </c>
      <c r="R4" s="55">
        <f t="shared" si="0"/>
        <v>46006</v>
      </c>
      <c r="S4" s="55">
        <f t="shared" si="0"/>
        <v>46007</v>
      </c>
      <c r="T4" s="55">
        <f t="shared" si="0"/>
        <v>46008</v>
      </c>
      <c r="U4" s="55">
        <f t="shared" si="0"/>
        <v>46009</v>
      </c>
      <c r="V4" s="55">
        <f t="shared" si="0"/>
        <v>46010</v>
      </c>
      <c r="W4" s="55">
        <f t="shared" si="0"/>
        <v>46011</v>
      </c>
      <c r="X4" s="55">
        <f t="shared" si="0"/>
        <v>46012</v>
      </c>
      <c r="Y4" s="55">
        <f t="shared" si="0"/>
        <v>46013</v>
      </c>
      <c r="Z4" s="55">
        <f t="shared" si="0"/>
        <v>46014</v>
      </c>
      <c r="AA4" s="55">
        <f t="shared" si="0"/>
        <v>46015</v>
      </c>
      <c r="AB4" s="55">
        <f t="shared" si="0"/>
        <v>46016</v>
      </c>
      <c r="AC4" s="55">
        <f t="shared" si="0"/>
        <v>46017</v>
      </c>
      <c r="AD4" s="55">
        <f t="shared" si="0"/>
        <v>46018</v>
      </c>
      <c r="AE4" s="55">
        <f t="shared" si="0"/>
        <v>46019</v>
      </c>
      <c r="AF4" s="55">
        <f t="shared" si="0"/>
        <v>46020</v>
      </c>
      <c r="AG4" s="55">
        <f t="shared" si="0"/>
        <v>46021</v>
      </c>
      <c r="AH4" s="55">
        <f t="shared" si="0"/>
        <v>46022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décembre-2025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2</v>
      </c>
      <c r="E9" s="74">
        <f t="shared" si="1"/>
        <v>3</v>
      </c>
      <c r="F9" s="74">
        <f t="shared" si="1"/>
        <v>4</v>
      </c>
      <c r="G9" s="74">
        <f t="shared" si="1"/>
        <v>5</v>
      </c>
      <c r="H9" s="74">
        <f t="shared" si="1"/>
        <v>6</v>
      </c>
      <c r="I9" s="74">
        <f t="shared" si="1"/>
        <v>7</v>
      </c>
      <c r="J9" s="74">
        <f t="shared" si="1"/>
        <v>1</v>
      </c>
      <c r="K9" s="74">
        <f t="shared" si="1"/>
        <v>2</v>
      </c>
      <c r="L9" s="74">
        <f t="shared" si="1"/>
        <v>3</v>
      </c>
      <c r="M9" s="74">
        <f t="shared" si="1"/>
        <v>4</v>
      </c>
      <c r="N9" s="74">
        <f t="shared" si="1"/>
        <v>5</v>
      </c>
      <c r="O9" s="74">
        <f t="shared" si="1"/>
        <v>6</v>
      </c>
      <c r="P9" s="74">
        <f t="shared" si="1"/>
        <v>7</v>
      </c>
      <c r="Q9" s="74">
        <f t="shared" si="1"/>
        <v>1</v>
      </c>
      <c r="R9" s="74">
        <f t="shared" si="1"/>
        <v>2</v>
      </c>
      <c r="S9" s="74">
        <f t="shared" si="1"/>
        <v>3</v>
      </c>
      <c r="T9" s="74">
        <f t="shared" si="1"/>
        <v>4</v>
      </c>
      <c r="U9" s="74">
        <f t="shared" si="1"/>
        <v>5</v>
      </c>
      <c r="V9" s="74">
        <f t="shared" si="1"/>
        <v>6</v>
      </c>
      <c r="W9" s="74">
        <f t="shared" si="1"/>
        <v>7</v>
      </c>
      <c r="X9" s="74">
        <f t="shared" si="1"/>
        <v>1</v>
      </c>
      <c r="Y9" s="74">
        <f t="shared" si="1"/>
        <v>2</v>
      </c>
      <c r="Z9" s="74">
        <f t="shared" si="1"/>
        <v>3</v>
      </c>
      <c r="AA9" s="74">
        <f t="shared" si="1"/>
        <v>4</v>
      </c>
      <c r="AB9" s="74">
        <f t="shared" si="1"/>
        <v>5</v>
      </c>
      <c r="AC9" s="74">
        <f t="shared" si="1"/>
        <v>6</v>
      </c>
      <c r="AD9" s="74">
        <f t="shared" si="1"/>
        <v>7</v>
      </c>
      <c r="AE9" s="74">
        <f t="shared" si="1"/>
        <v>1</v>
      </c>
      <c r="AF9" s="74">
        <f t="shared" si="1"/>
        <v>2</v>
      </c>
      <c r="AG9" s="74">
        <f t="shared" si="1"/>
        <v>3</v>
      </c>
      <c r="AH9" s="179">
        <f t="shared" si="1"/>
        <v>4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0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si="4"/>
        <v>0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 t="shared" ref="D59:AH59" si="17">COUNTIF(D49:D58,"p")</f>
        <v>0</v>
      </c>
      <c r="E59" s="35">
        <f t="shared" si="17"/>
        <v>0</v>
      </c>
      <c r="F59" s="35">
        <f t="shared" si="17"/>
        <v>0</v>
      </c>
      <c r="G59" s="35">
        <f t="shared" si="17"/>
        <v>0</v>
      </c>
      <c r="H59" s="35">
        <f t="shared" si="17"/>
        <v>0</v>
      </c>
      <c r="I59" s="35">
        <f t="shared" si="17"/>
        <v>0</v>
      </c>
      <c r="J59" s="35">
        <f t="shared" si="17"/>
        <v>0</v>
      </c>
      <c r="K59" s="35">
        <f t="shared" si="17"/>
        <v>0</v>
      </c>
      <c r="L59" s="35">
        <f t="shared" si="17"/>
        <v>0</v>
      </c>
      <c r="M59" s="35">
        <f t="shared" si="17"/>
        <v>0</v>
      </c>
      <c r="N59" s="35">
        <f t="shared" si="17"/>
        <v>0</v>
      </c>
      <c r="O59" s="35">
        <f t="shared" si="17"/>
        <v>0</v>
      </c>
      <c r="P59" s="35">
        <f t="shared" si="17"/>
        <v>0</v>
      </c>
      <c r="Q59" s="35">
        <f t="shared" si="17"/>
        <v>0</v>
      </c>
      <c r="R59" s="35">
        <f t="shared" si="17"/>
        <v>0</v>
      </c>
      <c r="S59" s="35">
        <f t="shared" si="17"/>
        <v>0</v>
      </c>
      <c r="T59" s="35">
        <f t="shared" si="17"/>
        <v>0</v>
      </c>
      <c r="U59" s="35">
        <f t="shared" si="17"/>
        <v>0</v>
      </c>
      <c r="V59" s="35">
        <f t="shared" si="17"/>
        <v>0</v>
      </c>
      <c r="W59" s="35">
        <f t="shared" si="17"/>
        <v>0</v>
      </c>
      <c r="X59" s="35">
        <f t="shared" si="17"/>
        <v>0</v>
      </c>
      <c r="Y59" s="35">
        <f t="shared" si="17"/>
        <v>0</v>
      </c>
      <c r="Z59" s="35">
        <f t="shared" si="17"/>
        <v>0</v>
      </c>
      <c r="AA59" s="35">
        <f t="shared" si="17"/>
        <v>0</v>
      </c>
      <c r="AB59" s="35">
        <f t="shared" si="17"/>
        <v>0</v>
      </c>
      <c r="AC59" s="35">
        <f t="shared" si="17"/>
        <v>0</v>
      </c>
      <c r="AD59" s="35">
        <f t="shared" si="17"/>
        <v>0</v>
      </c>
      <c r="AE59" s="35">
        <f t="shared" si="17"/>
        <v>0</v>
      </c>
      <c r="AF59" s="35">
        <f t="shared" si="17"/>
        <v>0</v>
      </c>
      <c r="AG59" s="35">
        <f t="shared" si="17"/>
        <v>0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107">
        <f t="shared" ref="AI61:AI71" si="18">COUNTIF(D61:AG61,"p")</f>
        <v>0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si="18"/>
        <v>0</v>
      </c>
      <c r="AJ62" s="107">
        <f t="shared" si="19"/>
        <v>0</v>
      </c>
      <c r="AK62" s="108">
        <f t="shared" si="20"/>
        <v>0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 t="shared" ref="D72:AH72" si="31">COUNTIF(D61:D71,"p")</f>
        <v>0</v>
      </c>
      <c r="E72" s="42">
        <f t="shared" si="31"/>
        <v>0</v>
      </c>
      <c r="F72" s="42">
        <f t="shared" si="31"/>
        <v>0</v>
      </c>
      <c r="G72" s="42">
        <f t="shared" si="31"/>
        <v>0</v>
      </c>
      <c r="H72" s="42">
        <f t="shared" si="31"/>
        <v>0</v>
      </c>
      <c r="I72" s="42">
        <f t="shared" si="31"/>
        <v>0</v>
      </c>
      <c r="J72" s="42">
        <f t="shared" si="31"/>
        <v>0</v>
      </c>
      <c r="K72" s="42">
        <f t="shared" si="31"/>
        <v>0</v>
      </c>
      <c r="L72" s="42">
        <f t="shared" si="31"/>
        <v>0</v>
      </c>
      <c r="M72" s="42">
        <f t="shared" si="31"/>
        <v>0</v>
      </c>
      <c r="N72" s="42">
        <f t="shared" si="31"/>
        <v>0</v>
      </c>
      <c r="O72" s="42">
        <f t="shared" si="31"/>
        <v>0</v>
      </c>
      <c r="P72" s="42">
        <f t="shared" si="31"/>
        <v>0</v>
      </c>
      <c r="Q72" s="42">
        <f t="shared" si="31"/>
        <v>0</v>
      </c>
      <c r="R72" s="42">
        <f t="shared" si="31"/>
        <v>0</v>
      </c>
      <c r="S72" s="42">
        <f t="shared" si="31"/>
        <v>0</v>
      </c>
      <c r="T72" s="42">
        <f t="shared" si="31"/>
        <v>0</v>
      </c>
      <c r="U72" s="42">
        <f t="shared" si="31"/>
        <v>0</v>
      </c>
      <c r="V72" s="42">
        <f t="shared" si="31"/>
        <v>0</v>
      </c>
      <c r="W72" s="42">
        <f t="shared" si="31"/>
        <v>0</v>
      </c>
      <c r="X72" s="42">
        <f t="shared" si="31"/>
        <v>0</v>
      </c>
      <c r="Y72" s="42">
        <f t="shared" si="31"/>
        <v>0</v>
      </c>
      <c r="Z72" s="42">
        <f t="shared" si="31"/>
        <v>0</v>
      </c>
      <c r="AA72" s="42">
        <f t="shared" si="31"/>
        <v>0</v>
      </c>
      <c r="AB72" s="42">
        <f t="shared" si="31"/>
        <v>0</v>
      </c>
      <c r="AC72" s="42">
        <f t="shared" si="31"/>
        <v>0</v>
      </c>
      <c r="AD72" s="42">
        <f t="shared" si="31"/>
        <v>0</v>
      </c>
      <c r="AE72" s="42">
        <f t="shared" si="31"/>
        <v>0</v>
      </c>
      <c r="AF72" s="42">
        <f t="shared" si="31"/>
        <v>0</v>
      </c>
      <c r="AG72" s="42">
        <f t="shared" si="31"/>
        <v>0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</f>
        <v>0</v>
      </c>
      <c r="E73" s="35">
        <f t="shared" si="32"/>
        <v>0</v>
      </c>
      <c r="F73" s="35">
        <f t="shared" si="32"/>
        <v>0</v>
      </c>
      <c r="G73" s="35">
        <f t="shared" si="32"/>
        <v>0</v>
      </c>
      <c r="H73" s="35">
        <f t="shared" si="32"/>
        <v>0</v>
      </c>
      <c r="I73" s="35">
        <f t="shared" si="32"/>
        <v>0</v>
      </c>
      <c r="J73" s="35">
        <f t="shared" si="32"/>
        <v>0</v>
      </c>
      <c r="K73" s="35">
        <f t="shared" si="32"/>
        <v>0</v>
      </c>
      <c r="L73" s="35">
        <f t="shared" si="32"/>
        <v>0</v>
      </c>
      <c r="M73" s="35">
        <f t="shared" si="32"/>
        <v>0</v>
      </c>
      <c r="N73" s="35">
        <f t="shared" si="32"/>
        <v>0</v>
      </c>
      <c r="O73" s="35">
        <f t="shared" si="32"/>
        <v>0</v>
      </c>
      <c r="P73" s="35">
        <f t="shared" si="32"/>
        <v>0</v>
      </c>
      <c r="Q73" s="35">
        <f t="shared" si="32"/>
        <v>0</v>
      </c>
      <c r="R73" s="35">
        <f t="shared" si="32"/>
        <v>0</v>
      </c>
      <c r="S73" s="35">
        <f t="shared" si="32"/>
        <v>0</v>
      </c>
      <c r="T73" s="35">
        <f t="shared" si="32"/>
        <v>0</v>
      </c>
      <c r="U73" s="35">
        <f t="shared" si="32"/>
        <v>0</v>
      </c>
      <c r="V73" s="35">
        <f t="shared" si="32"/>
        <v>0</v>
      </c>
      <c r="W73" s="35">
        <f t="shared" si="32"/>
        <v>0</v>
      </c>
      <c r="X73" s="35">
        <f t="shared" si="32"/>
        <v>0</v>
      </c>
      <c r="Y73" s="35">
        <f t="shared" si="32"/>
        <v>0</v>
      </c>
      <c r="Z73" s="35">
        <f t="shared" si="32"/>
        <v>0</v>
      </c>
      <c r="AA73" s="35">
        <f t="shared" si="32"/>
        <v>0</v>
      </c>
      <c r="AB73" s="35">
        <f t="shared" si="32"/>
        <v>0</v>
      </c>
      <c r="AC73" s="35">
        <f t="shared" si="32"/>
        <v>0</v>
      </c>
      <c r="AD73" s="35">
        <f t="shared" si="32"/>
        <v>0</v>
      </c>
      <c r="AE73" s="35">
        <f t="shared" si="32"/>
        <v>0</v>
      </c>
      <c r="AF73" s="35">
        <f t="shared" si="32"/>
        <v>0</v>
      </c>
      <c r="AG73" s="35">
        <f t="shared" si="32"/>
        <v>0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1" spans="4:34" ht="15.75" customHeight="1" thickBot="1" x14ac:dyDescent="0.25">
      <c r="D81" s="82" t="s">
        <v>245</v>
      </c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4"/>
      <c r="W81" s="85" t="s">
        <v>246</v>
      </c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7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63" t="s">
        <v>220</v>
      </c>
      <c r="X82" s="63" t="s">
        <v>221</v>
      </c>
      <c r="Y82" s="64" t="s">
        <v>222</v>
      </c>
      <c r="Z82" s="65" t="s">
        <v>223</v>
      </c>
      <c r="AA82" s="66" t="s">
        <v>224</v>
      </c>
      <c r="AB82" s="67" t="s">
        <v>225</v>
      </c>
      <c r="AC82" s="68" t="s">
        <v>226</v>
      </c>
      <c r="AD82" s="69" t="s">
        <v>227</v>
      </c>
      <c r="AE82" s="70" t="s">
        <v>228</v>
      </c>
      <c r="AF82" s="71" t="s">
        <v>229</v>
      </c>
      <c r="AG82" s="72" t="s">
        <v>230</v>
      </c>
      <c r="AH82" s="73" t="s">
        <v>232</v>
      </c>
    </row>
    <row r="83" spans="4:34" ht="15" customHeight="1" thickBot="1" x14ac:dyDescent="0.25">
      <c r="D83" s="101">
        <f>COUNTIF(D11:AH35,"p")</f>
        <v>0</v>
      </c>
      <c r="E83" s="102">
        <f>COUNTIF(D11:AH35,"AH")</f>
        <v>0</v>
      </c>
      <c r="F83" s="102">
        <f>COUNTIF(D11:AH35,"PC")</f>
        <v>0</v>
      </c>
      <c r="G83" s="102">
        <f>COUNTIF(D11:AH35,"f")</f>
        <v>0</v>
      </c>
      <c r="H83" s="102">
        <f>COUNTIF(D11:AH35,"ast")</f>
        <v>0</v>
      </c>
      <c r="I83" s="102">
        <f>COUNTIF(D11:AH35,"ca")</f>
        <v>0</v>
      </c>
      <c r="J83" s="102">
        <f>COUNTIF(D11:AH35,"rtt")</f>
        <v>0</v>
      </c>
      <c r="K83" s="102">
        <f>COUNTIF(D11:AH35,"CEX")</f>
        <v>0</v>
      </c>
      <c r="L83" s="102">
        <f>COUNTIF(D11:AH35,"RES")</f>
        <v>0</v>
      </c>
      <c r="M83" s="102">
        <f>COUNTIF(D11:AH35,"MA")</f>
        <v>0</v>
      </c>
      <c r="N83" s="102">
        <f>COUNTIF(D11:AH35,"AT")</f>
        <v>0</v>
      </c>
      <c r="O83" s="102">
        <f>COUNTIF(D11:AH35,"TAD")</f>
        <v>0</v>
      </c>
      <c r="P83" s="103">
        <f>COUNTIF(D11:AH35,"TP")</f>
        <v>0</v>
      </c>
      <c r="W83" s="104">
        <f>COUNTIF(D49:AH58,"p")</f>
        <v>0</v>
      </c>
      <c r="X83" s="105">
        <f>COUNTIF(D49:AH58,"AH")</f>
        <v>0</v>
      </c>
      <c r="Y83" s="105">
        <f>COUNTIF(D49:AH58,"PC")</f>
        <v>0</v>
      </c>
      <c r="Z83" s="105">
        <f>COUNTIF(D49:AH58,"f")</f>
        <v>0</v>
      </c>
      <c r="AA83" s="105">
        <f>COUNTIF(D49:AH58,"ast")</f>
        <v>0</v>
      </c>
      <c r="AB83" s="105">
        <f>COUNTIF(D49:AH58,"ca")</f>
        <v>0</v>
      </c>
      <c r="AC83" s="105">
        <f>COUNTIF(D49:AH58,"rtt")</f>
        <v>0</v>
      </c>
      <c r="AD83" s="105">
        <f>COUNTIF(D49:AH58,"CEX")</f>
        <v>0</v>
      </c>
      <c r="AE83" s="105">
        <f>COUNTIF(D49:AH58,"RES")</f>
        <v>0</v>
      </c>
      <c r="AF83" s="105">
        <f>COUNTIF(D49:AH58,"MA")</f>
        <v>0</v>
      </c>
      <c r="AG83" s="105">
        <f>COUNTIF(D49:AH58,"AT")</f>
        <v>0</v>
      </c>
      <c r="AH83" s="106">
        <f>COUNTIF(D49:AH58,"TP")</f>
        <v>0</v>
      </c>
    </row>
    <row r="103" spans="4:34" ht="15.75" customHeight="1" thickBot="1" x14ac:dyDescent="0.25">
      <c r="D103" s="85" t="s">
        <v>247</v>
      </c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7"/>
      <c r="W103" s="85" t="s">
        <v>248</v>
      </c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7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63" t="s">
        <v>220</v>
      </c>
      <c r="X104" s="63" t="s">
        <v>221</v>
      </c>
      <c r="Y104" s="64" t="s">
        <v>222</v>
      </c>
      <c r="Z104" s="65" t="s">
        <v>223</v>
      </c>
      <c r="AA104" s="66" t="s">
        <v>224</v>
      </c>
      <c r="AB104" s="67" t="s">
        <v>225</v>
      </c>
      <c r="AC104" s="68" t="s">
        <v>226</v>
      </c>
      <c r="AD104" s="69" t="s">
        <v>227</v>
      </c>
      <c r="AE104" s="70" t="s">
        <v>228</v>
      </c>
      <c r="AF104" s="71" t="s">
        <v>229</v>
      </c>
      <c r="AG104" s="72" t="s">
        <v>230</v>
      </c>
      <c r="AH104" s="73" t="s">
        <v>232</v>
      </c>
    </row>
    <row r="105" spans="4:34" ht="15" customHeight="1" thickBot="1" x14ac:dyDescent="0.25">
      <c r="D105" s="104">
        <f>COUNTIF(D61:AH71,"p")</f>
        <v>0</v>
      </c>
      <c r="E105" s="105">
        <f>COUNTIF(D61:AH71,"AH")</f>
        <v>0</v>
      </c>
      <c r="F105" s="105">
        <f>COUNTIF(D61:AH71,"PC")</f>
        <v>0</v>
      </c>
      <c r="G105" s="105">
        <f>COUNTIF(D61:AH71,"f")</f>
        <v>0</v>
      </c>
      <c r="H105" s="105">
        <f>COUNTIF(D61:AH71,"ast")</f>
        <v>0</v>
      </c>
      <c r="I105" s="105">
        <f>COUNTIF(D61:AH71,"ca")</f>
        <v>0</v>
      </c>
      <c r="J105" s="105">
        <f>COUNTIF(D61:AH71,"rtt")</f>
        <v>0</v>
      </c>
      <c r="K105" s="105">
        <f>COUNTIF(D61:AH71,"CEX")</f>
        <v>0</v>
      </c>
      <c r="L105" s="105">
        <f>COUNTIF(D61:AH71,"RES")</f>
        <v>0</v>
      </c>
      <c r="M105" s="105">
        <f>COUNTIF(D61:AH71,"MA")</f>
        <v>0</v>
      </c>
      <c r="N105" s="105">
        <f>COUNTIF(D61:AH71,"AT")</f>
        <v>0</v>
      </c>
      <c r="O105" s="106">
        <f>COUNTIF(D61:AH71,"TP")</f>
        <v>0</v>
      </c>
      <c r="W105" s="104">
        <f>COUNTIF(D75:AH79,"p")</f>
        <v>0</v>
      </c>
      <c r="X105" s="105">
        <f>COUNTIF(D75:AH79,"AH")</f>
        <v>0</v>
      </c>
      <c r="Y105" s="105">
        <f>COUNTIF(D75:AH79,"PC")</f>
        <v>0</v>
      </c>
      <c r="Z105" s="105">
        <f>COUNTIF(D75:AH79,"f")</f>
        <v>0</v>
      </c>
      <c r="AA105" s="105">
        <f>COUNTIF(D75:AH79,"ast")</f>
        <v>0</v>
      </c>
      <c r="AB105" s="105">
        <f>COUNTIF(D75:AH79,"ca")</f>
        <v>0</v>
      </c>
      <c r="AC105" s="105">
        <f>COUNTIF(D75:AH79,"rtt")</f>
        <v>0</v>
      </c>
      <c r="AD105" s="105">
        <f>COUNTIF(D75:AH79,"CEX")</f>
        <v>0</v>
      </c>
      <c r="AE105" s="105">
        <f>COUNTIF(D75:AH79,"RES")</f>
        <v>0</v>
      </c>
      <c r="AF105" s="105">
        <f>COUNTIF(D75:AH79,"MA")</f>
        <v>0</v>
      </c>
      <c r="AG105" s="105">
        <f>COUNTIF(D75:AH79,"AT")</f>
        <v>0</v>
      </c>
      <c r="AH105" s="106">
        <f>COUNTIF(D75:AH79,"TP")</f>
        <v>0</v>
      </c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49:AH58 D61:AH71 D75:AH76 D78:AH79">
    <cfRule type="containsText" dxfId="255" priority="3" operator="containsText" text="AH">
      <formula>NOT(ISERROR(SEARCH("AH",D12)))</formula>
    </cfRule>
    <cfRule type="containsText" dxfId="254" priority="4" operator="containsText" text="TP">
      <formula>NOT(ISERROR(SEARCH("TP",D12)))</formula>
    </cfRule>
    <cfRule type="containsText" dxfId="253" priority="5" operator="containsText" text="TAD">
      <formula>NOT(ISERROR(SEARCH("TAD",D12)))</formula>
    </cfRule>
    <cfRule type="containsText" dxfId="252" priority="6" operator="containsText" text="AT">
      <formula>NOT(ISERROR(SEARCH("AT",D12)))</formula>
    </cfRule>
    <cfRule type="containsText" dxfId="251" priority="7" operator="containsText" text="MA">
      <formula>NOT(ISERROR(SEARCH("MA",D12)))</formula>
    </cfRule>
    <cfRule type="containsText" dxfId="250" priority="8" operator="containsText" text="RES">
      <formula>NOT(ISERROR(SEARCH("RES",D12)))</formula>
    </cfRule>
    <cfRule type="containsText" dxfId="249" priority="9" operator="containsText" text="CEX">
      <formula>NOT(ISERROR(SEARCH("CEX",D12)))</formula>
    </cfRule>
    <cfRule type="containsText" dxfId="248" priority="10" operator="containsText" text="RTT">
      <formula>NOT(ISERROR(SEARCH("RTT",D12)))</formula>
    </cfRule>
    <cfRule type="beginsWith" dxfId="247" priority="11" operator="beginsWith" text="CA">
      <formula>LEFT(D12,LEN("CA"))="CA"</formula>
    </cfRule>
    <cfRule type="containsText" dxfId="246" priority="12" operator="containsText" text="AST">
      <formula>NOT(ISERROR(SEARCH("AST",D12)))</formula>
    </cfRule>
    <cfRule type="containsText" dxfId="245" priority="13" operator="containsText" text="F">
      <formula>NOT(ISERROR(SEARCH("F",D12)))</formula>
    </cfRule>
    <cfRule type="containsText" dxfId="244" priority="14" operator="containsText" text="PC">
      <formula>NOT(ISERROR(SEARCH("PC",D12)))</formula>
    </cfRule>
    <cfRule type="containsText" dxfId="243" priority="15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9 D61:AH73 D75:AH76 D78:AH79">
    <cfRule type="expression" dxfId="242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41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9D191B06-C257-4B4C-B443-5A0DDEF49EF6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38408-8396-46CB-B26A-49483048937A}">
  <sheetPr codeName="Feuil18">
    <outlinePr summaryRight="0"/>
    <pageSetUpPr fitToPage="1"/>
  </sheetPr>
  <dimension ref="A1:AU125"/>
  <sheetViews>
    <sheetView topLeftCell="B1" zoomScaleNormal="100" workbookViewId="0">
      <pane ySplit="10" topLeftCell="A25" activePane="bottomLeft" state="frozen"/>
      <selection activeCell="B1" sqref="B1"/>
      <selection pane="bottomLeft" activeCell="W77" sqref="W77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Menu!D22</f>
        <v>46023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Menu!E22</f>
        <v>46053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46023</v>
      </c>
      <c r="E4" s="55">
        <f t="shared" ref="E4:AH4" si="0">D4+1</f>
        <v>46024</v>
      </c>
      <c r="F4" s="55">
        <f t="shared" si="0"/>
        <v>46025</v>
      </c>
      <c r="G4" s="55">
        <f t="shared" si="0"/>
        <v>46026</v>
      </c>
      <c r="H4" s="55">
        <f t="shared" si="0"/>
        <v>46027</v>
      </c>
      <c r="I4" s="55">
        <f t="shared" si="0"/>
        <v>46028</v>
      </c>
      <c r="J4" s="55">
        <f t="shared" si="0"/>
        <v>46029</v>
      </c>
      <c r="K4" s="55">
        <f t="shared" si="0"/>
        <v>46030</v>
      </c>
      <c r="L4" s="55">
        <f t="shared" si="0"/>
        <v>46031</v>
      </c>
      <c r="M4" s="55">
        <f t="shared" si="0"/>
        <v>46032</v>
      </c>
      <c r="N4" s="55">
        <f t="shared" si="0"/>
        <v>46033</v>
      </c>
      <c r="O4" s="55">
        <f t="shared" si="0"/>
        <v>46034</v>
      </c>
      <c r="P4" s="55">
        <f t="shared" si="0"/>
        <v>46035</v>
      </c>
      <c r="Q4" s="55">
        <f t="shared" si="0"/>
        <v>46036</v>
      </c>
      <c r="R4" s="55">
        <f t="shared" si="0"/>
        <v>46037</v>
      </c>
      <c r="S4" s="55">
        <f t="shared" si="0"/>
        <v>46038</v>
      </c>
      <c r="T4" s="55">
        <f t="shared" si="0"/>
        <v>46039</v>
      </c>
      <c r="U4" s="55">
        <f t="shared" si="0"/>
        <v>46040</v>
      </c>
      <c r="V4" s="55">
        <f t="shared" si="0"/>
        <v>46041</v>
      </c>
      <c r="W4" s="55">
        <f t="shared" si="0"/>
        <v>46042</v>
      </c>
      <c r="X4" s="55">
        <f t="shared" si="0"/>
        <v>46043</v>
      </c>
      <c r="Y4" s="55">
        <f t="shared" si="0"/>
        <v>46044</v>
      </c>
      <c r="Z4" s="55">
        <f t="shared" si="0"/>
        <v>46045</v>
      </c>
      <c r="AA4" s="55">
        <f t="shared" si="0"/>
        <v>46046</v>
      </c>
      <c r="AB4" s="55">
        <f t="shared" si="0"/>
        <v>46047</v>
      </c>
      <c r="AC4" s="55">
        <f t="shared" si="0"/>
        <v>46048</v>
      </c>
      <c r="AD4" s="55">
        <f t="shared" si="0"/>
        <v>46049</v>
      </c>
      <c r="AE4" s="55">
        <f t="shared" si="0"/>
        <v>46050</v>
      </c>
      <c r="AF4" s="55">
        <f t="shared" si="0"/>
        <v>46051</v>
      </c>
      <c r="AG4" s="55">
        <f t="shared" si="0"/>
        <v>46052</v>
      </c>
      <c r="AH4" s="55">
        <f t="shared" si="0"/>
        <v>46053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janvier-2026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5</v>
      </c>
      <c r="E9" s="74">
        <f t="shared" si="1"/>
        <v>6</v>
      </c>
      <c r="F9" s="74">
        <f t="shared" si="1"/>
        <v>7</v>
      </c>
      <c r="G9" s="74">
        <f t="shared" si="1"/>
        <v>1</v>
      </c>
      <c r="H9" s="74">
        <f t="shared" si="1"/>
        <v>2</v>
      </c>
      <c r="I9" s="74">
        <f t="shared" si="1"/>
        <v>3</v>
      </c>
      <c r="J9" s="74">
        <f t="shared" si="1"/>
        <v>4</v>
      </c>
      <c r="K9" s="74">
        <f t="shared" si="1"/>
        <v>5</v>
      </c>
      <c r="L9" s="74">
        <f t="shared" si="1"/>
        <v>6</v>
      </c>
      <c r="M9" s="74">
        <f t="shared" si="1"/>
        <v>7</v>
      </c>
      <c r="N9" s="74">
        <f t="shared" si="1"/>
        <v>1</v>
      </c>
      <c r="O9" s="74">
        <f t="shared" si="1"/>
        <v>2</v>
      </c>
      <c r="P9" s="74">
        <f t="shared" si="1"/>
        <v>3</v>
      </c>
      <c r="Q9" s="74">
        <f t="shared" si="1"/>
        <v>4</v>
      </c>
      <c r="R9" s="74">
        <f t="shared" si="1"/>
        <v>5</v>
      </c>
      <c r="S9" s="74">
        <f t="shared" si="1"/>
        <v>6</v>
      </c>
      <c r="T9" s="74">
        <f t="shared" si="1"/>
        <v>7</v>
      </c>
      <c r="U9" s="74">
        <f t="shared" si="1"/>
        <v>1</v>
      </c>
      <c r="V9" s="74">
        <f t="shared" si="1"/>
        <v>2</v>
      </c>
      <c r="W9" s="74">
        <f t="shared" si="1"/>
        <v>3</v>
      </c>
      <c r="X9" s="74">
        <f t="shared" si="1"/>
        <v>4</v>
      </c>
      <c r="Y9" s="74">
        <f t="shared" si="1"/>
        <v>5</v>
      </c>
      <c r="Z9" s="74">
        <f t="shared" si="1"/>
        <v>6</v>
      </c>
      <c r="AA9" s="74">
        <f t="shared" si="1"/>
        <v>7</v>
      </c>
      <c r="AB9" s="74">
        <f t="shared" si="1"/>
        <v>1</v>
      </c>
      <c r="AC9" s="74">
        <f t="shared" si="1"/>
        <v>2</v>
      </c>
      <c r="AD9" s="74">
        <f t="shared" si="1"/>
        <v>3</v>
      </c>
      <c r="AE9" s="74">
        <f t="shared" si="1"/>
        <v>4</v>
      </c>
      <c r="AF9" s="74">
        <f t="shared" si="1"/>
        <v>5</v>
      </c>
      <c r="AG9" s="74">
        <f t="shared" si="1"/>
        <v>6</v>
      </c>
      <c r="AH9" s="179">
        <f t="shared" si="1"/>
        <v>7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 t="s">
        <v>226</v>
      </c>
      <c r="F12" s="78"/>
      <c r="G12" s="78"/>
      <c r="H12" s="78" t="s">
        <v>220</v>
      </c>
      <c r="I12" s="78" t="s">
        <v>220</v>
      </c>
      <c r="J12" s="78" t="s">
        <v>220</v>
      </c>
      <c r="K12" s="78" t="s">
        <v>220</v>
      </c>
      <c r="L12" s="78" t="s">
        <v>225</v>
      </c>
      <c r="M12" s="78"/>
      <c r="N12" s="78"/>
      <c r="O12" s="78" t="s">
        <v>225</v>
      </c>
      <c r="P12" s="78" t="s">
        <v>225</v>
      </c>
      <c r="Q12" s="78" t="s">
        <v>225</v>
      </c>
      <c r="R12" s="78" t="s">
        <v>225</v>
      </c>
      <c r="S12" s="78" t="s">
        <v>226</v>
      </c>
      <c r="T12" s="78"/>
      <c r="U12" s="78"/>
      <c r="V12" s="78" t="s">
        <v>226</v>
      </c>
      <c r="W12" s="78" t="s">
        <v>226</v>
      </c>
      <c r="X12" s="78" t="s">
        <v>226</v>
      </c>
      <c r="Y12" s="78" t="s">
        <v>226</v>
      </c>
      <c r="Z12" s="78" t="s">
        <v>226</v>
      </c>
      <c r="AA12" s="78"/>
      <c r="AB12" s="78"/>
      <c r="AC12" s="78" t="s">
        <v>226</v>
      </c>
      <c r="AD12" s="78" t="s">
        <v>220</v>
      </c>
      <c r="AE12" s="78" t="s">
        <v>220</v>
      </c>
      <c r="AF12" s="78" t="s">
        <v>220</v>
      </c>
      <c r="AG12" s="78" t="s">
        <v>220</v>
      </c>
      <c r="AH12" s="78"/>
      <c r="AI12" s="183">
        <f>COUNTIF(D12:AG12,"p")</f>
        <v>8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5</v>
      </c>
      <c r="AO12" s="188">
        <f>COUNTIF(D12:AG12,"rtt")</f>
        <v>8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 t="s">
        <v>220</v>
      </c>
      <c r="F14" s="78"/>
      <c r="G14" s="78"/>
      <c r="H14" s="78" t="s">
        <v>220</v>
      </c>
      <c r="I14" s="78" t="s">
        <v>220</v>
      </c>
      <c r="J14" s="78" t="s">
        <v>220</v>
      </c>
      <c r="K14" s="78" t="s">
        <v>220</v>
      </c>
      <c r="L14" s="78" t="s">
        <v>220</v>
      </c>
      <c r="M14" s="78"/>
      <c r="N14" s="78"/>
      <c r="O14" s="78" t="s">
        <v>220</v>
      </c>
      <c r="P14" s="78" t="s">
        <v>220</v>
      </c>
      <c r="Q14" s="78" t="s">
        <v>220</v>
      </c>
      <c r="R14" s="78" t="s">
        <v>220</v>
      </c>
      <c r="S14" s="78" t="s">
        <v>220</v>
      </c>
      <c r="T14" s="78"/>
      <c r="U14" s="78"/>
      <c r="V14" s="78" t="s">
        <v>220</v>
      </c>
      <c r="W14" s="78" t="s">
        <v>225</v>
      </c>
      <c r="X14" s="78" t="s">
        <v>220</v>
      </c>
      <c r="Y14" s="78" t="s">
        <v>220</v>
      </c>
      <c r="Z14" s="78" t="s">
        <v>226</v>
      </c>
      <c r="AA14" s="78"/>
      <c r="AB14" s="78"/>
      <c r="AC14" s="78" t="s">
        <v>220</v>
      </c>
      <c r="AD14" s="78" t="s">
        <v>220</v>
      </c>
      <c r="AE14" s="78" t="s">
        <v>220</v>
      </c>
      <c r="AF14" s="78" t="s">
        <v>220</v>
      </c>
      <c r="AG14" s="78" t="s">
        <v>220</v>
      </c>
      <c r="AH14" s="78"/>
      <c r="AI14" s="183">
        <f>COUNTIF(D14:AG14,"p")</f>
        <v>19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1</v>
      </c>
      <c r="AO14" s="188">
        <f>COUNTIF(D14:AG14,"rtt")</f>
        <v>1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 t="s">
        <v>225</v>
      </c>
      <c r="F17" s="78"/>
      <c r="G17" s="78"/>
      <c r="H17" s="78" t="s">
        <v>225</v>
      </c>
      <c r="I17" s="78" t="s">
        <v>220</v>
      </c>
      <c r="J17" s="78" t="s">
        <v>220</v>
      </c>
      <c r="K17" s="78" t="s">
        <v>220</v>
      </c>
      <c r="L17" s="78" t="s">
        <v>231</v>
      </c>
      <c r="M17" s="78"/>
      <c r="N17" s="78"/>
      <c r="O17" s="78" t="s">
        <v>220</v>
      </c>
      <c r="P17" s="78" t="s">
        <v>220</v>
      </c>
      <c r="Q17" s="78" t="s">
        <v>220</v>
      </c>
      <c r="R17" s="78" t="s">
        <v>220</v>
      </c>
      <c r="S17" s="78" t="s">
        <v>226</v>
      </c>
      <c r="T17" s="78"/>
      <c r="U17" s="78"/>
      <c r="V17" s="78" t="s">
        <v>220</v>
      </c>
      <c r="W17" s="78" t="s">
        <v>220</v>
      </c>
      <c r="X17" s="78" t="s">
        <v>225</v>
      </c>
      <c r="Y17" s="78" t="s">
        <v>220</v>
      </c>
      <c r="Z17" s="78" t="s">
        <v>227</v>
      </c>
      <c r="AA17" s="78" t="s">
        <v>224</v>
      </c>
      <c r="AB17" s="78" t="s">
        <v>224</v>
      </c>
      <c r="AC17" s="78" t="s">
        <v>224</v>
      </c>
      <c r="AD17" s="78" t="s">
        <v>224</v>
      </c>
      <c r="AE17" s="78" t="s">
        <v>224</v>
      </c>
      <c r="AF17" s="78" t="s">
        <v>225</v>
      </c>
      <c r="AG17" s="78" t="s">
        <v>225</v>
      </c>
      <c r="AH17" s="78"/>
      <c r="AI17" s="183">
        <f>COUNTIF(D17:AG17,"p")</f>
        <v>10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5</v>
      </c>
      <c r="AN17" s="187">
        <f>COUNTIF(D17:AG17,"cA")</f>
        <v>5</v>
      </c>
      <c r="AO17" s="188">
        <f>COUNTIF(D17:AG17,"rtt")</f>
        <v>1</v>
      </c>
      <c r="AP17" s="189">
        <f>COUNTIF(D17:AG17,"cex")</f>
        <v>1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1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 t="s">
        <v>226</v>
      </c>
      <c r="F19" s="78"/>
      <c r="G19" s="78"/>
      <c r="H19" s="78" t="s">
        <v>220</v>
      </c>
      <c r="I19" s="78" t="s">
        <v>220</v>
      </c>
      <c r="J19" s="78" t="s">
        <v>220</v>
      </c>
      <c r="K19" s="78" t="s">
        <v>220</v>
      </c>
      <c r="L19" s="78" t="s">
        <v>231</v>
      </c>
      <c r="M19" s="78"/>
      <c r="N19" s="78"/>
      <c r="O19" s="78" t="s">
        <v>223</v>
      </c>
      <c r="P19" s="78" t="s">
        <v>223</v>
      </c>
      <c r="Q19" s="78" t="s">
        <v>220</v>
      </c>
      <c r="R19" s="78" t="s">
        <v>220</v>
      </c>
      <c r="S19" s="78" t="s">
        <v>220</v>
      </c>
      <c r="T19" s="78"/>
      <c r="U19" s="78"/>
      <c r="V19" s="78" t="s">
        <v>226</v>
      </c>
      <c r="W19" s="78" t="s">
        <v>226</v>
      </c>
      <c r="X19" s="78" t="s">
        <v>220</v>
      </c>
      <c r="Y19" s="78" t="s">
        <v>220</v>
      </c>
      <c r="Z19" s="78" t="s">
        <v>220</v>
      </c>
      <c r="AA19" s="78"/>
      <c r="AB19" s="78"/>
      <c r="AC19" s="78" t="s">
        <v>220</v>
      </c>
      <c r="AD19" s="78" t="s">
        <v>220</v>
      </c>
      <c r="AE19" s="78" t="s">
        <v>223</v>
      </c>
      <c r="AF19" s="78" t="s">
        <v>223</v>
      </c>
      <c r="AG19" s="78" t="s">
        <v>223</v>
      </c>
      <c r="AH19" s="78"/>
      <c r="AI19" s="183">
        <f>COUNTIF(D19:AG19,"p")</f>
        <v>12</v>
      </c>
      <c r="AJ19" s="183">
        <f>COUNTIF(D19:AH19,"AH")</f>
        <v>0</v>
      </c>
      <c r="AK19" s="184">
        <f>COUNTIF(D19:AG19,"PC")</f>
        <v>0</v>
      </c>
      <c r="AL19" s="185">
        <f>COUNTIF(D19:AG19,"f")</f>
        <v>5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3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1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 t="s">
        <v>226</v>
      </c>
      <c r="F21" s="78"/>
      <c r="G21" s="78"/>
      <c r="H21" s="78" t="s">
        <v>220</v>
      </c>
      <c r="I21" s="78" t="s">
        <v>220</v>
      </c>
      <c r="J21" s="78" t="s">
        <v>220</v>
      </c>
      <c r="K21" s="78" t="s">
        <v>220</v>
      </c>
      <c r="L21" s="78" t="s">
        <v>220</v>
      </c>
      <c r="M21" s="78"/>
      <c r="N21" s="78"/>
      <c r="O21" s="78" t="s">
        <v>220</v>
      </c>
      <c r="P21" s="78" t="s">
        <v>220</v>
      </c>
      <c r="Q21" s="78" t="s">
        <v>220</v>
      </c>
      <c r="R21" s="78" t="s">
        <v>226</v>
      </c>
      <c r="S21" s="78" t="s">
        <v>226</v>
      </c>
      <c r="T21" s="78"/>
      <c r="U21" s="78"/>
      <c r="V21" s="78" t="s">
        <v>220</v>
      </c>
      <c r="W21" s="78" t="s">
        <v>220</v>
      </c>
      <c r="X21" s="78" t="s">
        <v>220</v>
      </c>
      <c r="Y21" s="78" t="s">
        <v>220</v>
      </c>
      <c r="Z21" s="78" t="s">
        <v>220</v>
      </c>
      <c r="AA21" s="78"/>
      <c r="AB21" s="78"/>
      <c r="AC21" s="78" t="s">
        <v>220</v>
      </c>
      <c r="AD21" s="78" t="s">
        <v>220</v>
      </c>
      <c r="AE21" s="78" t="s">
        <v>220</v>
      </c>
      <c r="AF21" s="78" t="s">
        <v>226</v>
      </c>
      <c r="AG21" s="78" t="s">
        <v>226</v>
      </c>
      <c r="AH21" s="78"/>
      <c r="AI21" s="183">
        <f>COUNTIF(D21:AG21,"p")</f>
        <v>16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5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 t="s">
        <v>225</v>
      </c>
      <c r="F23" s="80"/>
      <c r="G23" s="80"/>
      <c r="H23" s="80" t="s">
        <v>220</v>
      </c>
      <c r="I23" s="80" t="s">
        <v>220</v>
      </c>
      <c r="J23" s="80" t="s">
        <v>220</v>
      </c>
      <c r="K23" s="80" t="s">
        <v>220</v>
      </c>
      <c r="L23" s="80" t="s">
        <v>225</v>
      </c>
      <c r="M23" s="80"/>
      <c r="N23" s="80"/>
      <c r="O23" s="80" t="s">
        <v>220</v>
      </c>
      <c r="P23" s="80" t="s">
        <v>220</v>
      </c>
      <c r="Q23" s="80" t="s">
        <v>220</v>
      </c>
      <c r="R23" s="80" t="s">
        <v>220</v>
      </c>
      <c r="S23" s="80" t="s">
        <v>226</v>
      </c>
      <c r="T23" s="80"/>
      <c r="U23" s="80"/>
      <c r="V23" s="80" t="s">
        <v>220</v>
      </c>
      <c r="W23" s="80" t="s">
        <v>220</v>
      </c>
      <c r="X23" s="80" t="s">
        <v>220</v>
      </c>
      <c r="Y23" s="80" t="s">
        <v>220</v>
      </c>
      <c r="Z23" s="80" t="s">
        <v>226</v>
      </c>
      <c r="AA23" s="80"/>
      <c r="AB23" s="80"/>
      <c r="AC23" s="80" t="s">
        <v>226</v>
      </c>
      <c r="AD23" s="80" t="s">
        <v>226</v>
      </c>
      <c r="AE23" s="80" t="s">
        <v>226</v>
      </c>
      <c r="AF23" s="80" t="s">
        <v>226</v>
      </c>
      <c r="AG23" s="80" t="s">
        <v>226</v>
      </c>
      <c r="AH23" s="80"/>
      <c r="AI23" s="203">
        <f>COUNTIF(D23:AG23,"p")</f>
        <v>12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2</v>
      </c>
      <c r="AO23" s="208">
        <f>COUNTIF(D23:AG23,"rtt")</f>
        <v>7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 t="s">
        <v>225</v>
      </c>
      <c r="F24" s="77"/>
      <c r="G24" s="77"/>
      <c r="H24" s="77" t="s">
        <v>220</v>
      </c>
      <c r="I24" s="77" t="s">
        <v>220</v>
      </c>
      <c r="J24" s="77" t="s">
        <v>220</v>
      </c>
      <c r="K24" s="77" t="s">
        <v>220</v>
      </c>
      <c r="L24" s="77" t="s">
        <v>227</v>
      </c>
      <c r="M24" s="77"/>
      <c r="N24" s="77"/>
      <c r="O24" s="77" t="s">
        <v>227</v>
      </c>
      <c r="P24" s="77" t="s">
        <v>227</v>
      </c>
      <c r="Q24" s="77" t="s">
        <v>227</v>
      </c>
      <c r="R24" s="77" t="s">
        <v>220</v>
      </c>
      <c r="S24" s="77" t="s">
        <v>220</v>
      </c>
      <c r="T24" s="77"/>
      <c r="U24" s="77"/>
      <c r="V24" s="77" t="s">
        <v>220</v>
      </c>
      <c r="W24" s="77" t="s">
        <v>220</v>
      </c>
      <c r="X24" s="77" t="s">
        <v>223</v>
      </c>
      <c r="Y24" s="77" t="s">
        <v>220</v>
      </c>
      <c r="Z24" s="77" t="s">
        <v>220</v>
      </c>
      <c r="AA24" s="77"/>
      <c r="AB24" s="77"/>
      <c r="AC24" s="77" t="s">
        <v>220</v>
      </c>
      <c r="AD24" s="77" t="s">
        <v>220</v>
      </c>
      <c r="AE24" s="77" t="s">
        <v>220</v>
      </c>
      <c r="AF24" s="77" t="s">
        <v>220</v>
      </c>
      <c r="AG24" s="77" t="s">
        <v>220</v>
      </c>
      <c r="AH24" s="77"/>
      <c r="AI24" s="215">
        <f>COUNTIF(D24:AG24,"p")</f>
        <v>15</v>
      </c>
      <c r="AJ24" s="215">
        <f>COUNTIF(D24:AH24,"AH")</f>
        <v>0</v>
      </c>
      <c r="AK24" s="216">
        <f>COUNTIF(D24:AG24,"PC")</f>
        <v>0</v>
      </c>
      <c r="AL24" s="217">
        <f>COUNTIF(D24:AG24,"f")</f>
        <v>1</v>
      </c>
      <c r="AM24" s="218">
        <f>COUNTIF(D24:AG24,"ast")</f>
        <v>0</v>
      </c>
      <c r="AN24" s="219">
        <f>COUNTIF(D24:AG24,"cA")</f>
        <v>1</v>
      </c>
      <c r="AO24" s="220">
        <f>COUNTIF(D24:AG24,"rtt")</f>
        <v>0</v>
      </c>
      <c r="AP24" s="221">
        <f>COUNTIF(D24:AG24,"cex")</f>
        <v>4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 t="s">
        <v>229</v>
      </c>
      <c r="F26" s="80"/>
      <c r="G26" s="80"/>
      <c r="H26" s="80" t="s">
        <v>229</v>
      </c>
      <c r="I26" s="80" t="s">
        <v>229</v>
      </c>
      <c r="J26" s="80" t="s">
        <v>229</v>
      </c>
      <c r="K26" s="80" t="s">
        <v>229</v>
      </c>
      <c r="L26" s="80" t="s">
        <v>229</v>
      </c>
      <c r="M26" s="80"/>
      <c r="N26" s="80"/>
      <c r="O26" s="80" t="s">
        <v>232</v>
      </c>
      <c r="P26" s="80" t="s">
        <v>232</v>
      </c>
      <c r="Q26" s="80" t="s">
        <v>232</v>
      </c>
      <c r="R26" s="80" t="s">
        <v>232</v>
      </c>
      <c r="S26" s="80" t="s">
        <v>232</v>
      </c>
      <c r="T26" s="80"/>
      <c r="U26" s="80"/>
      <c r="V26" s="80" t="s">
        <v>225</v>
      </c>
      <c r="W26" s="80" t="s">
        <v>225</v>
      </c>
      <c r="X26" s="80" t="s">
        <v>225</v>
      </c>
      <c r="Y26" s="80" t="s">
        <v>225</v>
      </c>
      <c r="Z26" s="80" t="s">
        <v>225</v>
      </c>
      <c r="AA26" s="80"/>
      <c r="AB26" s="80"/>
      <c r="AC26" s="80" t="s">
        <v>225</v>
      </c>
      <c r="AD26" s="80" t="s">
        <v>225</v>
      </c>
      <c r="AE26" s="80" t="s">
        <v>225</v>
      </c>
      <c r="AF26" s="80" t="s">
        <v>225</v>
      </c>
      <c r="AG26" s="80" t="s">
        <v>225</v>
      </c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10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6</v>
      </c>
      <c r="AS26" s="212">
        <f>COUNTIF(D26:AG26,"at")</f>
        <v>0</v>
      </c>
      <c r="AT26" s="213">
        <f>COUNTIF(D26:AG26,"TAD")</f>
        <v>0</v>
      </c>
      <c r="AU26" s="214">
        <f>COUNTIF(D26:AG26,"TP")</f>
        <v>5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 t="s">
        <v>220</v>
      </c>
      <c r="F27" s="75"/>
      <c r="G27" s="75"/>
      <c r="H27" s="75" t="s">
        <v>220</v>
      </c>
      <c r="I27" s="75" t="s">
        <v>220</v>
      </c>
      <c r="J27" s="75" t="s">
        <v>220</v>
      </c>
      <c r="K27" s="75" t="s">
        <v>220</v>
      </c>
      <c r="L27" s="75" t="s">
        <v>220</v>
      </c>
      <c r="M27" s="75"/>
      <c r="N27" s="75"/>
      <c r="O27" s="75" t="s">
        <v>220</v>
      </c>
      <c r="P27" s="75" t="s">
        <v>220</v>
      </c>
      <c r="Q27" s="75" t="s">
        <v>220</v>
      </c>
      <c r="R27" s="75" t="s">
        <v>220</v>
      </c>
      <c r="S27" s="75" t="s">
        <v>220</v>
      </c>
      <c r="T27" s="75"/>
      <c r="U27" s="75"/>
      <c r="V27" s="75" t="s">
        <v>220</v>
      </c>
      <c r="W27" s="75" t="s">
        <v>220</v>
      </c>
      <c r="X27" s="75" t="s">
        <v>220</v>
      </c>
      <c r="Y27" s="75" t="s">
        <v>220</v>
      </c>
      <c r="Z27" s="75" t="s">
        <v>220</v>
      </c>
      <c r="AA27" s="75"/>
      <c r="AB27" s="75"/>
      <c r="AC27" s="75" t="s">
        <v>226</v>
      </c>
      <c r="AD27" s="75" t="s">
        <v>226</v>
      </c>
      <c r="AE27" s="75" t="s">
        <v>226</v>
      </c>
      <c r="AF27" s="75" t="s">
        <v>226</v>
      </c>
      <c r="AG27" s="75" t="s">
        <v>226</v>
      </c>
      <c r="AH27" s="75"/>
      <c r="AI27" s="107">
        <f>COUNTIF(D27:AG27,"p")</f>
        <v>16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5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 t="s">
        <v>225</v>
      </c>
      <c r="F28" s="75"/>
      <c r="G28" s="75"/>
      <c r="H28" s="75" t="s">
        <v>225</v>
      </c>
      <c r="I28" s="75" t="s">
        <v>225</v>
      </c>
      <c r="J28" s="75" t="s">
        <v>225</v>
      </c>
      <c r="K28" s="75" t="s">
        <v>225</v>
      </c>
      <c r="L28" s="75" t="s">
        <v>225</v>
      </c>
      <c r="M28" s="75"/>
      <c r="N28" s="75"/>
      <c r="O28" s="75" t="s">
        <v>227</v>
      </c>
      <c r="P28" s="75" t="s">
        <v>227</v>
      </c>
      <c r="Q28" s="75" t="s">
        <v>227</v>
      </c>
      <c r="R28" s="75" t="s">
        <v>227</v>
      </c>
      <c r="S28" s="75" t="s">
        <v>227</v>
      </c>
      <c r="T28" s="75"/>
      <c r="U28" s="75"/>
      <c r="V28" s="75" t="s">
        <v>220</v>
      </c>
      <c r="W28" s="75" t="s">
        <v>220</v>
      </c>
      <c r="X28" s="75" t="s">
        <v>220</v>
      </c>
      <c r="Y28" s="75" t="s">
        <v>220</v>
      </c>
      <c r="Z28" s="75" t="s">
        <v>220</v>
      </c>
      <c r="AA28" s="75"/>
      <c r="AB28" s="75"/>
      <c r="AC28" s="75" t="s">
        <v>220</v>
      </c>
      <c r="AD28" s="75" t="s">
        <v>220</v>
      </c>
      <c r="AE28" s="75" t="s">
        <v>220</v>
      </c>
      <c r="AF28" s="75" t="s">
        <v>220</v>
      </c>
      <c r="AG28" s="75" t="s">
        <v>220</v>
      </c>
      <c r="AH28" s="75"/>
      <c r="AI28" s="107">
        <f>COUNTIF(D28:AG28,"p")</f>
        <v>10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6</v>
      </c>
      <c r="AO28" s="112">
        <f>COUNTIF(D28:AG28,"rtt")</f>
        <v>0</v>
      </c>
      <c r="AP28" s="113">
        <f>COUNTIF(D28:AG28,"cex")</f>
        <v>5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 t="s">
        <v>226</v>
      </c>
      <c r="F30" s="78"/>
      <c r="G30" s="78"/>
      <c r="H30" s="78" t="s">
        <v>226</v>
      </c>
      <c r="I30" s="78" t="s">
        <v>220</v>
      </c>
      <c r="J30" s="78" t="s">
        <v>220</v>
      </c>
      <c r="K30" s="78" t="s">
        <v>220</v>
      </c>
      <c r="L30" s="78" t="s">
        <v>220</v>
      </c>
      <c r="M30" s="78"/>
      <c r="N30" s="78"/>
      <c r="O30" s="78" t="s">
        <v>223</v>
      </c>
      <c r="P30" s="78" t="s">
        <v>223</v>
      </c>
      <c r="Q30" s="78" t="s">
        <v>220</v>
      </c>
      <c r="R30" s="78" t="s">
        <v>220</v>
      </c>
      <c r="S30" s="78" t="s">
        <v>220</v>
      </c>
      <c r="T30" s="78"/>
      <c r="U30" s="78"/>
      <c r="V30" s="78" t="s">
        <v>220</v>
      </c>
      <c r="W30" s="78" t="s">
        <v>220</v>
      </c>
      <c r="X30" s="78" t="s">
        <v>220</v>
      </c>
      <c r="Y30" s="78" t="s">
        <v>220</v>
      </c>
      <c r="Z30" s="78" t="s">
        <v>220</v>
      </c>
      <c r="AA30" s="78"/>
      <c r="AB30" s="78"/>
      <c r="AC30" s="78" t="s">
        <v>220</v>
      </c>
      <c r="AD30" s="78" t="s">
        <v>220</v>
      </c>
      <c r="AE30" s="78" t="s">
        <v>220</v>
      </c>
      <c r="AF30" s="78" t="s">
        <v>220</v>
      </c>
      <c r="AG30" s="78" t="s">
        <v>220</v>
      </c>
      <c r="AH30" s="79"/>
      <c r="AI30" s="183">
        <f>COUNTIF(D30:AG30,"p")</f>
        <v>17</v>
      </c>
      <c r="AJ30" s="183">
        <f>COUNTIF(D30:AH30,"AH")</f>
        <v>0</v>
      </c>
      <c r="AK30" s="184">
        <f>COUNTIF(D30:AG30,"PC")</f>
        <v>0</v>
      </c>
      <c r="AL30" s="185">
        <f>COUNTIF(D30:AG30,"f")</f>
        <v>2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2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 t="s">
        <v>220</v>
      </c>
      <c r="F32" s="80"/>
      <c r="G32" s="80"/>
      <c r="H32" s="80" t="s">
        <v>220</v>
      </c>
      <c r="I32" s="80" t="s">
        <v>220</v>
      </c>
      <c r="J32" s="80" t="s">
        <v>220</v>
      </c>
      <c r="K32" s="80" t="s">
        <v>220</v>
      </c>
      <c r="L32" s="80" t="s">
        <v>220</v>
      </c>
      <c r="M32" s="80"/>
      <c r="N32" s="80"/>
      <c r="O32" s="80" t="s">
        <v>220</v>
      </c>
      <c r="P32" s="80" t="s">
        <v>220</v>
      </c>
      <c r="Q32" s="80" t="s">
        <v>220</v>
      </c>
      <c r="R32" s="80" t="s">
        <v>220</v>
      </c>
      <c r="S32" s="80" t="s">
        <v>220</v>
      </c>
      <c r="T32" s="80"/>
      <c r="U32" s="80"/>
      <c r="V32" s="80" t="s">
        <v>220</v>
      </c>
      <c r="W32" s="80" t="s">
        <v>220</v>
      </c>
      <c r="X32" s="80" t="s">
        <v>220</v>
      </c>
      <c r="Y32" s="80" t="s">
        <v>220</v>
      </c>
      <c r="Z32" s="80" t="s">
        <v>220</v>
      </c>
      <c r="AA32" s="80"/>
      <c r="AB32" s="80"/>
      <c r="AC32" s="80" t="s">
        <v>220</v>
      </c>
      <c r="AD32" s="80" t="s">
        <v>220</v>
      </c>
      <c r="AE32" s="80" t="s">
        <v>220</v>
      </c>
      <c r="AF32" s="80" t="s">
        <v>220</v>
      </c>
      <c r="AG32" s="80" t="s">
        <v>220</v>
      </c>
      <c r="AH32" s="80"/>
      <c r="AI32" s="203">
        <f>COUNTIF(D32:AG32,"p")</f>
        <v>21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 t="s">
        <v>220</v>
      </c>
      <c r="F33" s="77"/>
      <c r="G33" s="77"/>
      <c r="H33" s="77" t="s">
        <v>225</v>
      </c>
      <c r="I33" s="77" t="s">
        <v>225</v>
      </c>
      <c r="J33" s="77" t="s">
        <v>225</v>
      </c>
      <c r="K33" s="77" t="s">
        <v>225</v>
      </c>
      <c r="L33" s="77" t="s">
        <v>225</v>
      </c>
      <c r="M33" s="77"/>
      <c r="N33" s="77"/>
      <c r="O33" s="77" t="s">
        <v>225</v>
      </c>
      <c r="P33" s="77" t="s">
        <v>225</v>
      </c>
      <c r="Q33" s="77" t="s">
        <v>225</v>
      </c>
      <c r="R33" s="77" t="s">
        <v>220</v>
      </c>
      <c r="S33" s="77" t="s">
        <v>220</v>
      </c>
      <c r="T33" s="77"/>
      <c r="U33" s="77"/>
      <c r="V33" s="77" t="s">
        <v>225</v>
      </c>
      <c r="W33" s="77" t="s">
        <v>225</v>
      </c>
      <c r="X33" s="77" t="s">
        <v>225</v>
      </c>
      <c r="Y33" s="77" t="s">
        <v>220</v>
      </c>
      <c r="Z33" s="77" t="s">
        <v>220</v>
      </c>
      <c r="AA33" s="77"/>
      <c r="AB33" s="77"/>
      <c r="AC33" s="77" t="s">
        <v>220</v>
      </c>
      <c r="AD33" s="77" t="s">
        <v>220</v>
      </c>
      <c r="AE33" s="77" t="s">
        <v>220</v>
      </c>
      <c r="AF33" s="77" t="s">
        <v>220</v>
      </c>
      <c r="AG33" s="77" t="s">
        <v>220</v>
      </c>
      <c r="AH33" s="77"/>
      <c r="AI33" s="215">
        <f>COUNTIF(D33:AG33,"p")</f>
        <v>10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11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 t="s">
        <v>226</v>
      </c>
      <c r="F35" s="80"/>
      <c r="G35" s="80"/>
      <c r="H35" s="80" t="s">
        <v>226</v>
      </c>
      <c r="I35" s="80" t="s">
        <v>226</v>
      </c>
      <c r="J35" s="80" t="s">
        <v>226</v>
      </c>
      <c r="K35" s="80" t="s">
        <v>226</v>
      </c>
      <c r="L35" s="80" t="s">
        <v>226</v>
      </c>
      <c r="M35" s="80"/>
      <c r="N35" s="80"/>
      <c r="O35" s="80" t="s">
        <v>220</v>
      </c>
      <c r="P35" s="80" t="s">
        <v>220</v>
      </c>
      <c r="Q35" s="80" t="s">
        <v>220</v>
      </c>
      <c r="R35" s="80" t="s">
        <v>220</v>
      </c>
      <c r="S35" s="80" t="s">
        <v>220</v>
      </c>
      <c r="T35" s="80"/>
      <c r="U35" s="80"/>
      <c r="V35" s="80" t="s">
        <v>220</v>
      </c>
      <c r="W35" s="475" t="s">
        <v>221</v>
      </c>
      <c r="X35" s="475" t="s">
        <v>221</v>
      </c>
      <c r="Y35" s="475" t="s">
        <v>221</v>
      </c>
      <c r="Z35" s="475" t="s">
        <v>221</v>
      </c>
      <c r="AA35" s="80"/>
      <c r="AB35" s="80"/>
      <c r="AC35" s="80" t="s">
        <v>220</v>
      </c>
      <c r="AD35" s="80" t="s">
        <v>220</v>
      </c>
      <c r="AE35" s="80" t="s">
        <v>220</v>
      </c>
      <c r="AF35" s="80" t="s">
        <v>220</v>
      </c>
      <c r="AG35" s="80" t="s">
        <v>220</v>
      </c>
      <c r="AH35" s="80"/>
      <c r="AI35" s="203">
        <f>COUNTIF(D35:AG35,"p")</f>
        <v>11</v>
      </c>
      <c r="AJ35" s="203">
        <f>COUNTIF(D35:AH35,"AH")</f>
        <v>4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6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2</v>
      </c>
      <c r="F36" s="238">
        <f t="shared" si="3"/>
        <v>0</v>
      </c>
      <c r="G36" s="238">
        <f t="shared" si="3"/>
        <v>0</v>
      </c>
      <c r="H36" s="238">
        <f t="shared" si="3"/>
        <v>1</v>
      </c>
      <c r="I36" s="238">
        <f t="shared" si="3"/>
        <v>2</v>
      </c>
      <c r="J36" s="238">
        <f t="shared" si="3"/>
        <v>2</v>
      </c>
      <c r="K36" s="238">
        <f t="shared" si="3"/>
        <v>2</v>
      </c>
      <c r="L36" s="238">
        <f t="shared" si="3"/>
        <v>2</v>
      </c>
      <c r="M36" s="238">
        <f t="shared" si="3"/>
        <v>0</v>
      </c>
      <c r="N36" s="238">
        <f t="shared" si="3"/>
        <v>0</v>
      </c>
      <c r="O36" s="238">
        <f t="shared" si="3"/>
        <v>2</v>
      </c>
      <c r="P36" s="238">
        <f t="shared" si="3"/>
        <v>2</v>
      </c>
      <c r="Q36" s="238">
        <f t="shared" si="3"/>
        <v>3</v>
      </c>
      <c r="R36" s="238">
        <f t="shared" si="3"/>
        <v>4</v>
      </c>
      <c r="S36" s="238">
        <f t="shared" si="3"/>
        <v>4</v>
      </c>
      <c r="T36" s="238">
        <f t="shared" si="3"/>
        <v>0</v>
      </c>
      <c r="U36" s="238">
        <f t="shared" si="3"/>
        <v>0</v>
      </c>
      <c r="V36" s="238">
        <f t="shared" si="3"/>
        <v>3</v>
      </c>
      <c r="W36" s="238">
        <f t="shared" si="3"/>
        <v>2</v>
      </c>
      <c r="X36" s="238">
        <f t="shared" si="3"/>
        <v>2</v>
      </c>
      <c r="Y36" s="238">
        <f t="shared" si="3"/>
        <v>3</v>
      </c>
      <c r="Z36" s="238">
        <f t="shared" si="3"/>
        <v>3</v>
      </c>
      <c r="AA36" s="238">
        <f t="shared" si="3"/>
        <v>0</v>
      </c>
      <c r="AB36" s="238">
        <f t="shared" si="3"/>
        <v>0</v>
      </c>
      <c r="AC36" s="238">
        <f t="shared" si="3"/>
        <v>4</v>
      </c>
      <c r="AD36" s="238">
        <f t="shared" si="3"/>
        <v>4</v>
      </c>
      <c r="AE36" s="238">
        <f t="shared" si="3"/>
        <v>4</v>
      </c>
      <c r="AF36" s="238">
        <f t="shared" si="3"/>
        <v>4</v>
      </c>
      <c r="AG36" s="238">
        <f t="shared" si="3"/>
        <v>4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 t="s">
        <v>227</v>
      </c>
      <c r="F39" s="78"/>
      <c r="G39" s="78"/>
      <c r="H39" s="78" t="s">
        <v>220</v>
      </c>
      <c r="I39" s="78" t="s">
        <v>220</v>
      </c>
      <c r="J39" s="78" t="s">
        <v>227</v>
      </c>
      <c r="K39" s="78" t="s">
        <v>227</v>
      </c>
      <c r="L39" s="78" t="s">
        <v>227</v>
      </c>
      <c r="M39" s="78"/>
      <c r="N39" s="78"/>
      <c r="O39" s="78" t="s">
        <v>220</v>
      </c>
      <c r="P39" s="78" t="s">
        <v>220</v>
      </c>
      <c r="Q39" s="78" t="s">
        <v>220</v>
      </c>
      <c r="R39" s="78" t="s">
        <v>220</v>
      </c>
      <c r="S39" s="78" t="s">
        <v>231</v>
      </c>
      <c r="T39" s="78"/>
      <c r="U39" s="78"/>
      <c r="V39" s="78" t="s">
        <v>220</v>
      </c>
      <c r="W39" s="78" t="s">
        <v>220</v>
      </c>
      <c r="X39" s="78" t="s">
        <v>227</v>
      </c>
      <c r="Y39" s="78" t="s">
        <v>220</v>
      </c>
      <c r="Z39" s="78" t="s">
        <v>220</v>
      </c>
      <c r="AA39" s="78"/>
      <c r="AB39" s="78"/>
      <c r="AC39" s="78" t="s">
        <v>220</v>
      </c>
      <c r="AD39" s="78" t="s">
        <v>220</v>
      </c>
      <c r="AE39" s="78" t="s">
        <v>220</v>
      </c>
      <c r="AF39" s="78" t="s">
        <v>227</v>
      </c>
      <c r="AG39" s="78" t="s">
        <v>226</v>
      </c>
      <c r="AH39" s="78"/>
      <c r="AI39" s="183">
        <f>COUNTIF(D39:AG39,"p")</f>
        <v>13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1</v>
      </c>
      <c r="AP39" s="189">
        <f>COUNTIF(D39:AG39,"cex")</f>
        <v>6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1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 t="s">
        <v>220</v>
      </c>
      <c r="F41" s="78"/>
      <c r="G41" s="78"/>
      <c r="H41" s="78" t="s">
        <v>220</v>
      </c>
      <c r="I41" s="78" t="s">
        <v>220</v>
      </c>
      <c r="J41" s="78" t="s">
        <v>220</v>
      </c>
      <c r="K41" s="78" t="s">
        <v>220</v>
      </c>
      <c r="L41" s="78" t="s">
        <v>220</v>
      </c>
      <c r="M41" s="78"/>
      <c r="N41" s="78"/>
      <c r="O41" s="78" t="s">
        <v>220</v>
      </c>
      <c r="P41" s="78" t="s">
        <v>220</v>
      </c>
      <c r="Q41" s="78" t="s">
        <v>220</v>
      </c>
      <c r="R41" s="78" t="s">
        <v>220</v>
      </c>
      <c r="S41" s="78" t="s">
        <v>220</v>
      </c>
      <c r="T41" s="78"/>
      <c r="U41" s="78"/>
      <c r="V41" s="78" t="s">
        <v>220</v>
      </c>
      <c r="W41" s="78" t="s">
        <v>220</v>
      </c>
      <c r="X41" s="78" t="s">
        <v>220</v>
      </c>
      <c r="Y41" s="78" t="s">
        <v>220</v>
      </c>
      <c r="Z41" s="78" t="s">
        <v>220</v>
      </c>
      <c r="AA41" s="78"/>
      <c r="AB41" s="78"/>
      <c r="AC41" s="78" t="s">
        <v>220</v>
      </c>
      <c r="AD41" s="78" t="s">
        <v>220</v>
      </c>
      <c r="AE41" s="78" t="s">
        <v>220</v>
      </c>
      <c r="AF41" s="78" t="s">
        <v>220</v>
      </c>
      <c r="AG41" s="78" t="s">
        <v>225</v>
      </c>
      <c r="AH41" s="78"/>
      <c r="AI41" s="183">
        <f>COUNTIF(D41:AG41,"p")</f>
        <v>20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1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 t="s">
        <v>220</v>
      </c>
      <c r="F43" s="80"/>
      <c r="G43" s="80"/>
      <c r="H43" s="80" t="s">
        <v>220</v>
      </c>
      <c r="I43" s="80" t="s">
        <v>220</v>
      </c>
      <c r="J43" s="80" t="s">
        <v>220</v>
      </c>
      <c r="K43" s="80" t="s">
        <v>220</v>
      </c>
      <c r="L43" s="80" t="s">
        <v>220</v>
      </c>
      <c r="M43" s="80"/>
      <c r="N43" s="80"/>
      <c r="O43" s="80" t="s">
        <v>220</v>
      </c>
      <c r="P43" s="80" t="s">
        <v>220</v>
      </c>
      <c r="Q43" s="80" t="s">
        <v>220</v>
      </c>
      <c r="R43" s="80" t="s">
        <v>220</v>
      </c>
      <c r="S43" s="80" t="s">
        <v>220</v>
      </c>
      <c r="T43" s="80"/>
      <c r="U43" s="80"/>
      <c r="V43" s="80" t="s">
        <v>225</v>
      </c>
      <c r="W43" s="80" t="s">
        <v>225</v>
      </c>
      <c r="X43" s="80" t="s">
        <v>225</v>
      </c>
      <c r="Y43" s="80" t="s">
        <v>225</v>
      </c>
      <c r="Z43" s="80" t="s">
        <v>225</v>
      </c>
      <c r="AA43" s="80"/>
      <c r="AB43" s="80"/>
      <c r="AC43" s="80" t="s">
        <v>225</v>
      </c>
      <c r="AD43" s="80" t="s">
        <v>225</v>
      </c>
      <c r="AE43" s="80" t="s">
        <v>225</v>
      </c>
      <c r="AF43" s="80" t="s">
        <v>220</v>
      </c>
      <c r="AG43" s="80" t="s">
        <v>220</v>
      </c>
      <c r="AH43" s="80" t="s">
        <v>220</v>
      </c>
      <c r="AI43" s="203">
        <f>COUNTIF(D43:AG43,"p")</f>
        <v>13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8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 t="s">
        <v>226</v>
      </c>
      <c r="F44" s="77"/>
      <c r="G44" s="77"/>
      <c r="H44" s="77" t="s">
        <v>220</v>
      </c>
      <c r="I44" s="77" t="s">
        <v>220</v>
      </c>
      <c r="J44" s="77" t="s">
        <v>220</v>
      </c>
      <c r="K44" s="77" t="s">
        <v>220</v>
      </c>
      <c r="L44" s="77" t="s">
        <v>227</v>
      </c>
      <c r="M44" s="77"/>
      <c r="N44" s="77"/>
      <c r="O44" s="77" t="s">
        <v>220</v>
      </c>
      <c r="P44" s="77" t="s">
        <v>220</v>
      </c>
      <c r="Q44" s="77" t="s">
        <v>220</v>
      </c>
      <c r="R44" s="77" t="s">
        <v>220</v>
      </c>
      <c r="S44" s="77" t="s">
        <v>220</v>
      </c>
      <c r="T44" s="77"/>
      <c r="U44" s="77"/>
      <c r="V44" s="77" t="s">
        <v>220</v>
      </c>
      <c r="W44" s="77" t="s">
        <v>220</v>
      </c>
      <c r="X44" s="77" t="s">
        <v>220</v>
      </c>
      <c r="Y44" s="77" t="s">
        <v>220</v>
      </c>
      <c r="Z44" s="77" t="s">
        <v>220</v>
      </c>
      <c r="AA44" s="77"/>
      <c r="AB44" s="77"/>
      <c r="AC44" s="77" t="s">
        <v>220</v>
      </c>
      <c r="AD44" s="77" t="s">
        <v>220</v>
      </c>
      <c r="AE44" s="77" t="s">
        <v>220</v>
      </c>
      <c r="AF44" s="77" t="s">
        <v>220</v>
      </c>
      <c r="AG44" s="77" t="s">
        <v>220</v>
      </c>
      <c r="AH44" s="77"/>
      <c r="AI44" s="215">
        <f>COUNTIF(D44:AG44,"p")</f>
        <v>19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1</v>
      </c>
      <c r="AP44" s="221">
        <f>COUNTIF(D44:AG44,"cex")</f>
        <v>1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 t="s">
        <v>226</v>
      </c>
      <c r="F46" s="80"/>
      <c r="G46" s="80"/>
      <c r="H46" s="80" t="s">
        <v>226</v>
      </c>
      <c r="I46" s="80" t="s">
        <v>226</v>
      </c>
      <c r="J46" s="80" t="s">
        <v>220</v>
      </c>
      <c r="K46" s="80" t="s">
        <v>220</v>
      </c>
      <c r="L46" s="80" t="s">
        <v>220</v>
      </c>
      <c r="M46" s="80"/>
      <c r="N46" s="80"/>
      <c r="O46" s="80" t="s">
        <v>220</v>
      </c>
      <c r="P46" s="80" t="s">
        <v>220</v>
      </c>
      <c r="Q46" s="80" t="s">
        <v>220</v>
      </c>
      <c r="R46" s="80" t="s">
        <v>220</v>
      </c>
      <c r="S46" s="80" t="s">
        <v>220</v>
      </c>
      <c r="T46" s="80"/>
      <c r="U46" s="80"/>
      <c r="V46" s="80" t="s">
        <v>220</v>
      </c>
      <c r="W46" s="80" t="s">
        <v>220</v>
      </c>
      <c r="X46" s="80" t="s">
        <v>220</v>
      </c>
      <c r="Y46" s="80" t="s">
        <v>226</v>
      </c>
      <c r="Z46" s="80" t="s">
        <v>226</v>
      </c>
      <c r="AA46" s="80"/>
      <c r="AB46" s="80"/>
      <c r="AC46" s="80" t="s">
        <v>226</v>
      </c>
      <c r="AD46" s="80" t="s">
        <v>225</v>
      </c>
      <c r="AE46" s="80" t="s">
        <v>225</v>
      </c>
      <c r="AF46" s="80" t="s">
        <v>225</v>
      </c>
      <c r="AG46" s="80" t="s">
        <v>225</v>
      </c>
      <c r="AH46" s="80"/>
      <c r="AI46" s="203">
        <f>COUNTIF(D46:AG46,"p")</f>
        <v>11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4</v>
      </c>
      <c r="AO46" s="208">
        <f>COUNTIF(D46:AG46,"rtt")</f>
        <v>6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 t="s">
        <v>220</v>
      </c>
      <c r="F47" s="77"/>
      <c r="G47" s="77"/>
      <c r="H47" s="77" t="s">
        <v>220</v>
      </c>
      <c r="I47" s="77" t="s">
        <v>220</v>
      </c>
      <c r="J47" s="77" t="s">
        <v>220</v>
      </c>
      <c r="K47" s="77" t="s">
        <v>220</v>
      </c>
      <c r="L47" s="77" t="s">
        <v>225</v>
      </c>
      <c r="M47" s="77"/>
      <c r="N47" s="77"/>
      <c r="O47" s="77" t="s">
        <v>225</v>
      </c>
      <c r="P47" s="77" t="s">
        <v>220</v>
      </c>
      <c r="Q47" s="77" t="s">
        <v>220</v>
      </c>
      <c r="R47" s="77" t="s">
        <v>220</v>
      </c>
      <c r="S47" s="77" t="s">
        <v>225</v>
      </c>
      <c r="T47" s="77"/>
      <c r="U47" s="77"/>
      <c r="V47" s="77" t="s">
        <v>220</v>
      </c>
      <c r="W47" s="77" t="s">
        <v>227</v>
      </c>
      <c r="X47" s="77" t="s">
        <v>220</v>
      </c>
      <c r="Y47" s="77" t="s">
        <v>220</v>
      </c>
      <c r="Z47" s="77" t="s">
        <v>220</v>
      </c>
      <c r="AA47" s="77"/>
      <c r="AB47" s="77"/>
      <c r="AC47" s="77" t="s">
        <v>220</v>
      </c>
      <c r="AD47" s="77" t="s">
        <v>220</v>
      </c>
      <c r="AE47" s="77" t="s">
        <v>220</v>
      </c>
      <c r="AF47" s="77" t="s">
        <v>220</v>
      </c>
      <c r="AG47" s="77" t="s">
        <v>227</v>
      </c>
      <c r="AH47" s="77"/>
      <c r="AI47" s="215">
        <f>COUNTIF(D47:AG47,"p")</f>
        <v>16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3</v>
      </c>
      <c r="AO47" s="220">
        <f>COUNTIF(D47:AG47,"rtt")</f>
        <v>0</v>
      </c>
      <c r="AP47" s="221">
        <f>COUNTIF(D47:AG47,"cex")</f>
        <v>2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478" t="s">
        <v>229</v>
      </c>
      <c r="F49" s="478"/>
      <c r="G49" s="478"/>
      <c r="H49" s="478" t="s">
        <v>229</v>
      </c>
      <c r="I49" s="478" t="s">
        <v>229</v>
      </c>
      <c r="J49" s="478" t="s">
        <v>229</v>
      </c>
      <c r="K49" s="478" t="s">
        <v>229</v>
      </c>
      <c r="L49" s="478" t="s">
        <v>229</v>
      </c>
      <c r="M49" s="478"/>
      <c r="N49" s="478"/>
      <c r="O49" s="478" t="s">
        <v>229</v>
      </c>
      <c r="P49" s="478" t="s">
        <v>229</v>
      </c>
      <c r="Q49" s="478" t="s">
        <v>229</v>
      </c>
      <c r="R49" s="478" t="s">
        <v>229</v>
      </c>
      <c r="S49" s="478" t="s">
        <v>229</v>
      </c>
      <c r="T49" s="477"/>
      <c r="U49" s="477"/>
      <c r="V49" s="477" t="s">
        <v>229</v>
      </c>
      <c r="W49" s="477" t="s">
        <v>229</v>
      </c>
      <c r="X49" s="477" t="s">
        <v>229</v>
      </c>
      <c r="Y49" s="477" t="s">
        <v>229</v>
      </c>
      <c r="Z49" s="477" t="s">
        <v>229</v>
      </c>
      <c r="AA49" s="477"/>
      <c r="AB49" s="477"/>
      <c r="AC49" s="477" t="s">
        <v>229</v>
      </c>
      <c r="AD49" s="477" t="s">
        <v>229</v>
      </c>
      <c r="AE49" s="477" t="s">
        <v>229</v>
      </c>
      <c r="AF49" s="477" t="s">
        <v>229</v>
      </c>
      <c r="AG49" s="477" t="s">
        <v>229</v>
      </c>
      <c r="AH49" s="75"/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21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477" t="s">
        <v>226</v>
      </c>
      <c r="F50" s="477"/>
      <c r="G50" s="477"/>
      <c r="H50" s="477" t="s">
        <v>220</v>
      </c>
      <c r="I50" s="477" t="s">
        <v>220</v>
      </c>
      <c r="J50" s="477" t="s">
        <v>220</v>
      </c>
      <c r="K50" s="477" t="s">
        <v>220</v>
      </c>
      <c r="L50" s="477" t="s">
        <v>220</v>
      </c>
      <c r="M50" s="477"/>
      <c r="N50" s="477"/>
      <c r="O50" s="477" t="s">
        <v>220</v>
      </c>
      <c r="P50" s="477" t="s">
        <v>220</v>
      </c>
      <c r="Q50" s="477" t="s">
        <v>226</v>
      </c>
      <c r="R50" s="477" t="s">
        <v>220</v>
      </c>
      <c r="S50" s="477" t="s">
        <v>220</v>
      </c>
      <c r="T50" s="477"/>
      <c r="U50" s="477"/>
      <c r="V50" s="477" t="s">
        <v>220</v>
      </c>
      <c r="W50" s="477" t="s">
        <v>220</v>
      </c>
      <c r="X50" s="477" t="s">
        <v>226</v>
      </c>
      <c r="Y50" s="477" t="s">
        <v>220</v>
      </c>
      <c r="Z50" s="477" t="s">
        <v>221</v>
      </c>
      <c r="AA50" s="477"/>
      <c r="AB50" s="477"/>
      <c r="AC50" s="477" t="s">
        <v>221</v>
      </c>
      <c r="AD50" s="477" t="s">
        <v>221</v>
      </c>
      <c r="AE50" s="477" t="s">
        <v>221</v>
      </c>
      <c r="AF50" s="477" t="s">
        <v>221</v>
      </c>
      <c r="AG50" s="477" t="s">
        <v>226</v>
      </c>
      <c r="AH50" s="75"/>
      <c r="AI50" s="107">
        <f t="shared" si="4"/>
        <v>12</v>
      </c>
      <c r="AJ50" s="107">
        <f t="shared" si="5"/>
        <v>5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4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477" t="s">
        <v>225</v>
      </c>
      <c r="F51" s="477"/>
      <c r="G51" s="477"/>
      <c r="H51" s="477" t="s">
        <v>220</v>
      </c>
      <c r="I51" s="477" t="s">
        <v>220</v>
      </c>
      <c r="J51" s="477" t="s">
        <v>220</v>
      </c>
      <c r="K51" s="477" t="s">
        <v>220</v>
      </c>
      <c r="L51" s="477" t="s">
        <v>221</v>
      </c>
      <c r="M51" s="477"/>
      <c r="N51" s="477"/>
      <c r="O51" s="477" t="s">
        <v>221</v>
      </c>
      <c r="P51" s="477" t="s">
        <v>221</v>
      </c>
      <c r="Q51" s="477" t="s">
        <v>221</v>
      </c>
      <c r="R51" s="477" t="s">
        <v>221</v>
      </c>
      <c r="S51" s="477" t="s">
        <v>221</v>
      </c>
      <c r="T51" s="477"/>
      <c r="U51" s="477"/>
      <c r="V51" s="477" t="s">
        <v>220</v>
      </c>
      <c r="W51" s="477" t="s">
        <v>225</v>
      </c>
      <c r="X51" s="477" t="s">
        <v>225</v>
      </c>
      <c r="Y51" s="477" t="s">
        <v>225</v>
      </c>
      <c r="Z51" s="477" t="s">
        <v>225</v>
      </c>
      <c r="AA51" s="477"/>
      <c r="AB51" s="477"/>
      <c r="AC51" s="477" t="s">
        <v>225</v>
      </c>
      <c r="AD51" s="477" t="s">
        <v>225</v>
      </c>
      <c r="AE51" s="477" t="s">
        <v>225</v>
      </c>
      <c r="AF51" s="477" t="s">
        <v>226</v>
      </c>
      <c r="AG51" s="477" t="s">
        <v>226</v>
      </c>
      <c r="AH51" s="75"/>
      <c r="AI51" s="107">
        <f t="shared" si="4"/>
        <v>5</v>
      </c>
      <c r="AJ51" s="107">
        <f t="shared" si="5"/>
        <v>6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8</v>
      </c>
      <c r="AO51" s="112">
        <f t="shared" si="10"/>
        <v>2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477" t="s">
        <v>221</v>
      </c>
      <c r="F52" s="477"/>
      <c r="G52" s="477"/>
      <c r="H52" s="477" t="s">
        <v>220</v>
      </c>
      <c r="I52" s="477" t="s">
        <v>220</v>
      </c>
      <c r="J52" s="477" t="s">
        <v>220</v>
      </c>
      <c r="K52" s="477" t="s">
        <v>220</v>
      </c>
      <c r="L52" s="477" t="s">
        <v>220</v>
      </c>
      <c r="M52" s="477"/>
      <c r="N52" s="477"/>
      <c r="O52" s="477" t="s">
        <v>220</v>
      </c>
      <c r="P52" s="477" t="s">
        <v>220</v>
      </c>
      <c r="Q52" s="477" t="s">
        <v>220</v>
      </c>
      <c r="R52" s="477" t="s">
        <v>220</v>
      </c>
      <c r="S52" s="477" t="s">
        <v>220</v>
      </c>
      <c r="T52" s="477"/>
      <c r="U52" s="477"/>
      <c r="V52" s="477" t="s">
        <v>220</v>
      </c>
      <c r="W52" s="477" t="s">
        <v>220</v>
      </c>
      <c r="X52" s="477" t="s">
        <v>226</v>
      </c>
      <c r="Y52" s="477" t="s">
        <v>220</v>
      </c>
      <c r="Z52" s="477" t="s">
        <v>224</v>
      </c>
      <c r="AA52" s="477"/>
      <c r="AB52" s="477"/>
      <c r="AC52" s="477" t="s">
        <v>224</v>
      </c>
      <c r="AD52" s="477" t="s">
        <v>224</v>
      </c>
      <c r="AE52" s="477" t="s">
        <v>224</v>
      </c>
      <c r="AF52" s="477" t="s">
        <v>224</v>
      </c>
      <c r="AG52" s="477" t="s">
        <v>224</v>
      </c>
      <c r="AH52" s="75"/>
      <c r="AI52" s="107">
        <f t="shared" si="4"/>
        <v>13</v>
      </c>
      <c r="AJ52" s="107">
        <f t="shared" si="5"/>
        <v>1</v>
      </c>
      <c r="AK52" s="108">
        <f t="shared" si="6"/>
        <v>0</v>
      </c>
      <c r="AL52" s="109">
        <f t="shared" si="7"/>
        <v>0</v>
      </c>
      <c r="AM52" s="110">
        <f t="shared" si="8"/>
        <v>6</v>
      </c>
      <c r="AN52" s="111">
        <f t="shared" si="9"/>
        <v>0</v>
      </c>
      <c r="AO52" s="112">
        <f t="shared" si="10"/>
        <v>1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477" t="s">
        <v>221</v>
      </c>
      <c r="F53" s="477"/>
      <c r="G53" s="477"/>
      <c r="H53" s="477" t="s">
        <v>221</v>
      </c>
      <c r="I53" s="477" t="s">
        <v>221</v>
      </c>
      <c r="J53" s="477" t="s">
        <v>221</v>
      </c>
      <c r="K53" s="477" t="s">
        <v>221</v>
      </c>
      <c r="L53" s="477" t="s">
        <v>221</v>
      </c>
      <c r="M53" s="477"/>
      <c r="N53" s="477"/>
      <c r="O53" s="477" t="s">
        <v>221</v>
      </c>
      <c r="P53" s="477" t="s">
        <v>221</v>
      </c>
      <c r="Q53" s="477" t="s">
        <v>221</v>
      </c>
      <c r="R53" s="477" t="s">
        <v>221</v>
      </c>
      <c r="S53" s="477" t="s">
        <v>221</v>
      </c>
      <c r="T53" s="477"/>
      <c r="U53" s="477"/>
      <c r="V53" s="477" t="s">
        <v>220</v>
      </c>
      <c r="W53" s="477" t="s">
        <v>220</v>
      </c>
      <c r="X53" s="477" t="s">
        <v>220</v>
      </c>
      <c r="Y53" s="477" t="s">
        <v>220</v>
      </c>
      <c r="Z53" s="477" t="s">
        <v>220</v>
      </c>
      <c r="AA53" s="477"/>
      <c r="AB53" s="477"/>
      <c r="AC53" s="477" t="s">
        <v>225</v>
      </c>
      <c r="AD53" s="477" t="s">
        <v>220</v>
      </c>
      <c r="AE53" s="477" t="s">
        <v>220</v>
      </c>
      <c r="AF53" s="477" t="s">
        <v>220</v>
      </c>
      <c r="AG53" s="477" t="s">
        <v>220</v>
      </c>
      <c r="AH53" s="75"/>
      <c r="AI53" s="107">
        <f t="shared" si="4"/>
        <v>9</v>
      </c>
      <c r="AJ53" s="107">
        <f t="shared" si="5"/>
        <v>11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1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477" t="s">
        <v>225</v>
      </c>
      <c r="F54" s="477"/>
      <c r="G54" s="477"/>
      <c r="H54" s="477" t="s">
        <v>225</v>
      </c>
      <c r="I54" s="477" t="s">
        <v>225</v>
      </c>
      <c r="J54" s="477" t="s">
        <v>225</v>
      </c>
      <c r="K54" s="477" t="s">
        <v>228</v>
      </c>
      <c r="L54" s="477" t="s">
        <v>228</v>
      </c>
      <c r="M54" s="477"/>
      <c r="N54" s="477"/>
      <c r="O54" s="477" t="s">
        <v>228</v>
      </c>
      <c r="P54" s="477" t="s">
        <v>228</v>
      </c>
      <c r="Q54" s="477" t="s">
        <v>228</v>
      </c>
      <c r="R54" s="477" t="s">
        <v>228</v>
      </c>
      <c r="S54" s="477" t="s">
        <v>228</v>
      </c>
      <c r="T54" s="477"/>
      <c r="U54" s="477"/>
      <c r="V54" s="477" t="s">
        <v>228</v>
      </c>
      <c r="W54" s="477" t="s">
        <v>228</v>
      </c>
      <c r="X54" s="477" t="s">
        <v>228</v>
      </c>
      <c r="Y54" s="477" t="s">
        <v>228</v>
      </c>
      <c r="Z54" s="477" t="s">
        <v>228</v>
      </c>
      <c r="AA54" s="477"/>
      <c r="AB54" s="477"/>
      <c r="AC54" s="477" t="s">
        <v>220</v>
      </c>
      <c r="AD54" s="477" t="s">
        <v>220</v>
      </c>
      <c r="AE54" s="477" t="s">
        <v>220</v>
      </c>
      <c r="AF54" s="477" t="s">
        <v>220</v>
      </c>
      <c r="AG54" s="477" t="s">
        <v>220</v>
      </c>
      <c r="AH54" s="75"/>
      <c r="AI54" s="107">
        <f t="shared" si="4"/>
        <v>5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4</v>
      </c>
      <c r="AO54" s="112">
        <f t="shared" si="10"/>
        <v>0</v>
      </c>
      <c r="AP54" s="113">
        <f t="shared" si="11"/>
        <v>0</v>
      </c>
      <c r="AQ54" s="114">
        <f t="shared" si="12"/>
        <v>12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477" t="s">
        <v>230</v>
      </c>
      <c r="F55" s="477"/>
      <c r="G55" s="477"/>
      <c r="H55" s="477" t="s">
        <v>230</v>
      </c>
      <c r="I55" s="477" t="s">
        <v>230</v>
      </c>
      <c r="J55" s="477" t="s">
        <v>230</v>
      </c>
      <c r="K55" s="477" t="s">
        <v>230</v>
      </c>
      <c r="L55" s="477" t="s">
        <v>230</v>
      </c>
      <c r="M55" s="477"/>
      <c r="N55" s="477"/>
      <c r="O55" s="477" t="s">
        <v>230</v>
      </c>
      <c r="P55" s="477" t="s">
        <v>230</v>
      </c>
      <c r="Q55" s="477" t="s">
        <v>230</v>
      </c>
      <c r="R55" s="477" t="s">
        <v>230</v>
      </c>
      <c r="S55" s="477" t="s">
        <v>230</v>
      </c>
      <c r="T55" s="477"/>
      <c r="U55" s="477"/>
      <c r="V55" s="477" t="s">
        <v>230</v>
      </c>
      <c r="W55" s="477" t="s">
        <v>230</v>
      </c>
      <c r="X55" s="477" t="s">
        <v>230</v>
      </c>
      <c r="Y55" s="477" t="s">
        <v>230</v>
      </c>
      <c r="Z55" s="477" t="s">
        <v>230</v>
      </c>
      <c r="AA55" s="477"/>
      <c r="AB55" s="477"/>
      <c r="AC55" s="477" t="s">
        <v>230</v>
      </c>
      <c r="AD55" s="477" t="s">
        <v>230</v>
      </c>
      <c r="AE55" s="477" t="s">
        <v>230</v>
      </c>
      <c r="AF55" s="477" t="s">
        <v>230</v>
      </c>
      <c r="AG55" s="477" t="s">
        <v>230</v>
      </c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21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477" t="s">
        <v>226</v>
      </c>
      <c r="F56" s="477"/>
      <c r="G56" s="477"/>
      <c r="H56" s="477" t="s">
        <v>220</v>
      </c>
      <c r="I56" s="477" t="s">
        <v>220</v>
      </c>
      <c r="J56" s="477" t="s">
        <v>225</v>
      </c>
      <c r="K56" s="477" t="s">
        <v>220</v>
      </c>
      <c r="L56" s="477" t="s">
        <v>220</v>
      </c>
      <c r="M56" s="477"/>
      <c r="N56" s="477"/>
      <c r="O56" s="477" t="s">
        <v>220</v>
      </c>
      <c r="P56" s="477" t="s">
        <v>220</v>
      </c>
      <c r="Q56" s="477" t="s">
        <v>220</v>
      </c>
      <c r="R56" s="477" t="s">
        <v>220</v>
      </c>
      <c r="S56" s="477" t="s">
        <v>221</v>
      </c>
      <c r="T56" s="477"/>
      <c r="U56" s="477"/>
      <c r="V56" s="477" t="s">
        <v>221</v>
      </c>
      <c r="W56" s="477" t="s">
        <v>221</v>
      </c>
      <c r="X56" s="477" t="s">
        <v>221</v>
      </c>
      <c r="Y56" s="477" t="s">
        <v>221</v>
      </c>
      <c r="Z56" s="477" t="s">
        <v>221</v>
      </c>
      <c r="AA56" s="477"/>
      <c r="AB56" s="477"/>
      <c r="AC56" s="477" t="s">
        <v>220</v>
      </c>
      <c r="AD56" s="477" t="s">
        <v>220</v>
      </c>
      <c r="AE56" s="477" t="s">
        <v>220</v>
      </c>
      <c r="AF56" s="477" t="s">
        <v>220</v>
      </c>
      <c r="AG56" s="477" t="s">
        <v>220</v>
      </c>
      <c r="AH56" s="75"/>
      <c r="AI56" s="107">
        <f t="shared" si="4"/>
        <v>13</v>
      </c>
      <c r="AJ56" s="107">
        <f t="shared" si="5"/>
        <v>6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1</v>
      </c>
      <c r="AO56" s="112">
        <f t="shared" si="10"/>
        <v>1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477" t="s">
        <v>225</v>
      </c>
      <c r="F57" s="477"/>
      <c r="G57" s="477"/>
      <c r="H57" s="477" t="s">
        <v>225</v>
      </c>
      <c r="I57" s="477" t="s">
        <v>225</v>
      </c>
      <c r="J57" s="477" t="s">
        <v>225</v>
      </c>
      <c r="K57" s="477" t="s">
        <v>225</v>
      </c>
      <c r="L57" s="477" t="s">
        <v>225</v>
      </c>
      <c r="M57" s="477"/>
      <c r="N57" s="477"/>
      <c r="O57" s="477" t="s">
        <v>220</v>
      </c>
      <c r="P57" s="477" t="s">
        <v>220</v>
      </c>
      <c r="Q57" s="477" t="s">
        <v>220</v>
      </c>
      <c r="R57" s="477" t="s">
        <v>220</v>
      </c>
      <c r="S57" s="477" t="s">
        <v>220</v>
      </c>
      <c r="T57" s="477"/>
      <c r="U57" s="477"/>
      <c r="V57" s="477" t="s">
        <v>220</v>
      </c>
      <c r="W57" s="477" t="s">
        <v>220</v>
      </c>
      <c r="X57" s="477" t="s">
        <v>220</v>
      </c>
      <c r="Y57" s="477" t="s">
        <v>220</v>
      </c>
      <c r="Z57" s="477" t="s">
        <v>221</v>
      </c>
      <c r="AA57" s="477"/>
      <c r="AB57" s="477"/>
      <c r="AC57" s="477" t="s">
        <v>221</v>
      </c>
      <c r="AD57" s="477" t="s">
        <v>221</v>
      </c>
      <c r="AE57" s="477" t="s">
        <v>221</v>
      </c>
      <c r="AF57" s="477" t="s">
        <v>221</v>
      </c>
      <c r="AG57" s="477" t="s">
        <v>221</v>
      </c>
      <c r="AH57" s="75"/>
      <c r="AI57" s="107">
        <f t="shared" si="4"/>
        <v>9</v>
      </c>
      <c r="AJ57" s="107">
        <f t="shared" si="5"/>
        <v>6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6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477" t="s">
        <v>220</v>
      </c>
      <c r="F58" s="477"/>
      <c r="G58" s="477"/>
      <c r="H58" s="477" t="s">
        <v>220</v>
      </c>
      <c r="I58" s="477" t="s">
        <v>220</v>
      </c>
      <c r="J58" s="477" t="s">
        <v>220</v>
      </c>
      <c r="K58" s="477" t="s">
        <v>220</v>
      </c>
      <c r="L58" s="477" t="s">
        <v>220</v>
      </c>
      <c r="M58" s="477"/>
      <c r="N58" s="477"/>
      <c r="O58" s="477" t="s">
        <v>220</v>
      </c>
      <c r="P58" s="477" t="s">
        <v>225</v>
      </c>
      <c r="Q58" s="477" t="s">
        <v>220</v>
      </c>
      <c r="R58" s="477" t="s">
        <v>220</v>
      </c>
      <c r="S58" s="477" t="s">
        <v>220</v>
      </c>
      <c r="T58" s="477"/>
      <c r="U58" s="477"/>
      <c r="V58" s="477" t="s">
        <v>220</v>
      </c>
      <c r="W58" s="477" t="s">
        <v>220</v>
      </c>
      <c r="X58" s="477" t="s">
        <v>220</v>
      </c>
      <c r="Y58" s="477" t="s">
        <v>220</v>
      </c>
      <c r="Z58" s="477" t="s">
        <v>224</v>
      </c>
      <c r="AA58" s="477"/>
      <c r="AB58" s="477"/>
      <c r="AC58" s="477" t="s">
        <v>224</v>
      </c>
      <c r="AD58" s="477" t="s">
        <v>224</v>
      </c>
      <c r="AE58" s="477" t="s">
        <v>224</v>
      </c>
      <c r="AF58" s="477" t="s">
        <v>224</v>
      </c>
      <c r="AG58" s="477" t="s">
        <v>224</v>
      </c>
      <c r="AH58" s="75"/>
      <c r="AI58" s="107">
        <f t="shared" si="4"/>
        <v>14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6</v>
      </c>
      <c r="AN58" s="111">
        <f t="shared" si="9"/>
        <v>1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 t="shared" ref="E59:AH59" si="17">COUNTIF(E49:E58,"p") + COUNTIF(E49:E58,"ah")</f>
        <v>3</v>
      </c>
      <c r="F59" s="35">
        <f t="shared" si="17"/>
        <v>0</v>
      </c>
      <c r="G59" s="35">
        <f t="shared" si="17"/>
        <v>0</v>
      </c>
      <c r="H59" s="35">
        <f t="shared" si="17"/>
        <v>6</v>
      </c>
      <c r="I59" s="35">
        <f t="shared" si="17"/>
        <v>6</v>
      </c>
      <c r="J59" s="35">
        <f t="shared" si="17"/>
        <v>5</v>
      </c>
      <c r="K59" s="35">
        <f t="shared" si="17"/>
        <v>6</v>
      </c>
      <c r="L59" s="35">
        <f t="shared" si="17"/>
        <v>6</v>
      </c>
      <c r="M59" s="35">
        <f t="shared" si="17"/>
        <v>0</v>
      </c>
      <c r="N59" s="35">
        <f t="shared" si="17"/>
        <v>0</v>
      </c>
      <c r="O59" s="35">
        <f t="shared" si="17"/>
        <v>7</v>
      </c>
      <c r="P59" s="35">
        <f t="shared" si="17"/>
        <v>6</v>
      </c>
      <c r="Q59" s="35">
        <f t="shared" si="17"/>
        <v>6</v>
      </c>
      <c r="R59" s="35">
        <f t="shared" si="17"/>
        <v>7</v>
      </c>
      <c r="S59" s="35">
        <f t="shared" si="17"/>
        <v>7</v>
      </c>
      <c r="T59" s="35">
        <f t="shared" si="17"/>
        <v>0</v>
      </c>
      <c r="U59" s="35">
        <f t="shared" si="17"/>
        <v>0</v>
      </c>
      <c r="V59" s="35">
        <f t="shared" si="17"/>
        <v>7</v>
      </c>
      <c r="W59" s="35">
        <f t="shared" si="17"/>
        <v>6</v>
      </c>
      <c r="X59" s="35">
        <f t="shared" si="17"/>
        <v>4</v>
      </c>
      <c r="Y59" s="35">
        <f t="shared" si="17"/>
        <v>6</v>
      </c>
      <c r="Z59" s="35">
        <f t="shared" si="17"/>
        <v>4</v>
      </c>
      <c r="AA59" s="35">
        <f t="shared" si="17"/>
        <v>0</v>
      </c>
      <c r="AB59" s="35">
        <f t="shared" si="17"/>
        <v>0</v>
      </c>
      <c r="AC59" s="35">
        <f t="shared" si="17"/>
        <v>4</v>
      </c>
      <c r="AD59" s="35">
        <f t="shared" si="17"/>
        <v>5</v>
      </c>
      <c r="AE59" s="35">
        <f t="shared" si="17"/>
        <v>5</v>
      </c>
      <c r="AF59" s="35">
        <f t="shared" si="17"/>
        <v>5</v>
      </c>
      <c r="AG59" s="35">
        <f t="shared" si="17"/>
        <v>4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477" t="s">
        <v>221</v>
      </c>
      <c r="F61" s="477"/>
      <c r="G61" s="477"/>
      <c r="H61" s="477" t="s">
        <v>221</v>
      </c>
      <c r="I61" s="477" t="s">
        <v>221</v>
      </c>
      <c r="J61" s="477" t="s">
        <v>221</v>
      </c>
      <c r="K61" s="477" t="s">
        <v>221</v>
      </c>
      <c r="L61" s="477" t="s">
        <v>221</v>
      </c>
      <c r="M61" s="477"/>
      <c r="N61" s="477"/>
      <c r="O61" s="477" t="s">
        <v>225</v>
      </c>
      <c r="P61" s="477" t="s">
        <v>220</v>
      </c>
      <c r="Q61" s="477" t="s">
        <v>220</v>
      </c>
      <c r="R61" s="477" t="s">
        <v>220</v>
      </c>
      <c r="S61" s="477" t="s">
        <v>221</v>
      </c>
      <c r="T61" s="477"/>
      <c r="U61" s="477"/>
      <c r="V61" s="477" t="s">
        <v>221</v>
      </c>
      <c r="W61" s="477" t="s">
        <v>229</v>
      </c>
      <c r="X61" s="477" t="s">
        <v>229</v>
      </c>
      <c r="Y61" s="477" t="s">
        <v>229</v>
      </c>
      <c r="Z61" s="477" t="s">
        <v>229</v>
      </c>
      <c r="AA61" s="477"/>
      <c r="AB61" s="477"/>
      <c r="AC61" s="477" t="s">
        <v>229</v>
      </c>
      <c r="AD61" s="477" t="s">
        <v>229</v>
      </c>
      <c r="AE61" s="477" t="s">
        <v>229</v>
      </c>
      <c r="AF61" s="477" t="s">
        <v>229</v>
      </c>
      <c r="AG61" s="477" t="s">
        <v>229</v>
      </c>
      <c r="AH61" s="75"/>
      <c r="AI61" s="107">
        <f t="shared" ref="AI61:AI71" si="18">COUNTIF(D61:AG61,"p")</f>
        <v>3</v>
      </c>
      <c r="AJ61" s="107">
        <f t="shared" ref="AJ61:AJ71" si="19">COUNTIF(D61:AH61,"AH")</f>
        <v>8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1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9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477" t="s">
        <v>229</v>
      </c>
      <c r="F62" s="477"/>
      <c r="G62" s="477"/>
      <c r="H62" s="477" t="s">
        <v>229</v>
      </c>
      <c r="I62" s="477" t="s">
        <v>229</v>
      </c>
      <c r="J62" s="477" t="s">
        <v>220</v>
      </c>
      <c r="K62" s="477" t="s">
        <v>220</v>
      </c>
      <c r="L62" s="477" t="s">
        <v>220</v>
      </c>
      <c r="M62" s="477"/>
      <c r="N62" s="477"/>
      <c r="O62" s="477" t="s">
        <v>220</v>
      </c>
      <c r="P62" s="477" t="s">
        <v>226</v>
      </c>
      <c r="Q62" s="477" t="s">
        <v>220</v>
      </c>
      <c r="R62" s="477" t="s">
        <v>220</v>
      </c>
      <c r="S62" s="477" t="s">
        <v>220</v>
      </c>
      <c r="T62" s="477"/>
      <c r="U62" s="477"/>
      <c r="V62" s="477" t="s">
        <v>220</v>
      </c>
      <c r="W62" s="477" t="s">
        <v>220</v>
      </c>
      <c r="X62" s="477" t="s">
        <v>220</v>
      </c>
      <c r="Y62" s="477" t="s">
        <v>220</v>
      </c>
      <c r="Z62" s="477" t="s">
        <v>221</v>
      </c>
      <c r="AA62" s="477"/>
      <c r="AB62" s="477"/>
      <c r="AC62" s="477" t="s">
        <v>221</v>
      </c>
      <c r="AD62" s="477" t="s">
        <v>221</v>
      </c>
      <c r="AE62" s="477" t="s">
        <v>221</v>
      </c>
      <c r="AF62" s="477" t="s">
        <v>221</v>
      </c>
      <c r="AG62" s="477" t="s">
        <v>221</v>
      </c>
      <c r="AH62" s="75"/>
      <c r="AI62" s="107">
        <f t="shared" si="18"/>
        <v>11</v>
      </c>
      <c r="AJ62" s="107">
        <f t="shared" si="19"/>
        <v>6</v>
      </c>
      <c r="AK62" s="108">
        <f t="shared" si="20"/>
        <v>0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1</v>
      </c>
      <c r="AP62" s="113">
        <f t="shared" si="25"/>
        <v>0</v>
      </c>
      <c r="AQ62" s="114">
        <f t="shared" si="26"/>
        <v>0</v>
      </c>
      <c r="AR62" s="115">
        <f t="shared" si="27"/>
        <v>3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477" t="s">
        <v>226</v>
      </c>
      <c r="F63" s="477"/>
      <c r="G63" s="477"/>
      <c r="H63" s="477" t="s">
        <v>220</v>
      </c>
      <c r="I63" s="477" t="s">
        <v>220</v>
      </c>
      <c r="J63" s="477" t="s">
        <v>220</v>
      </c>
      <c r="K63" s="477" t="s">
        <v>220</v>
      </c>
      <c r="L63" s="477" t="s">
        <v>220</v>
      </c>
      <c r="M63" s="477"/>
      <c r="N63" s="477"/>
      <c r="O63" s="477" t="s">
        <v>220</v>
      </c>
      <c r="P63" s="477" t="s">
        <v>220</v>
      </c>
      <c r="Q63" s="477" t="s">
        <v>220</v>
      </c>
      <c r="R63" s="477" t="s">
        <v>220</v>
      </c>
      <c r="S63" s="477" t="s">
        <v>226</v>
      </c>
      <c r="T63" s="477"/>
      <c r="U63" s="477"/>
      <c r="V63" s="477" t="s">
        <v>220</v>
      </c>
      <c r="W63" s="477" t="s">
        <v>220</v>
      </c>
      <c r="X63" s="477" t="s">
        <v>220</v>
      </c>
      <c r="Y63" s="477" t="s">
        <v>220</v>
      </c>
      <c r="Z63" s="477" t="s">
        <v>220</v>
      </c>
      <c r="AA63" s="477"/>
      <c r="AB63" s="477"/>
      <c r="AC63" s="477" t="s">
        <v>220</v>
      </c>
      <c r="AD63" s="477" t="s">
        <v>220</v>
      </c>
      <c r="AE63" s="477" t="s">
        <v>220</v>
      </c>
      <c r="AF63" s="477" t="s">
        <v>220</v>
      </c>
      <c r="AG63" s="477" t="s">
        <v>220</v>
      </c>
      <c r="AH63" s="75"/>
      <c r="AI63" s="107">
        <f t="shared" si="18"/>
        <v>19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2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477" t="s">
        <v>226</v>
      </c>
      <c r="F64" s="477"/>
      <c r="G64" s="477"/>
      <c r="H64" s="477" t="s">
        <v>225</v>
      </c>
      <c r="I64" s="477" t="s">
        <v>225</v>
      </c>
      <c r="J64" s="477" t="s">
        <v>225</v>
      </c>
      <c r="K64" s="477" t="s">
        <v>225</v>
      </c>
      <c r="L64" s="477" t="s">
        <v>225</v>
      </c>
      <c r="M64" s="477"/>
      <c r="N64" s="477"/>
      <c r="O64" s="477" t="s">
        <v>225</v>
      </c>
      <c r="P64" s="477" t="s">
        <v>225</v>
      </c>
      <c r="Q64" s="477" t="s">
        <v>225</v>
      </c>
      <c r="R64" s="477" t="s">
        <v>225</v>
      </c>
      <c r="S64" s="477" t="s">
        <v>220</v>
      </c>
      <c r="T64" s="477"/>
      <c r="U64" s="477"/>
      <c r="V64" s="477" t="s">
        <v>220</v>
      </c>
      <c r="W64" s="477" t="s">
        <v>220</v>
      </c>
      <c r="X64" s="477" t="s">
        <v>225</v>
      </c>
      <c r="Y64" s="477" t="s">
        <v>220</v>
      </c>
      <c r="Z64" s="477" t="s">
        <v>220</v>
      </c>
      <c r="AA64" s="477"/>
      <c r="AB64" s="477"/>
      <c r="AC64" s="477" t="s">
        <v>220</v>
      </c>
      <c r="AD64" s="477" t="s">
        <v>220</v>
      </c>
      <c r="AE64" s="477" t="s">
        <v>220</v>
      </c>
      <c r="AF64" s="477" t="s">
        <v>220</v>
      </c>
      <c r="AG64" s="477" t="s">
        <v>220</v>
      </c>
      <c r="AH64" s="75"/>
      <c r="AI64" s="107">
        <f t="shared" si="18"/>
        <v>10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10</v>
      </c>
      <c r="AO64" s="112">
        <f t="shared" si="24"/>
        <v>1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477" t="s">
        <v>226</v>
      </c>
      <c r="F65" s="477"/>
      <c r="G65" s="477"/>
      <c r="H65" s="477" t="s">
        <v>225</v>
      </c>
      <c r="I65" s="477" t="s">
        <v>226</v>
      </c>
      <c r="J65" s="477" t="s">
        <v>226</v>
      </c>
      <c r="K65" s="477" t="s">
        <v>226</v>
      </c>
      <c r="L65" s="477" t="s">
        <v>226</v>
      </c>
      <c r="M65" s="477"/>
      <c r="N65" s="477"/>
      <c r="O65" s="477" t="s">
        <v>227</v>
      </c>
      <c r="P65" s="477" t="s">
        <v>227</v>
      </c>
      <c r="Q65" s="477" t="s">
        <v>227</v>
      </c>
      <c r="R65" s="477" t="s">
        <v>227</v>
      </c>
      <c r="S65" s="477" t="s">
        <v>227</v>
      </c>
      <c r="T65" s="477"/>
      <c r="U65" s="477"/>
      <c r="V65" s="477" t="s">
        <v>220</v>
      </c>
      <c r="W65" s="477" t="s">
        <v>220</v>
      </c>
      <c r="X65" s="477" t="s">
        <v>220</v>
      </c>
      <c r="Y65" s="477" t="s">
        <v>220</v>
      </c>
      <c r="Z65" s="477" t="s">
        <v>220</v>
      </c>
      <c r="AA65" s="477"/>
      <c r="AB65" s="477"/>
      <c r="AC65" s="477" t="s">
        <v>220</v>
      </c>
      <c r="AD65" s="477" t="s">
        <v>220</v>
      </c>
      <c r="AE65" s="477" t="s">
        <v>220</v>
      </c>
      <c r="AF65" s="477" t="s">
        <v>220</v>
      </c>
      <c r="AG65" s="477" t="s">
        <v>226</v>
      </c>
      <c r="AH65" s="75"/>
      <c r="AI65" s="107">
        <f t="shared" si="18"/>
        <v>9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1</v>
      </c>
      <c r="AO65" s="112">
        <f t="shared" si="24"/>
        <v>6</v>
      </c>
      <c r="AP65" s="113">
        <f t="shared" si="25"/>
        <v>5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477" t="s">
        <v>225</v>
      </c>
      <c r="F66" s="477"/>
      <c r="G66" s="477"/>
      <c r="H66" s="477" t="s">
        <v>225</v>
      </c>
      <c r="I66" s="477" t="s">
        <v>225</v>
      </c>
      <c r="J66" s="477" t="s">
        <v>220</v>
      </c>
      <c r="K66" s="477" t="s">
        <v>220</v>
      </c>
      <c r="L66" s="477" t="s">
        <v>220</v>
      </c>
      <c r="M66" s="477"/>
      <c r="N66" s="477"/>
      <c r="O66" s="477" t="s">
        <v>220</v>
      </c>
      <c r="P66" s="477" t="s">
        <v>220</v>
      </c>
      <c r="Q66" s="477" t="s">
        <v>220</v>
      </c>
      <c r="R66" s="477" t="s">
        <v>220</v>
      </c>
      <c r="S66" s="477" t="s">
        <v>220</v>
      </c>
      <c r="T66" s="477"/>
      <c r="U66" s="477"/>
      <c r="V66" s="477" t="s">
        <v>220</v>
      </c>
      <c r="W66" s="477" t="s">
        <v>220</v>
      </c>
      <c r="X66" s="477" t="s">
        <v>220</v>
      </c>
      <c r="Y66" s="477" t="s">
        <v>227</v>
      </c>
      <c r="Z66" s="477" t="s">
        <v>220</v>
      </c>
      <c r="AA66" s="477"/>
      <c r="AB66" s="477"/>
      <c r="AC66" s="477" t="s">
        <v>220</v>
      </c>
      <c r="AD66" s="477" t="s">
        <v>220</v>
      </c>
      <c r="AE66" s="477" t="s">
        <v>220</v>
      </c>
      <c r="AF66" s="477" t="s">
        <v>220</v>
      </c>
      <c r="AG66" s="477" t="s">
        <v>220</v>
      </c>
      <c r="AH66" s="75"/>
      <c r="AI66" s="107">
        <f t="shared" si="18"/>
        <v>17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3</v>
      </c>
      <c r="AO66" s="112">
        <f t="shared" si="24"/>
        <v>0</v>
      </c>
      <c r="AP66" s="113">
        <f t="shared" si="25"/>
        <v>1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477" t="s">
        <v>221</v>
      </c>
      <c r="F67" s="477"/>
      <c r="G67" s="477"/>
      <c r="H67" s="478" t="s">
        <v>221</v>
      </c>
      <c r="I67" s="478" t="s">
        <v>221</v>
      </c>
      <c r="J67" s="478" t="s">
        <v>221</v>
      </c>
      <c r="K67" s="478" t="s">
        <v>221</v>
      </c>
      <c r="L67" s="478" t="s">
        <v>221</v>
      </c>
      <c r="M67" s="478"/>
      <c r="N67" s="478"/>
      <c r="O67" s="478" t="s">
        <v>220</v>
      </c>
      <c r="P67" s="478" t="s">
        <v>220</v>
      </c>
      <c r="Q67" s="478" t="s">
        <v>220</v>
      </c>
      <c r="R67" s="478" t="s">
        <v>220</v>
      </c>
      <c r="S67" s="478" t="s">
        <v>220</v>
      </c>
      <c r="T67" s="477"/>
      <c r="U67" s="477"/>
      <c r="V67" s="477" t="s">
        <v>220</v>
      </c>
      <c r="W67" s="477" t="s">
        <v>220</v>
      </c>
      <c r="X67" s="477" t="s">
        <v>220</v>
      </c>
      <c r="Y67" s="477" t="s">
        <v>220</v>
      </c>
      <c r="Z67" s="477" t="s">
        <v>220</v>
      </c>
      <c r="AA67" s="477"/>
      <c r="AB67" s="477"/>
      <c r="AC67" s="477" t="s">
        <v>220</v>
      </c>
      <c r="AD67" s="477" t="s">
        <v>220</v>
      </c>
      <c r="AE67" s="477" t="s">
        <v>220</v>
      </c>
      <c r="AF67" s="477" t="s">
        <v>220</v>
      </c>
      <c r="AG67" s="477" t="s">
        <v>225</v>
      </c>
      <c r="AH67" s="75"/>
      <c r="AI67" s="107">
        <f t="shared" si="18"/>
        <v>14</v>
      </c>
      <c r="AJ67" s="107">
        <f t="shared" si="19"/>
        <v>6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1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478" t="s">
        <v>225</v>
      </c>
      <c r="F68" s="478"/>
      <c r="G68" s="478"/>
      <c r="H68" s="478" t="s">
        <v>220</v>
      </c>
      <c r="I68" s="478" t="s">
        <v>220</v>
      </c>
      <c r="J68" s="478" t="s">
        <v>220</v>
      </c>
      <c r="K68" s="478" t="s">
        <v>220</v>
      </c>
      <c r="L68" s="478" t="s">
        <v>220</v>
      </c>
      <c r="M68" s="478"/>
      <c r="N68" s="478"/>
      <c r="O68" s="478" t="s">
        <v>220</v>
      </c>
      <c r="P68" s="478" t="s">
        <v>220</v>
      </c>
      <c r="Q68" s="478" t="s">
        <v>220</v>
      </c>
      <c r="R68" s="478" t="s">
        <v>225</v>
      </c>
      <c r="S68" s="478" t="s">
        <v>225</v>
      </c>
      <c r="T68" s="478"/>
      <c r="U68" s="477"/>
      <c r="V68" s="477" t="s">
        <v>220</v>
      </c>
      <c r="W68" s="477" t="s">
        <v>220</v>
      </c>
      <c r="X68" s="477" t="s">
        <v>220</v>
      </c>
      <c r="Y68" s="477" t="s">
        <v>225</v>
      </c>
      <c r="Z68" s="477" t="s">
        <v>225</v>
      </c>
      <c r="AA68" s="477"/>
      <c r="AB68" s="477"/>
      <c r="AC68" s="477" t="s">
        <v>220</v>
      </c>
      <c r="AD68" s="477" t="s">
        <v>220</v>
      </c>
      <c r="AE68" s="477" t="s">
        <v>220</v>
      </c>
      <c r="AF68" s="477" t="s">
        <v>225</v>
      </c>
      <c r="AG68" s="477" t="s">
        <v>225</v>
      </c>
      <c r="AH68" s="75"/>
      <c r="AI68" s="107">
        <f t="shared" si="18"/>
        <v>14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7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477" t="s">
        <v>225</v>
      </c>
      <c r="F69" s="477"/>
      <c r="G69" s="477"/>
      <c r="H69" s="477" t="s">
        <v>220</v>
      </c>
      <c r="I69" s="477" t="s">
        <v>220</v>
      </c>
      <c r="J69" s="477" t="s">
        <v>220</v>
      </c>
      <c r="K69" s="477" t="s">
        <v>220</v>
      </c>
      <c r="L69" s="477" t="s">
        <v>220</v>
      </c>
      <c r="M69" s="477"/>
      <c r="N69" s="477"/>
      <c r="O69" s="477" t="s">
        <v>223</v>
      </c>
      <c r="P69" s="477" t="s">
        <v>223</v>
      </c>
      <c r="Q69" s="477" t="s">
        <v>223</v>
      </c>
      <c r="R69" s="477" t="s">
        <v>223</v>
      </c>
      <c r="S69" s="477" t="s">
        <v>223</v>
      </c>
      <c r="T69" s="477"/>
      <c r="U69" s="477"/>
      <c r="V69" s="477" t="s">
        <v>220</v>
      </c>
      <c r="W69" s="477" t="s">
        <v>220</v>
      </c>
      <c r="X69" s="477" t="s">
        <v>220</v>
      </c>
      <c r="Y69" s="477" t="s">
        <v>220</v>
      </c>
      <c r="Z69" s="477" t="s">
        <v>220</v>
      </c>
      <c r="AA69" s="477"/>
      <c r="AB69" s="477"/>
      <c r="AC69" s="477" t="s">
        <v>220</v>
      </c>
      <c r="AD69" s="477" t="s">
        <v>220</v>
      </c>
      <c r="AE69" s="477" t="s">
        <v>220</v>
      </c>
      <c r="AF69" s="477" t="s">
        <v>220</v>
      </c>
      <c r="AG69" s="477" t="s">
        <v>220</v>
      </c>
      <c r="AH69" s="75"/>
      <c r="AI69" s="107">
        <f t="shared" si="18"/>
        <v>15</v>
      </c>
      <c r="AJ69" s="107">
        <f t="shared" si="19"/>
        <v>0</v>
      </c>
      <c r="AK69" s="108">
        <f t="shared" si="20"/>
        <v>0</v>
      </c>
      <c r="AL69" s="109">
        <f t="shared" si="21"/>
        <v>5</v>
      </c>
      <c r="AM69" s="110">
        <f t="shared" si="22"/>
        <v>0</v>
      </c>
      <c r="AN69" s="111">
        <f t="shared" si="23"/>
        <v>1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477" t="s">
        <v>226</v>
      </c>
      <c r="F70" s="477"/>
      <c r="G70" s="477"/>
      <c r="H70" s="477" t="s">
        <v>220</v>
      </c>
      <c r="I70" s="477" t="s">
        <v>220</v>
      </c>
      <c r="J70" s="477" t="s">
        <v>220</v>
      </c>
      <c r="K70" s="477" t="s">
        <v>220</v>
      </c>
      <c r="L70" s="477" t="s">
        <v>220</v>
      </c>
      <c r="M70" s="477"/>
      <c r="N70" s="477"/>
      <c r="O70" s="477" t="s">
        <v>220</v>
      </c>
      <c r="P70" s="477" t="s">
        <v>220</v>
      </c>
      <c r="Q70" s="477" t="s">
        <v>220</v>
      </c>
      <c r="R70" s="477" t="s">
        <v>220</v>
      </c>
      <c r="S70" s="477" t="s">
        <v>221</v>
      </c>
      <c r="T70" s="477"/>
      <c r="U70" s="477"/>
      <c r="V70" s="477" t="s">
        <v>221</v>
      </c>
      <c r="W70" s="477" t="s">
        <v>221</v>
      </c>
      <c r="X70" s="477" t="s">
        <v>221</v>
      </c>
      <c r="Y70" s="477" t="s">
        <v>221</v>
      </c>
      <c r="Z70" s="477" t="s">
        <v>221</v>
      </c>
      <c r="AA70" s="477"/>
      <c r="AB70" s="477"/>
      <c r="AC70" s="477" t="s">
        <v>220</v>
      </c>
      <c r="AD70" s="477" t="s">
        <v>226</v>
      </c>
      <c r="AE70" s="477" t="s">
        <v>220</v>
      </c>
      <c r="AF70" s="477" t="s">
        <v>220</v>
      </c>
      <c r="AG70" s="477" t="s">
        <v>220</v>
      </c>
      <c r="AH70" s="75"/>
      <c r="AI70" s="107">
        <f t="shared" si="18"/>
        <v>13</v>
      </c>
      <c r="AJ70" s="107">
        <f t="shared" si="19"/>
        <v>6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2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477" t="s">
        <v>220</v>
      </c>
      <c r="F71" s="477"/>
      <c r="G71" s="477"/>
      <c r="H71" s="477" t="s">
        <v>220</v>
      </c>
      <c r="I71" s="477" t="s">
        <v>220</v>
      </c>
      <c r="J71" s="477" t="s">
        <v>220</v>
      </c>
      <c r="K71" s="477" t="s">
        <v>220</v>
      </c>
      <c r="L71" s="477" t="s">
        <v>221</v>
      </c>
      <c r="M71" s="477"/>
      <c r="N71" s="477"/>
      <c r="O71" s="477" t="s">
        <v>221</v>
      </c>
      <c r="P71" s="477" t="s">
        <v>221</v>
      </c>
      <c r="Q71" s="477" t="s">
        <v>221</v>
      </c>
      <c r="R71" s="477" t="s">
        <v>225</v>
      </c>
      <c r="S71" s="477" t="s">
        <v>221</v>
      </c>
      <c r="T71" s="477"/>
      <c r="U71" s="477"/>
      <c r="V71" s="477" t="s">
        <v>220</v>
      </c>
      <c r="W71" s="477" t="s">
        <v>220</v>
      </c>
      <c r="X71" s="477" t="s">
        <v>220</v>
      </c>
      <c r="Y71" s="477" t="s">
        <v>220</v>
      </c>
      <c r="Z71" s="477" t="s">
        <v>220</v>
      </c>
      <c r="AA71" s="477"/>
      <c r="AB71" s="477"/>
      <c r="AC71" s="477" t="s">
        <v>220</v>
      </c>
      <c r="AD71" s="477" t="s">
        <v>220</v>
      </c>
      <c r="AE71" s="477" t="s">
        <v>220</v>
      </c>
      <c r="AF71" s="477" t="s">
        <v>220</v>
      </c>
      <c r="AG71" s="477" t="s">
        <v>220</v>
      </c>
      <c r="AH71" s="75"/>
      <c r="AI71" s="107">
        <f t="shared" si="18"/>
        <v>15</v>
      </c>
      <c r="AJ71" s="107">
        <f t="shared" si="19"/>
        <v>5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1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1">COUNTIF(E61:E71,"p") + COUNTIF(E61:E71,"ah")</f>
        <v>3</v>
      </c>
      <c r="F72" s="42">
        <f t="shared" si="31"/>
        <v>0</v>
      </c>
      <c r="G72" s="42">
        <f t="shared" si="31"/>
        <v>0</v>
      </c>
      <c r="H72" s="42">
        <f t="shared" si="31"/>
        <v>7</v>
      </c>
      <c r="I72" s="42">
        <f t="shared" si="31"/>
        <v>7</v>
      </c>
      <c r="J72" s="42">
        <f t="shared" si="31"/>
        <v>9</v>
      </c>
      <c r="K72" s="42">
        <f t="shared" si="31"/>
        <v>9</v>
      </c>
      <c r="L72" s="42">
        <f t="shared" si="31"/>
        <v>9</v>
      </c>
      <c r="M72" s="42">
        <f t="shared" si="31"/>
        <v>0</v>
      </c>
      <c r="N72" s="42">
        <f t="shared" si="31"/>
        <v>0</v>
      </c>
      <c r="O72" s="42">
        <f t="shared" si="31"/>
        <v>7</v>
      </c>
      <c r="P72" s="42">
        <f t="shared" si="31"/>
        <v>7</v>
      </c>
      <c r="Q72" s="42">
        <f t="shared" si="31"/>
        <v>8</v>
      </c>
      <c r="R72" s="42">
        <f t="shared" si="31"/>
        <v>6</v>
      </c>
      <c r="S72" s="42">
        <f t="shared" si="31"/>
        <v>7</v>
      </c>
      <c r="T72" s="42">
        <f t="shared" si="31"/>
        <v>0</v>
      </c>
      <c r="U72" s="42">
        <f t="shared" si="31"/>
        <v>0</v>
      </c>
      <c r="V72" s="42">
        <f t="shared" si="31"/>
        <v>11</v>
      </c>
      <c r="W72" s="42">
        <f t="shared" si="31"/>
        <v>10</v>
      </c>
      <c r="X72" s="42">
        <f t="shared" si="31"/>
        <v>9</v>
      </c>
      <c r="Y72" s="42">
        <f t="shared" si="31"/>
        <v>8</v>
      </c>
      <c r="Z72" s="42">
        <f t="shared" si="31"/>
        <v>9</v>
      </c>
      <c r="AA72" s="42">
        <f t="shared" si="31"/>
        <v>0</v>
      </c>
      <c r="AB72" s="42">
        <f t="shared" si="31"/>
        <v>0</v>
      </c>
      <c r="AC72" s="42">
        <f t="shared" si="31"/>
        <v>10</v>
      </c>
      <c r="AD72" s="42">
        <f t="shared" si="31"/>
        <v>9</v>
      </c>
      <c r="AE72" s="42">
        <f t="shared" si="31"/>
        <v>10</v>
      </c>
      <c r="AF72" s="42">
        <f t="shared" si="31"/>
        <v>9</v>
      </c>
      <c r="AG72" s="42">
        <f t="shared" si="31"/>
        <v>7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0</v>
      </c>
      <c r="E73" s="35">
        <f t="shared" si="32"/>
        <v>6</v>
      </c>
      <c r="F73" s="35">
        <f t="shared" si="32"/>
        <v>0</v>
      </c>
      <c r="G73" s="35">
        <f t="shared" si="32"/>
        <v>0</v>
      </c>
      <c r="H73" s="35">
        <f t="shared" si="32"/>
        <v>13</v>
      </c>
      <c r="I73" s="35">
        <f t="shared" si="32"/>
        <v>13</v>
      </c>
      <c r="J73" s="35">
        <f t="shared" si="32"/>
        <v>14</v>
      </c>
      <c r="K73" s="35">
        <f t="shared" si="32"/>
        <v>15</v>
      </c>
      <c r="L73" s="35">
        <f t="shared" si="32"/>
        <v>15</v>
      </c>
      <c r="M73" s="35">
        <f t="shared" si="32"/>
        <v>0</v>
      </c>
      <c r="N73" s="35">
        <f t="shared" si="32"/>
        <v>0</v>
      </c>
      <c r="O73" s="35">
        <f t="shared" si="32"/>
        <v>14</v>
      </c>
      <c r="P73" s="35">
        <f t="shared" si="32"/>
        <v>13</v>
      </c>
      <c r="Q73" s="35">
        <f t="shared" si="32"/>
        <v>14</v>
      </c>
      <c r="R73" s="35">
        <f t="shared" si="32"/>
        <v>13</v>
      </c>
      <c r="S73" s="35">
        <f t="shared" si="32"/>
        <v>14</v>
      </c>
      <c r="T73" s="35">
        <f t="shared" si="32"/>
        <v>0</v>
      </c>
      <c r="U73" s="35">
        <f t="shared" si="32"/>
        <v>0</v>
      </c>
      <c r="V73" s="35">
        <f t="shared" si="32"/>
        <v>18</v>
      </c>
      <c r="W73" s="35">
        <f t="shared" si="32"/>
        <v>16</v>
      </c>
      <c r="X73" s="35">
        <f t="shared" si="32"/>
        <v>13</v>
      </c>
      <c r="Y73" s="35">
        <f t="shared" si="32"/>
        <v>14</v>
      </c>
      <c r="Z73" s="35">
        <f t="shared" si="32"/>
        <v>13</v>
      </c>
      <c r="AA73" s="35">
        <f t="shared" si="32"/>
        <v>0</v>
      </c>
      <c r="AB73" s="35">
        <f t="shared" si="32"/>
        <v>0</v>
      </c>
      <c r="AC73" s="35">
        <f t="shared" si="32"/>
        <v>14</v>
      </c>
      <c r="AD73" s="35">
        <f t="shared" si="32"/>
        <v>14</v>
      </c>
      <c r="AE73" s="35">
        <f t="shared" si="32"/>
        <v>15</v>
      </c>
      <c r="AF73" s="35">
        <f t="shared" si="32"/>
        <v>14</v>
      </c>
      <c r="AG73" s="35">
        <f t="shared" si="32"/>
        <v>11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 t="s">
        <v>229</v>
      </c>
      <c r="F75" s="75"/>
      <c r="G75" s="75"/>
      <c r="H75" s="75" t="s">
        <v>229</v>
      </c>
      <c r="I75" s="75" t="s">
        <v>229</v>
      </c>
      <c r="J75" s="75" t="s">
        <v>229</v>
      </c>
      <c r="K75" s="75" t="s">
        <v>229</v>
      </c>
      <c r="L75" s="75" t="s">
        <v>229</v>
      </c>
      <c r="M75" s="75"/>
      <c r="N75" s="75"/>
      <c r="O75" s="75" t="s">
        <v>229</v>
      </c>
      <c r="P75" s="75" t="s">
        <v>229</v>
      </c>
      <c r="Q75" s="75" t="s">
        <v>229</v>
      </c>
      <c r="R75" s="75" t="s">
        <v>229</v>
      </c>
      <c r="S75" s="75" t="s">
        <v>229</v>
      </c>
      <c r="T75" s="75"/>
      <c r="U75" s="75"/>
      <c r="V75" s="75" t="s">
        <v>229</v>
      </c>
      <c r="W75" s="75" t="s">
        <v>229</v>
      </c>
      <c r="X75" s="75" t="s">
        <v>229</v>
      </c>
      <c r="Y75" s="75" t="s">
        <v>229</v>
      </c>
      <c r="Z75" s="75" t="s">
        <v>229</v>
      </c>
      <c r="AA75" s="75"/>
      <c r="AB75" s="75"/>
      <c r="AC75" s="75" t="s">
        <v>229</v>
      </c>
      <c r="AD75" s="75" t="s">
        <v>229</v>
      </c>
      <c r="AE75" s="75" t="s">
        <v>229</v>
      </c>
      <c r="AF75" s="75" t="s">
        <v>229</v>
      </c>
      <c r="AG75" s="75" t="s">
        <v>229</v>
      </c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21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 t="s">
        <v>220</v>
      </c>
      <c r="F76" s="77"/>
      <c r="G76" s="77"/>
      <c r="H76" s="77" t="s">
        <v>226</v>
      </c>
      <c r="I76" s="77" t="s">
        <v>226</v>
      </c>
      <c r="J76" s="77" t="s">
        <v>226</v>
      </c>
      <c r="K76" s="77" t="s">
        <v>226</v>
      </c>
      <c r="L76" s="77" t="s">
        <v>226</v>
      </c>
      <c r="M76" s="77"/>
      <c r="N76" s="77"/>
      <c r="O76" s="77" t="s">
        <v>220</v>
      </c>
      <c r="P76" s="77" t="s">
        <v>220</v>
      </c>
      <c r="Q76" s="77" t="s">
        <v>220</v>
      </c>
      <c r="R76" s="77" t="s">
        <v>220</v>
      </c>
      <c r="S76" s="77" t="s">
        <v>220</v>
      </c>
      <c r="T76" s="77"/>
      <c r="U76" s="77"/>
      <c r="V76" s="77" t="s">
        <v>220</v>
      </c>
      <c r="W76" s="77" t="s">
        <v>220</v>
      </c>
      <c r="X76" s="77" t="s">
        <v>220</v>
      </c>
      <c r="Y76" s="77" t="s">
        <v>220</v>
      </c>
      <c r="Z76" s="77" t="s">
        <v>220</v>
      </c>
      <c r="AA76" s="77"/>
      <c r="AB76" s="77"/>
      <c r="AC76" s="77" t="s">
        <v>220</v>
      </c>
      <c r="AD76" s="77" t="s">
        <v>220</v>
      </c>
      <c r="AE76" s="77" t="s">
        <v>220</v>
      </c>
      <c r="AF76" s="77" t="s">
        <v>220</v>
      </c>
      <c r="AG76" s="77" t="s">
        <v>220</v>
      </c>
      <c r="AH76" s="77"/>
      <c r="AI76" s="107">
        <f>COUNTIF(D76:AG76,"p")</f>
        <v>16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5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8" t="str">
        <f>IFERROR(IF(config!C78="","",config!C78),"")</f>
        <v>Jean-Louis</v>
      </c>
      <c r="D78" s="80"/>
      <c r="E78" s="80" t="s">
        <v>232</v>
      </c>
      <c r="F78" s="80"/>
      <c r="G78" s="80"/>
      <c r="H78" s="80" t="s">
        <v>220</v>
      </c>
      <c r="I78" s="80" t="s">
        <v>232</v>
      </c>
      <c r="J78" s="80" t="s">
        <v>220</v>
      </c>
      <c r="K78" s="80" t="s">
        <v>232</v>
      </c>
      <c r="L78" s="80" t="s">
        <v>220</v>
      </c>
      <c r="M78" s="80"/>
      <c r="N78" s="80"/>
      <c r="O78" s="80" t="s">
        <v>232</v>
      </c>
      <c r="P78" s="80" t="s">
        <v>220</v>
      </c>
      <c r="Q78" s="80" t="s">
        <v>232</v>
      </c>
      <c r="R78" s="80" t="s">
        <v>220</v>
      </c>
      <c r="S78" s="80" t="s">
        <v>232</v>
      </c>
      <c r="T78" s="80"/>
      <c r="U78" s="80"/>
      <c r="V78" s="80" t="s">
        <v>225</v>
      </c>
      <c r="W78" s="80" t="s">
        <v>232</v>
      </c>
      <c r="X78" s="80" t="s">
        <v>220</v>
      </c>
      <c r="Y78" s="80" t="s">
        <v>232</v>
      </c>
      <c r="Z78" s="80" t="s">
        <v>220</v>
      </c>
      <c r="AA78" s="80"/>
      <c r="AB78" s="80"/>
      <c r="AC78" s="80" t="s">
        <v>232</v>
      </c>
      <c r="AD78" s="80" t="s">
        <v>220</v>
      </c>
      <c r="AE78" s="80" t="s">
        <v>232</v>
      </c>
      <c r="AF78" s="80" t="s">
        <v>220</v>
      </c>
      <c r="AG78" s="80" t="s">
        <v>232</v>
      </c>
      <c r="AH78" s="80"/>
      <c r="AI78" s="107">
        <f>COUNTIF(D78:AG78,"p")</f>
        <v>9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1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11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 t="s">
        <v>220</v>
      </c>
      <c r="F79" s="75"/>
      <c r="G79" s="75"/>
      <c r="H79" s="75" t="s">
        <v>220</v>
      </c>
      <c r="I79" s="75" t="s">
        <v>220</v>
      </c>
      <c r="J79" s="75" t="s">
        <v>220</v>
      </c>
      <c r="K79" s="75" t="s">
        <v>220</v>
      </c>
      <c r="L79" s="75" t="s">
        <v>220</v>
      </c>
      <c r="M79" s="75"/>
      <c r="N79" s="75"/>
      <c r="O79" s="75" t="s">
        <v>220</v>
      </c>
      <c r="P79" s="75" t="s">
        <v>220</v>
      </c>
      <c r="Q79" s="75" t="s">
        <v>220</v>
      </c>
      <c r="R79" s="75" t="s">
        <v>220</v>
      </c>
      <c r="S79" s="75" t="s">
        <v>220</v>
      </c>
      <c r="T79" s="75"/>
      <c r="U79" s="75"/>
      <c r="V79" s="75" t="s">
        <v>220</v>
      </c>
      <c r="W79" s="75" t="s">
        <v>220</v>
      </c>
      <c r="X79" s="75" t="s">
        <v>220</v>
      </c>
      <c r="Y79" s="75" t="s">
        <v>220</v>
      </c>
      <c r="Z79" s="75" t="s">
        <v>220</v>
      </c>
      <c r="AA79" s="75"/>
      <c r="AB79" s="75"/>
      <c r="AC79" s="75" t="s">
        <v>225</v>
      </c>
      <c r="AD79" s="75" t="s">
        <v>225</v>
      </c>
      <c r="AE79" s="75" t="s">
        <v>225</v>
      </c>
      <c r="AF79" s="75" t="s">
        <v>225</v>
      </c>
      <c r="AG79" s="75" t="s">
        <v>225</v>
      </c>
      <c r="AH79" s="75"/>
      <c r="AI79" s="107">
        <f>COUNTIF(D79:AG79,"p")</f>
        <v>16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5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42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42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42" ht="15" customHeight="1" thickBot="1" x14ac:dyDescent="0.25">
      <c r="D83" s="101">
        <f>COUNTIF(D11:AE35,"p")</f>
        <v>161</v>
      </c>
      <c r="E83" s="102">
        <f>COUNTIF(D11:AE35,"AH")</f>
        <v>4</v>
      </c>
      <c r="F83" s="102">
        <f>COUNTIF(D11:AE35,"PC")</f>
        <v>0</v>
      </c>
      <c r="G83" s="102">
        <f>COUNTIF(D11:AE35,"f")</f>
        <v>6</v>
      </c>
      <c r="H83" s="102">
        <f>COUNTIF(D11:AE35,"ast")</f>
        <v>5</v>
      </c>
      <c r="I83" s="102">
        <f>COUNTIF(D11:AE35,"ca")</f>
        <v>37</v>
      </c>
      <c r="J83" s="102">
        <f>COUNTIF(D11:AE35,"rtt")</f>
        <v>32</v>
      </c>
      <c r="K83" s="102">
        <f>COUNTIF(D11:AE35,"CEX")</f>
        <v>10</v>
      </c>
      <c r="L83" s="102">
        <f>COUNTIF(D11:AE35,"RES")</f>
        <v>0</v>
      </c>
      <c r="M83" s="102">
        <f>COUNTIF(D11:AE35,"MA")</f>
        <v>6</v>
      </c>
      <c r="N83" s="102">
        <f>COUNTIF(D11:AE35,"AT")</f>
        <v>0</v>
      </c>
      <c r="O83" s="102">
        <f>COUNTIF(D11:AE35,"TAD")</f>
        <v>2</v>
      </c>
      <c r="P83" s="103">
        <f>COUNTIF(D11:AE35,"TP")</f>
        <v>5</v>
      </c>
      <c r="W83" s="104">
        <f>COUNTIF(D49:AE58,"p")</f>
        <v>74</v>
      </c>
      <c r="X83" s="105">
        <f>COUNTIF(D49:AE58,"AH")</f>
        <v>32</v>
      </c>
      <c r="Y83" s="105">
        <f>COUNTIF(D49:AE58,"PC")</f>
        <v>0</v>
      </c>
      <c r="Z83" s="105">
        <f>COUNTIF(D49:AE58,"f")</f>
        <v>0</v>
      </c>
      <c r="AA83" s="105">
        <f>COUNTIF(D49:AE58,"ast")</f>
        <v>8</v>
      </c>
      <c r="AB83" s="105">
        <f>COUNTIF(D49:AE58,"ca")</f>
        <v>21</v>
      </c>
      <c r="AC83" s="105">
        <f>COUNTIF(D49:AE58,"rtt")</f>
        <v>5</v>
      </c>
      <c r="AD83" s="105">
        <f>COUNTIF(D49:AE58,"CEX")</f>
        <v>0</v>
      </c>
      <c r="AE83" s="105">
        <f>COUNTIF(D49:AE58,"RES")</f>
        <v>12</v>
      </c>
      <c r="AF83" s="105">
        <f>COUNTIF(D49:AE58,"MA")</f>
        <v>19</v>
      </c>
      <c r="AG83" s="105">
        <f>COUNTIF(D49:AE58,"AT")</f>
        <v>19</v>
      </c>
      <c r="AH83" s="106">
        <f>COUNTIF(D49:AE58,"TP")</f>
        <v>0</v>
      </c>
    </row>
    <row r="84" spans="4:42" x14ac:dyDescent="0.2">
      <c r="AF84" s="180"/>
      <c r="AG84" s="180"/>
      <c r="AH84" s="180"/>
    </row>
    <row r="85" spans="4:42" x14ac:dyDescent="0.2">
      <c r="AF85" s="180"/>
      <c r="AG85" s="180"/>
      <c r="AH85" s="180"/>
    </row>
    <row r="86" spans="4:42" x14ac:dyDescent="0.2">
      <c r="AF86" s="180"/>
      <c r="AG86" s="180"/>
      <c r="AH86" s="180"/>
    </row>
    <row r="87" spans="4:42" x14ac:dyDescent="0.2">
      <c r="AF87" s="180"/>
      <c r="AG87" s="180"/>
      <c r="AH87" s="180"/>
    </row>
    <row r="88" spans="4:42" x14ac:dyDescent="0.2">
      <c r="AF88" s="180"/>
      <c r="AG88" s="180"/>
      <c r="AH88" s="180"/>
    </row>
    <row r="89" spans="4:42" x14ac:dyDescent="0.2">
      <c r="AF89" s="180"/>
      <c r="AG89" s="180"/>
      <c r="AH89" s="180"/>
    </row>
    <row r="90" spans="4:42" x14ac:dyDescent="0.2">
      <c r="AF90" s="180"/>
      <c r="AG90" s="180"/>
      <c r="AH90" s="180"/>
    </row>
    <row r="91" spans="4:42" x14ac:dyDescent="0.2">
      <c r="AF91" s="180"/>
      <c r="AG91" s="180"/>
      <c r="AH91" s="180"/>
    </row>
    <row r="92" spans="4:42" x14ac:dyDescent="0.2">
      <c r="AF92" s="180"/>
      <c r="AG92" s="180"/>
      <c r="AH92" s="180"/>
      <c r="AP92" s="180" t="s">
        <v>249</v>
      </c>
    </row>
    <row r="93" spans="4:42" x14ac:dyDescent="0.2">
      <c r="AF93" s="180"/>
      <c r="AG93" s="180"/>
      <c r="AH93" s="180"/>
    </row>
    <row r="94" spans="4:42" x14ac:dyDescent="0.2">
      <c r="AF94" s="180"/>
      <c r="AG94" s="180"/>
      <c r="AH94" s="180"/>
    </row>
    <row r="95" spans="4:42" x14ac:dyDescent="0.2">
      <c r="AF95" s="180"/>
      <c r="AG95" s="180"/>
      <c r="AH95" s="180"/>
    </row>
    <row r="96" spans="4:42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126</v>
      </c>
      <c r="E105" s="105">
        <f>COUNTIF(D61:AE71,"AH")</f>
        <v>29</v>
      </c>
      <c r="F105" s="105">
        <f>COUNTIF(D61:AE71,"PC")</f>
        <v>0</v>
      </c>
      <c r="G105" s="105">
        <f>COUNTIF(D61:AE71,"f")</f>
        <v>5</v>
      </c>
      <c r="H105" s="105">
        <f>COUNTIF(D61:AE71,"ast")</f>
        <v>0</v>
      </c>
      <c r="I105" s="105">
        <f>COUNTIF(D61:AE71,"ca")</f>
        <v>22</v>
      </c>
      <c r="J105" s="105">
        <f>COUNTIF(D61:AE71,"rtt")</f>
        <v>11</v>
      </c>
      <c r="K105" s="105">
        <f>COUNTIF(D61:AE71,"CEX")</f>
        <v>6</v>
      </c>
      <c r="L105" s="105">
        <f>COUNTIF(D61:AE71,"RES")</f>
        <v>0</v>
      </c>
      <c r="M105" s="105">
        <f>COUNTIF(D61:AE71,"MA")</f>
        <v>10</v>
      </c>
      <c r="N105" s="105">
        <f>COUNTIF(D61:AE71,"AT")</f>
        <v>0</v>
      </c>
      <c r="O105" s="106">
        <f>COUNTIF(D61:AE71,"TP")</f>
        <v>0</v>
      </c>
      <c r="W105" s="101">
        <f>COUNTIF(D75:AE79,"p")</f>
        <v>38</v>
      </c>
      <c r="X105" s="102">
        <f>COUNTIF(D75:AE79,"AH")</f>
        <v>0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4</v>
      </c>
      <c r="AC105" s="102">
        <f>COUNTIF(D75:AE79,"rtt")</f>
        <v>5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19</v>
      </c>
      <c r="AG105" s="467">
        <f>COUNTIF(D75:AE79,"AT")</f>
        <v>0</v>
      </c>
      <c r="AH105" s="468">
        <f>COUNTIF(D75:AE79,"TP")</f>
        <v>10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9:AH19 D78:AH79 D30:AH30 D17:AH17 D21:AH21 D32:AH33 D14:AH14 D26:AH28 D23:AH24 D49:AH58 D35:AH47 D75:AH76 D61:AH71">
    <cfRule type="containsText" dxfId="240" priority="3" operator="containsText" text="AH">
      <formula>NOT(ISERROR(SEARCH("AH",D12)))</formula>
    </cfRule>
    <cfRule type="containsText" dxfId="239" priority="4" operator="containsText" text="TP">
      <formula>NOT(ISERROR(SEARCH("TP",D12)))</formula>
    </cfRule>
    <cfRule type="containsText" dxfId="238" priority="5" operator="containsText" text="TAD">
      <formula>NOT(ISERROR(SEARCH("TAD",D12)))</formula>
    </cfRule>
    <cfRule type="containsText" dxfId="237" priority="6" operator="containsText" text="AT">
      <formula>NOT(ISERROR(SEARCH("AT",D12)))</formula>
    </cfRule>
    <cfRule type="containsText" dxfId="236" priority="7" operator="containsText" text="MA">
      <formula>NOT(ISERROR(SEARCH("MA",D12)))</formula>
    </cfRule>
    <cfRule type="containsText" dxfId="235" priority="8" operator="containsText" text="RES">
      <formula>NOT(ISERROR(SEARCH("RES",D12)))</formula>
    </cfRule>
    <cfRule type="containsText" dxfId="234" priority="9" operator="containsText" text="CEX">
      <formula>NOT(ISERROR(SEARCH("CEX",D12)))</formula>
    </cfRule>
    <cfRule type="containsText" dxfId="233" priority="10" operator="containsText" text="RTT">
      <formula>NOT(ISERROR(SEARCH("RTT",D12)))</formula>
    </cfRule>
    <cfRule type="beginsWith" dxfId="232" priority="11" operator="beginsWith" text="CA">
      <formula>LEFT(D12,LEN("CA"))="CA"</formula>
    </cfRule>
    <cfRule type="containsText" dxfId="231" priority="12" operator="containsText" text="AST">
      <formula>NOT(ISERROR(SEARCH("AST",D12)))</formula>
    </cfRule>
    <cfRule type="containsText" dxfId="230" priority="13" operator="containsText" text="F">
      <formula>NOT(ISERROR(SEARCH("F",D12)))</formula>
    </cfRule>
    <cfRule type="containsText" dxfId="229" priority="14" operator="containsText" text="PC">
      <formula>NOT(ISERROR(SEARCH("PC",D12)))</formula>
    </cfRule>
    <cfRule type="containsText" dxfId="228" priority="15" operator="containsText" text="P">
      <formula>NOT(ISERROR(SEARCH("P",D12)))</formula>
    </cfRule>
  </conditionalFormatting>
  <conditionalFormatting sqref="D9:AH10 D12:AH12 D19:AH19 D46:AH47 D78:AH79 D30:AH30 D17:AH17 D39:AH39 D21:AH21 D32:AH33 D41:AH41 D14:AH14 D26:AH28 D23:AH24 D43:AH44 D49:AH59 D35:AH36 D75:AH76 D61:AH73">
    <cfRule type="expression" dxfId="227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26" priority="2">
      <formula>OR(D$9=1,D$9=7)</formula>
    </cfRule>
  </conditionalFormatting>
  <dataValidations count="1">
    <dataValidation type="list" showInputMessage="1" showErrorMessage="1" sqref="D12:AH12 D49:AH58 D26:AH28 D32:AH33 D21:AH21 D75:AH76 D78:AH79 D14:AH14 D35:AH47 D30:AH30 D17:AH19 D23:AH24 D61:AH71" xr:uid="{B069ED34-5743-4113-86AD-414823EEF11E}">
      <formula1>$AI$10:$AU$10</formula1>
    </dataValidation>
  </dataValidations>
  <pageMargins left="0.7" right="0.7" top="0.75" bottom="0.75" header="0.3" footer="0.3"/>
  <pageSetup paperSize="8" scale="88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33C15-B3A5-4D5A-88F6-800DE94CAF85}">
  <sheetPr codeName="Feuil19">
    <outlinePr summaryRight="0"/>
    <pageSetUpPr fitToPage="1"/>
  </sheetPr>
  <dimension ref="A1:AR105"/>
  <sheetViews>
    <sheetView tabSelected="1" zoomScaleNormal="100" workbookViewId="0">
      <pane ySplit="10" topLeftCell="A42" activePane="bottomLeft" state="frozen"/>
      <selection activeCell="B1" sqref="B1"/>
      <selection pane="bottomLeft" activeCell="AE49" sqref="AE49:AE55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4" width="4.7109375" style="3" customWidth="1"/>
    <col min="5" max="5" width="4.42578125" style="3" bestFit="1" customWidth="1"/>
    <col min="6" max="7" width="5.140625" style="3" bestFit="1" customWidth="1"/>
    <col min="8" max="9" width="5.85546875" style="3" bestFit="1" customWidth="1"/>
    <col min="10" max="10" width="5.5703125" style="3" bestFit="1" customWidth="1"/>
    <col min="11" max="12" width="5.85546875" style="3" bestFit="1" customWidth="1"/>
    <col min="13" max="14" width="5.140625" style="3" bestFit="1" customWidth="1"/>
    <col min="15" max="15" width="5.7109375" style="3" bestFit="1" customWidth="1"/>
    <col min="16" max="16" width="5" style="3" bestFit="1" customWidth="1"/>
    <col min="17" max="17" width="5.5703125" style="3" bestFit="1" customWidth="1"/>
    <col min="18" max="18" width="5" style="3" bestFit="1" customWidth="1"/>
    <col min="19" max="19" width="4.42578125" style="3" bestFit="1" customWidth="1"/>
    <col min="20" max="21" width="5.140625" style="3" bestFit="1" customWidth="1"/>
    <col min="22" max="22" width="4.28515625" style="3" bestFit="1" customWidth="1"/>
    <col min="23" max="23" width="5" style="3" customWidth="1"/>
    <col min="24" max="24" width="5.5703125" style="3" bestFit="1" customWidth="1"/>
    <col min="25" max="25" width="5" style="3" bestFit="1" customWidth="1"/>
    <col min="26" max="26" width="4.42578125" style="3" bestFit="1" customWidth="1"/>
    <col min="27" max="27" width="5.5703125" style="3" bestFit="1" customWidth="1"/>
    <col min="28" max="28" width="5.140625" style="3" bestFit="1" customWidth="1"/>
    <col min="29" max="29" width="5.5703125" style="3" bestFit="1" customWidth="1"/>
    <col min="30" max="31" width="5.85546875" style="3" bestFit="1" customWidth="1"/>
    <col min="32" max="44" width="3.7109375" style="180" customWidth="1"/>
    <col min="45" max="45" width="17.42578125" style="3" customWidth="1"/>
    <col min="46" max="16384" width="17.42578125" style="3"/>
  </cols>
  <sheetData>
    <row r="1" spans="1:44" ht="15" customHeight="1" x14ac:dyDescent="0.2">
      <c r="A1" s="49">
        <f>Menu!D23</f>
        <v>46054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44" x14ac:dyDescent="0.2">
      <c r="A2" s="49">
        <f>Menu!E23</f>
        <v>46081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44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</row>
    <row r="4" spans="1:44" ht="12.75" hidden="1" customHeight="1" x14ac:dyDescent="0.2">
      <c r="A4" s="49"/>
      <c r="C4" s="51"/>
      <c r="D4" s="55">
        <f>A1</f>
        <v>46054</v>
      </c>
      <c r="E4" s="55">
        <f t="shared" ref="E4:AE4" si="0">D4+1</f>
        <v>46055</v>
      </c>
      <c r="F4" s="55">
        <f t="shared" si="0"/>
        <v>46056</v>
      </c>
      <c r="G4" s="55">
        <f t="shared" si="0"/>
        <v>46057</v>
      </c>
      <c r="H4" s="55">
        <f t="shared" si="0"/>
        <v>46058</v>
      </c>
      <c r="I4" s="55">
        <f t="shared" si="0"/>
        <v>46059</v>
      </c>
      <c r="J4" s="55">
        <f t="shared" si="0"/>
        <v>46060</v>
      </c>
      <c r="K4" s="55">
        <f t="shared" si="0"/>
        <v>46061</v>
      </c>
      <c r="L4" s="55">
        <f t="shared" si="0"/>
        <v>46062</v>
      </c>
      <c r="M4" s="55">
        <f t="shared" si="0"/>
        <v>46063</v>
      </c>
      <c r="N4" s="55">
        <f t="shared" si="0"/>
        <v>46064</v>
      </c>
      <c r="O4" s="55">
        <f t="shared" si="0"/>
        <v>46065</v>
      </c>
      <c r="P4" s="55">
        <f t="shared" si="0"/>
        <v>46066</v>
      </c>
      <c r="Q4" s="55">
        <f t="shared" si="0"/>
        <v>46067</v>
      </c>
      <c r="R4" s="55">
        <f t="shared" si="0"/>
        <v>46068</v>
      </c>
      <c r="S4" s="55">
        <f t="shared" si="0"/>
        <v>46069</v>
      </c>
      <c r="T4" s="55">
        <f t="shared" si="0"/>
        <v>46070</v>
      </c>
      <c r="U4" s="55">
        <f t="shared" si="0"/>
        <v>46071</v>
      </c>
      <c r="V4" s="55">
        <f t="shared" si="0"/>
        <v>46072</v>
      </c>
      <c r="W4" s="55">
        <f t="shared" si="0"/>
        <v>46073</v>
      </c>
      <c r="X4" s="55">
        <f t="shared" si="0"/>
        <v>46074</v>
      </c>
      <c r="Y4" s="55">
        <f t="shared" si="0"/>
        <v>46075</v>
      </c>
      <c r="Z4" s="55">
        <f t="shared" si="0"/>
        <v>46076</v>
      </c>
      <c r="AA4" s="55">
        <f t="shared" si="0"/>
        <v>46077</v>
      </c>
      <c r="AB4" s="55">
        <f t="shared" si="0"/>
        <v>46078</v>
      </c>
      <c r="AC4" s="55">
        <f t="shared" si="0"/>
        <v>46079</v>
      </c>
      <c r="AD4" s="55">
        <f t="shared" si="0"/>
        <v>46080</v>
      </c>
      <c r="AE4" s="55">
        <f t="shared" si="0"/>
        <v>46081</v>
      </c>
    </row>
    <row r="5" spans="1:44" s="81" customFormat="1" ht="20.100000000000001" customHeight="1" x14ac:dyDescent="0.2">
      <c r="A5" s="178"/>
      <c r="B5" s="178"/>
      <c r="C5" s="178"/>
      <c r="D5" s="510" t="str">
        <f>TEXT(A1,"mmmm-aaaa")</f>
        <v>février-2026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5" t="s">
        <v>233</v>
      </c>
      <c r="AG5" s="515" t="s">
        <v>234</v>
      </c>
      <c r="AH5" s="514" t="s">
        <v>235</v>
      </c>
      <c r="AI5" s="516" t="s">
        <v>236</v>
      </c>
      <c r="AJ5" s="517" t="s">
        <v>237</v>
      </c>
      <c r="AK5" s="522" t="s">
        <v>238</v>
      </c>
      <c r="AL5" s="519" t="s">
        <v>226</v>
      </c>
      <c r="AM5" s="518" t="s">
        <v>239</v>
      </c>
      <c r="AN5" s="512" t="s">
        <v>240</v>
      </c>
      <c r="AO5" s="507" t="s">
        <v>241</v>
      </c>
      <c r="AP5" s="520" t="s">
        <v>242</v>
      </c>
      <c r="AQ5" s="521" t="s">
        <v>243</v>
      </c>
      <c r="AR5" s="513" t="s">
        <v>244</v>
      </c>
    </row>
    <row r="6" spans="1:44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08"/>
      <c r="AG6" s="508"/>
      <c r="AH6" s="508"/>
      <c r="AI6" s="508"/>
      <c r="AJ6" s="508"/>
      <c r="AK6" s="508"/>
      <c r="AL6" s="508"/>
      <c r="AM6" s="508"/>
      <c r="AN6" s="508"/>
      <c r="AO6" s="508"/>
      <c r="AP6" s="508"/>
      <c r="AQ6" s="508"/>
      <c r="AR6" s="508"/>
    </row>
    <row r="7" spans="1:44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08"/>
      <c r="AG7" s="508"/>
      <c r="AH7" s="508"/>
      <c r="AI7" s="508"/>
      <c r="AJ7" s="508"/>
      <c r="AK7" s="508"/>
      <c r="AL7" s="508"/>
      <c r="AM7" s="508"/>
      <c r="AN7" s="508"/>
      <c r="AO7" s="508"/>
      <c r="AP7" s="508"/>
      <c r="AQ7" s="508"/>
      <c r="AR7" s="508"/>
    </row>
    <row r="8" spans="1:44" ht="15" customHeight="1" thickBot="1" x14ac:dyDescent="0.25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08"/>
      <c r="AG8" s="508"/>
      <c r="AH8" s="508"/>
      <c r="AI8" s="508"/>
      <c r="AJ8" s="508"/>
      <c r="AK8" s="508"/>
      <c r="AL8" s="508"/>
      <c r="AM8" s="508"/>
      <c r="AN8" s="508"/>
      <c r="AO8" s="508"/>
      <c r="AP8" s="508"/>
      <c r="AQ8" s="508"/>
      <c r="AR8" s="508"/>
    </row>
    <row r="9" spans="1:44" ht="15" customHeight="1" x14ac:dyDescent="0.2">
      <c r="A9" s="484"/>
      <c r="B9" s="485"/>
      <c r="C9" s="486"/>
      <c r="D9" s="487">
        <f t="shared" ref="D9:AE9" si="1">IFERROR(WEEKDAY(D4),"")</f>
        <v>1</v>
      </c>
      <c r="E9" s="487">
        <f t="shared" si="1"/>
        <v>2</v>
      </c>
      <c r="F9" s="487">
        <f t="shared" si="1"/>
        <v>3</v>
      </c>
      <c r="G9" s="487">
        <f t="shared" si="1"/>
        <v>4</v>
      </c>
      <c r="H9" s="487">
        <f t="shared" si="1"/>
        <v>5</v>
      </c>
      <c r="I9" s="487">
        <f t="shared" si="1"/>
        <v>6</v>
      </c>
      <c r="J9" s="487">
        <f t="shared" si="1"/>
        <v>7</v>
      </c>
      <c r="K9" s="487">
        <f t="shared" si="1"/>
        <v>1</v>
      </c>
      <c r="L9" s="487">
        <f t="shared" si="1"/>
        <v>2</v>
      </c>
      <c r="M9" s="487">
        <f t="shared" si="1"/>
        <v>3</v>
      </c>
      <c r="N9" s="487">
        <f t="shared" si="1"/>
        <v>4</v>
      </c>
      <c r="O9" s="487">
        <f t="shared" si="1"/>
        <v>5</v>
      </c>
      <c r="P9" s="487">
        <f t="shared" si="1"/>
        <v>6</v>
      </c>
      <c r="Q9" s="487">
        <f t="shared" si="1"/>
        <v>7</v>
      </c>
      <c r="R9" s="487">
        <f t="shared" si="1"/>
        <v>1</v>
      </c>
      <c r="S9" s="487">
        <f t="shared" si="1"/>
        <v>2</v>
      </c>
      <c r="T9" s="487">
        <f t="shared" si="1"/>
        <v>3</v>
      </c>
      <c r="U9" s="487">
        <f t="shared" si="1"/>
        <v>4</v>
      </c>
      <c r="V9" s="487">
        <f t="shared" si="1"/>
        <v>5</v>
      </c>
      <c r="W9" s="487">
        <f t="shared" si="1"/>
        <v>6</v>
      </c>
      <c r="X9" s="487">
        <f t="shared" si="1"/>
        <v>7</v>
      </c>
      <c r="Y9" s="487">
        <f t="shared" si="1"/>
        <v>1</v>
      </c>
      <c r="Z9" s="487">
        <f t="shared" si="1"/>
        <v>2</v>
      </c>
      <c r="AA9" s="487">
        <f t="shared" si="1"/>
        <v>3</v>
      </c>
      <c r="AB9" s="487">
        <f t="shared" si="1"/>
        <v>4</v>
      </c>
      <c r="AC9" s="487">
        <f t="shared" si="1"/>
        <v>5</v>
      </c>
      <c r="AD9" s="487">
        <f t="shared" si="1"/>
        <v>6</v>
      </c>
      <c r="AE9" s="488">
        <f t="shared" si="1"/>
        <v>7</v>
      </c>
      <c r="AF9" s="523"/>
      <c r="AG9" s="509"/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</row>
    <row r="10" spans="1:44" ht="15" customHeight="1" x14ac:dyDescent="0.2">
      <c r="A10" s="489" t="s">
        <v>30</v>
      </c>
      <c r="B10" s="132" t="s">
        <v>31</v>
      </c>
      <c r="C10" s="131" t="s">
        <v>32</v>
      </c>
      <c r="D10" s="77">
        <f t="shared" ref="D10:AE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490">
        <f t="shared" si="2"/>
        <v>28</v>
      </c>
      <c r="AF10" s="479" t="s">
        <v>220</v>
      </c>
      <c r="AG10" s="107" t="s">
        <v>221</v>
      </c>
      <c r="AH10" s="108" t="s">
        <v>222</v>
      </c>
      <c r="AI10" s="109" t="s">
        <v>223</v>
      </c>
      <c r="AJ10" s="110" t="s">
        <v>224</v>
      </c>
      <c r="AK10" s="111" t="s">
        <v>225</v>
      </c>
      <c r="AL10" s="112" t="s">
        <v>226</v>
      </c>
      <c r="AM10" s="113" t="s">
        <v>227</v>
      </c>
      <c r="AN10" s="114" t="s">
        <v>228</v>
      </c>
      <c r="AO10" s="115" t="s">
        <v>229</v>
      </c>
      <c r="AP10" s="116" t="s">
        <v>230</v>
      </c>
      <c r="AQ10" s="117" t="s">
        <v>231</v>
      </c>
      <c r="AR10" s="118" t="s">
        <v>232</v>
      </c>
    </row>
    <row r="11" spans="1:44" x14ac:dyDescent="0.2">
      <c r="A11" s="35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49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2"/>
    </row>
    <row r="12" spans="1:44" s="5" customFormat="1" ht="15" customHeight="1" x14ac:dyDescent="0.25">
      <c r="A12" s="361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 t="s">
        <v>220</v>
      </c>
      <c r="F12" s="78" t="s">
        <v>220</v>
      </c>
      <c r="G12" s="78" t="s">
        <v>220</v>
      </c>
      <c r="H12" s="78" t="s">
        <v>220</v>
      </c>
      <c r="I12" s="78" t="s">
        <v>225</v>
      </c>
      <c r="J12" s="78"/>
      <c r="K12" s="78"/>
      <c r="L12" s="78" t="s">
        <v>225</v>
      </c>
      <c r="M12" s="78" t="s">
        <v>225</v>
      </c>
      <c r="N12" s="78" t="s">
        <v>225</v>
      </c>
      <c r="O12" s="78" t="s">
        <v>225</v>
      </c>
      <c r="P12" s="78" t="s">
        <v>225</v>
      </c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492"/>
      <c r="AF12" s="480">
        <f>COUNTIF(D12:AE12,"p")</f>
        <v>4</v>
      </c>
      <c r="AG12" s="183">
        <f>COUNTIF(D12:AE12,"AH")</f>
        <v>0</v>
      </c>
      <c r="AH12" s="184">
        <f>COUNTIF(D12:AE12,"PC")</f>
        <v>0</v>
      </c>
      <c r="AI12" s="185">
        <f>COUNTIF(D12:AE12,"f")</f>
        <v>0</v>
      </c>
      <c r="AJ12" s="186">
        <f>COUNTIF(D12:AE12,"ast")</f>
        <v>0</v>
      </c>
      <c r="AK12" s="187">
        <f>COUNTIF(D12:AE12,"cA")</f>
        <v>6</v>
      </c>
      <c r="AL12" s="188">
        <f>COUNTIF(D12:AE12,"rtt")</f>
        <v>0</v>
      </c>
      <c r="AM12" s="189">
        <f>COUNTIF(D12:AE12,"cex")</f>
        <v>0</v>
      </c>
      <c r="AN12" s="190">
        <f>COUNTIF(D12:AE12,"res")</f>
        <v>0</v>
      </c>
      <c r="AO12" s="191">
        <f>COUNTIF(D12:AE12,"mA")</f>
        <v>0</v>
      </c>
      <c r="AP12" s="192">
        <f>COUNTIF(D12:AE12,"at")</f>
        <v>0</v>
      </c>
      <c r="AQ12" s="193">
        <f>COUNTIF(D12:AE12,"TAD")</f>
        <v>0</v>
      </c>
      <c r="AR12" s="194">
        <f>COUNTIF(D12:AE12,"TP")</f>
        <v>0</v>
      </c>
    </row>
    <row r="13" spans="1:44" x14ac:dyDescent="0.2">
      <c r="A13" s="362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493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6"/>
    </row>
    <row r="14" spans="1:44" s="5" customFormat="1" ht="15" customHeight="1" x14ac:dyDescent="0.25">
      <c r="A14" s="361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 t="s">
        <v>220</v>
      </c>
      <c r="F14" s="78" t="s">
        <v>227</v>
      </c>
      <c r="G14" s="78" t="s">
        <v>225</v>
      </c>
      <c r="H14" s="78" t="s">
        <v>220</v>
      </c>
      <c r="I14" s="78" t="s">
        <v>220</v>
      </c>
      <c r="J14" s="78"/>
      <c r="K14" s="78"/>
      <c r="L14" s="78" t="s">
        <v>220</v>
      </c>
      <c r="M14" s="78" t="s">
        <v>220</v>
      </c>
      <c r="N14" s="78"/>
      <c r="O14" s="78"/>
      <c r="P14" s="78"/>
      <c r="Q14" s="78"/>
      <c r="R14" s="78"/>
      <c r="S14" s="78"/>
      <c r="T14" s="78" t="s">
        <v>225</v>
      </c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492"/>
      <c r="AF14" s="480">
        <f>COUNTIF(D14:AE14,"p")</f>
        <v>5</v>
      </c>
      <c r="AG14" s="183">
        <f>COUNTIF(D14:AE14,"AH")</f>
        <v>0</v>
      </c>
      <c r="AH14" s="184">
        <f>COUNTIF(D14:AE14,"PC")</f>
        <v>0</v>
      </c>
      <c r="AI14" s="185">
        <f>COUNTIF(D14:AE14,"f")</f>
        <v>0</v>
      </c>
      <c r="AJ14" s="186">
        <f>COUNTIF(D14:AE14,"ast")</f>
        <v>0</v>
      </c>
      <c r="AK14" s="187">
        <f>COUNTIF(D14:AE14,"cA")</f>
        <v>2</v>
      </c>
      <c r="AL14" s="188">
        <f>COUNTIF(D14:AE14,"rtt")</f>
        <v>0</v>
      </c>
      <c r="AM14" s="189">
        <f>COUNTIF(D14:AE14,"cex")</f>
        <v>1</v>
      </c>
      <c r="AN14" s="190">
        <f>COUNTIF(D14:AE14,"res")</f>
        <v>0</v>
      </c>
      <c r="AO14" s="191">
        <f>COUNTIF(D14:AE14,"mA")</f>
        <v>0</v>
      </c>
      <c r="AP14" s="192">
        <f>COUNTIF(D14:AE14,"at")</f>
        <v>0</v>
      </c>
      <c r="AQ14" s="193">
        <f>COUNTIF(D14:AE14,"TAD")</f>
        <v>0</v>
      </c>
      <c r="AR14" s="194">
        <f>COUNTIF(D14:AE14,"TP")</f>
        <v>0</v>
      </c>
    </row>
    <row r="15" spans="1:44" x14ac:dyDescent="0.2">
      <c r="A15" s="364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494"/>
      <c r="AF15" s="255"/>
      <c r="AG15" s="255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6"/>
    </row>
    <row r="16" spans="1:44" x14ac:dyDescent="0.2">
      <c r="A16" s="366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495"/>
      <c r="AF16" s="261"/>
      <c r="AG16" s="261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2"/>
    </row>
    <row r="17" spans="1:44" s="5" customFormat="1" ht="15" customHeight="1" x14ac:dyDescent="0.25">
      <c r="A17" s="361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 t="s">
        <v>220</v>
      </c>
      <c r="F17" s="78" t="s">
        <v>220</v>
      </c>
      <c r="G17" s="78" t="s">
        <v>220</v>
      </c>
      <c r="H17" s="78" t="s">
        <v>225</v>
      </c>
      <c r="I17" s="78" t="s">
        <v>227</v>
      </c>
      <c r="J17" s="78"/>
      <c r="K17" s="78"/>
      <c r="L17" s="78" t="s">
        <v>220</v>
      </c>
      <c r="M17" s="78" t="s">
        <v>220</v>
      </c>
      <c r="N17" s="78"/>
      <c r="O17" s="78"/>
      <c r="P17" s="78"/>
      <c r="Q17" s="78"/>
      <c r="R17" s="78"/>
      <c r="S17" s="78" t="s">
        <v>231</v>
      </c>
      <c r="T17" s="78"/>
      <c r="U17" s="78"/>
      <c r="V17" s="78"/>
      <c r="W17" s="78" t="s">
        <v>227</v>
      </c>
      <c r="X17" s="78"/>
      <c r="Y17" s="78"/>
      <c r="Z17" s="78"/>
      <c r="AA17" s="78"/>
      <c r="AB17" s="78"/>
      <c r="AC17" s="78"/>
      <c r="AD17" s="78"/>
      <c r="AE17" s="492"/>
      <c r="AF17" s="480">
        <f>COUNTIF(D17:AE17,"p")</f>
        <v>5</v>
      </c>
      <c r="AG17" s="183">
        <f>COUNTIF(D17:AE17,"AH")</f>
        <v>0</v>
      </c>
      <c r="AH17" s="184">
        <f>COUNTIF(D17:AE17,"PC")</f>
        <v>0</v>
      </c>
      <c r="AI17" s="185">
        <f>COUNTIF(D17:AE17,"f")</f>
        <v>0</v>
      </c>
      <c r="AJ17" s="186">
        <f>COUNTIF(D17:AE17,"ast")</f>
        <v>0</v>
      </c>
      <c r="AK17" s="187">
        <f>COUNTIF(D17:AE17,"cA")</f>
        <v>1</v>
      </c>
      <c r="AL17" s="188">
        <f>COUNTIF(D17:AE17,"rtt")</f>
        <v>0</v>
      </c>
      <c r="AM17" s="189">
        <f>COUNTIF(D17:AE17,"cex")</f>
        <v>2</v>
      </c>
      <c r="AN17" s="190">
        <f>COUNTIF(D17:AE17,"res")</f>
        <v>0</v>
      </c>
      <c r="AO17" s="191">
        <f>COUNTIF(D17:AE17,"mA")</f>
        <v>0</v>
      </c>
      <c r="AP17" s="192">
        <f>COUNTIF(D17:AE17,"at")</f>
        <v>0</v>
      </c>
      <c r="AQ17" s="193">
        <f>COUNTIF(D17:AE17,"TAD")</f>
        <v>1</v>
      </c>
      <c r="AR17" s="194">
        <f>COUNTIF(D17:AE17,"TP")</f>
        <v>0</v>
      </c>
    </row>
    <row r="18" spans="1:44" x14ac:dyDescent="0.2">
      <c r="A18" s="368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496"/>
      <c r="AF18" s="267"/>
      <c r="AG18" s="267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8"/>
    </row>
    <row r="19" spans="1:44" s="5" customFormat="1" ht="15" customHeight="1" x14ac:dyDescent="0.25">
      <c r="A19" s="361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 t="s">
        <v>220</v>
      </c>
      <c r="F19" s="78" t="s">
        <v>220</v>
      </c>
      <c r="G19" s="78" t="s">
        <v>220</v>
      </c>
      <c r="H19" s="78" t="s">
        <v>220</v>
      </c>
      <c r="I19" s="78" t="s">
        <v>231</v>
      </c>
      <c r="J19" s="78"/>
      <c r="K19" s="78"/>
      <c r="L19" s="78" t="s">
        <v>220</v>
      </c>
      <c r="M19" s="78" t="s">
        <v>220</v>
      </c>
      <c r="N19" s="78"/>
      <c r="O19" s="78"/>
      <c r="P19" s="78" t="s">
        <v>231</v>
      </c>
      <c r="Q19" s="78"/>
      <c r="R19" s="78"/>
      <c r="S19" s="78" t="s">
        <v>225</v>
      </c>
      <c r="T19" s="78" t="s">
        <v>225</v>
      </c>
      <c r="U19" s="78" t="s">
        <v>225</v>
      </c>
      <c r="V19" s="78" t="s">
        <v>225</v>
      </c>
      <c r="W19" s="78" t="s">
        <v>225</v>
      </c>
      <c r="X19" s="78"/>
      <c r="Y19" s="78"/>
      <c r="Z19" s="78"/>
      <c r="AA19" s="78"/>
      <c r="AB19" s="78" t="s">
        <v>225</v>
      </c>
      <c r="AC19" s="78"/>
      <c r="AD19" s="78"/>
      <c r="AE19" s="492"/>
      <c r="AF19" s="480">
        <f>COUNTIF(D19:AE19,"p")</f>
        <v>6</v>
      </c>
      <c r="AG19" s="183">
        <f>COUNTIF(D19:AE19,"AH")</f>
        <v>0</v>
      </c>
      <c r="AH19" s="184">
        <f>COUNTIF(D19:AE19,"PC")</f>
        <v>0</v>
      </c>
      <c r="AI19" s="185">
        <f>COUNTIF(D19:AE19,"f")</f>
        <v>0</v>
      </c>
      <c r="AJ19" s="186">
        <f>COUNTIF(D19:AE19,"ast")</f>
        <v>0</v>
      </c>
      <c r="AK19" s="187">
        <f>COUNTIF(D19:AE19,"cA")</f>
        <v>6</v>
      </c>
      <c r="AL19" s="188">
        <f>COUNTIF(D19:AE19,"rtt")</f>
        <v>0</v>
      </c>
      <c r="AM19" s="189">
        <f>COUNTIF(D19:AE19,"cex")</f>
        <v>0</v>
      </c>
      <c r="AN19" s="190">
        <f>COUNTIF(D19:AE19,"res")</f>
        <v>0</v>
      </c>
      <c r="AO19" s="191">
        <f>COUNTIF(D19:AE19,"mA")</f>
        <v>0</v>
      </c>
      <c r="AP19" s="192">
        <f>COUNTIF(D19:AE19,"at")</f>
        <v>0</v>
      </c>
      <c r="AQ19" s="193">
        <f>COUNTIF(D19:AE19,"TAD")</f>
        <v>2</v>
      </c>
      <c r="AR19" s="194">
        <f>COUNTIF(D19:AE19,"TP")</f>
        <v>0</v>
      </c>
    </row>
    <row r="20" spans="1:44" x14ac:dyDescent="0.2">
      <c r="A20" s="370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371"/>
      <c r="AF20" s="227"/>
      <c r="AG20" s="227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8"/>
    </row>
    <row r="21" spans="1:44" s="5" customFormat="1" ht="15" customHeight="1" x14ac:dyDescent="0.25">
      <c r="A21" s="361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 t="s">
        <v>220</v>
      </c>
      <c r="F21" s="78" t="s">
        <v>220</v>
      </c>
      <c r="G21" s="78" t="s">
        <v>220</v>
      </c>
      <c r="H21" s="78" t="s">
        <v>220</v>
      </c>
      <c r="I21" s="78" t="s">
        <v>220</v>
      </c>
      <c r="J21" s="78"/>
      <c r="K21" s="78"/>
      <c r="L21" s="78" t="s">
        <v>220</v>
      </c>
      <c r="M21" s="78" t="s">
        <v>220</v>
      </c>
      <c r="N21" s="78"/>
      <c r="O21" s="78"/>
      <c r="P21" s="78" t="s">
        <v>227</v>
      </c>
      <c r="Q21" s="78"/>
      <c r="R21" s="78"/>
      <c r="S21" s="78" t="s">
        <v>225</v>
      </c>
      <c r="T21" s="78" t="s">
        <v>225</v>
      </c>
      <c r="U21" s="78" t="s">
        <v>225</v>
      </c>
      <c r="V21" s="78" t="s">
        <v>225</v>
      </c>
      <c r="W21" s="78" t="s">
        <v>225</v>
      </c>
      <c r="X21" s="78"/>
      <c r="Y21" s="78"/>
      <c r="Z21" s="78"/>
      <c r="AA21" s="78"/>
      <c r="AB21" s="78"/>
      <c r="AC21" s="78"/>
      <c r="AD21" s="78" t="s">
        <v>224</v>
      </c>
      <c r="AE21" s="492"/>
      <c r="AF21" s="480">
        <f>COUNTIF(D21:AE21,"p")</f>
        <v>7</v>
      </c>
      <c r="AG21" s="183">
        <f>COUNTIF(D21:AE21,"AH")</f>
        <v>0</v>
      </c>
      <c r="AH21" s="184">
        <f>COUNTIF(D21:AE21,"PC")</f>
        <v>0</v>
      </c>
      <c r="AI21" s="185">
        <f>COUNTIF(D21:AE21,"f")</f>
        <v>0</v>
      </c>
      <c r="AJ21" s="186">
        <f>COUNTIF(D21:AE21,"ast")</f>
        <v>1</v>
      </c>
      <c r="AK21" s="187">
        <f>COUNTIF(D21:AE21,"cA")</f>
        <v>5</v>
      </c>
      <c r="AL21" s="188">
        <f>COUNTIF(D21:AE21,"rtt")</f>
        <v>0</v>
      </c>
      <c r="AM21" s="189">
        <f>COUNTIF(D21:AE21,"cex")</f>
        <v>1</v>
      </c>
      <c r="AN21" s="190">
        <f>COUNTIF(D21:AE21,"res")</f>
        <v>0</v>
      </c>
      <c r="AO21" s="191">
        <f>COUNTIF(D21:AE21,"mA")</f>
        <v>0</v>
      </c>
      <c r="AP21" s="192">
        <f>COUNTIF(D21:AE21,"at")</f>
        <v>0</v>
      </c>
      <c r="AQ21" s="193">
        <f>COUNTIF(D21:AE21,"TAD")</f>
        <v>0</v>
      </c>
      <c r="AR21" s="194">
        <f>COUNTIF(D21:AE21,"TP")</f>
        <v>0</v>
      </c>
    </row>
    <row r="22" spans="1:44" s="5" customFormat="1" ht="15" customHeight="1" x14ac:dyDescent="0.25">
      <c r="A22" s="370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371"/>
      <c r="AF22" s="227"/>
      <c r="AG22" s="227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8"/>
    </row>
    <row r="23" spans="1:44" ht="15" customHeight="1" x14ac:dyDescent="0.2">
      <c r="A23" s="372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 t="s">
        <v>220</v>
      </c>
      <c r="F23" s="80" t="s">
        <v>220</v>
      </c>
      <c r="G23" s="80" t="s">
        <v>220</v>
      </c>
      <c r="H23" s="80" t="s">
        <v>220</v>
      </c>
      <c r="I23" s="80" t="s">
        <v>220</v>
      </c>
      <c r="J23" s="80"/>
      <c r="K23" s="80"/>
      <c r="L23" s="80" t="s">
        <v>220</v>
      </c>
      <c r="M23" s="80" t="s">
        <v>220</v>
      </c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497"/>
      <c r="AF23" s="481">
        <f>COUNTIF(D23:AE23,"p")</f>
        <v>7</v>
      </c>
      <c r="AG23" s="203">
        <f>COUNTIF(D23:AE23,"AH")</f>
        <v>0</v>
      </c>
      <c r="AH23" s="204">
        <f>COUNTIF(D23:AE23,"PC")</f>
        <v>0</v>
      </c>
      <c r="AI23" s="205">
        <f>COUNTIF(D23:AE23,"f")</f>
        <v>0</v>
      </c>
      <c r="AJ23" s="206">
        <f>COUNTIF(D23:AE23,"ast")</f>
        <v>0</v>
      </c>
      <c r="AK23" s="207">
        <f>COUNTIF(D23:AE23,"cA")</f>
        <v>0</v>
      </c>
      <c r="AL23" s="208">
        <f>COUNTIF(D23:AE23,"rtt")</f>
        <v>0</v>
      </c>
      <c r="AM23" s="209">
        <f>COUNTIF(D23:AE23,"cex")</f>
        <v>0</v>
      </c>
      <c r="AN23" s="210">
        <f>COUNTIF(D23:AE23,"res")</f>
        <v>0</v>
      </c>
      <c r="AO23" s="211">
        <f>COUNTIF(D23:AE23,"mA")</f>
        <v>0</v>
      </c>
      <c r="AP23" s="212">
        <f>COUNTIF(D23:AE23,"at")</f>
        <v>0</v>
      </c>
      <c r="AQ23" s="213">
        <f>COUNTIF(D23:AE23,"TAD")</f>
        <v>0</v>
      </c>
      <c r="AR23" s="214">
        <f>COUNTIF(D23:AE23,"TP")</f>
        <v>0</v>
      </c>
    </row>
    <row r="24" spans="1:44" s="5" customFormat="1" ht="15" customHeight="1" x14ac:dyDescent="0.25">
      <c r="A24" s="373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8" t="s">
        <v>225</v>
      </c>
      <c r="F24" s="78" t="s">
        <v>225</v>
      </c>
      <c r="G24" s="78" t="s">
        <v>225</v>
      </c>
      <c r="H24" s="77" t="s">
        <v>227</v>
      </c>
      <c r="I24" s="77" t="s">
        <v>227</v>
      </c>
      <c r="J24" s="77"/>
      <c r="K24" s="77"/>
      <c r="L24" s="77" t="s">
        <v>227</v>
      </c>
      <c r="M24" s="77" t="s">
        <v>227</v>
      </c>
      <c r="N24" s="77" t="s">
        <v>227</v>
      </c>
      <c r="O24" s="78" t="s">
        <v>225</v>
      </c>
      <c r="P24" s="78" t="s">
        <v>225</v>
      </c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490"/>
      <c r="AF24" s="482">
        <f>COUNTIF(D24:AE24,"p")</f>
        <v>0</v>
      </c>
      <c r="AG24" s="215">
        <f>COUNTIF(D24:AE24,"AH")</f>
        <v>0</v>
      </c>
      <c r="AH24" s="216">
        <f>COUNTIF(D24:AE24,"PC")</f>
        <v>0</v>
      </c>
      <c r="AI24" s="217">
        <f>COUNTIF(D24:AE24,"f")</f>
        <v>0</v>
      </c>
      <c r="AJ24" s="218">
        <f>COUNTIF(D24:AE24,"ast")</f>
        <v>0</v>
      </c>
      <c r="AK24" s="219">
        <f>COUNTIF(D24:AE24,"cA")</f>
        <v>5</v>
      </c>
      <c r="AL24" s="220">
        <f>COUNTIF(D24:AE24,"rtt")</f>
        <v>0</v>
      </c>
      <c r="AM24" s="221">
        <f>COUNTIF(D24:AE24,"cex")</f>
        <v>5</v>
      </c>
      <c r="AN24" s="222">
        <f>COUNTIF(D24:AE24,"res")</f>
        <v>0</v>
      </c>
      <c r="AO24" s="223">
        <f>COUNTIF(D24:AE24,"mA")</f>
        <v>0</v>
      </c>
      <c r="AP24" s="224">
        <f>COUNTIF(D24:AE24,"at")</f>
        <v>0</v>
      </c>
      <c r="AQ24" s="225">
        <f>COUNTIF(D24:AE24,"TAD")</f>
        <v>0</v>
      </c>
      <c r="AR24" s="226">
        <f>COUNTIF(D24:AE24,"TP")</f>
        <v>0</v>
      </c>
    </row>
    <row r="25" spans="1:44" s="5" customFormat="1" ht="15" customHeight="1" x14ac:dyDescent="0.25">
      <c r="A25" s="370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371"/>
      <c r="AF25" s="227"/>
      <c r="AG25" s="227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8"/>
    </row>
    <row r="26" spans="1:44" ht="15" customHeight="1" x14ac:dyDescent="0.2">
      <c r="A26" s="372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 t="s">
        <v>232</v>
      </c>
      <c r="F26" s="80" t="s">
        <v>232</v>
      </c>
      <c r="G26" s="80" t="s">
        <v>232</v>
      </c>
      <c r="H26" s="80" t="s">
        <v>232</v>
      </c>
      <c r="I26" s="80" t="s">
        <v>232</v>
      </c>
      <c r="J26" s="80"/>
      <c r="K26" s="80"/>
      <c r="L26" s="80" t="s">
        <v>232</v>
      </c>
      <c r="M26" s="80" t="s">
        <v>232</v>
      </c>
      <c r="N26" s="80" t="s">
        <v>232</v>
      </c>
      <c r="O26" s="80" t="s">
        <v>232</v>
      </c>
      <c r="P26" s="80" t="s">
        <v>232</v>
      </c>
      <c r="Q26" s="80"/>
      <c r="R26" s="80"/>
      <c r="S26" s="80" t="s">
        <v>232</v>
      </c>
      <c r="T26" s="80" t="s">
        <v>232</v>
      </c>
      <c r="U26" s="80" t="s">
        <v>232</v>
      </c>
      <c r="V26" s="80" t="s">
        <v>232</v>
      </c>
      <c r="W26" s="80" t="s">
        <v>232</v>
      </c>
      <c r="X26" s="80"/>
      <c r="Y26" s="80"/>
      <c r="Z26" s="80" t="s">
        <v>232</v>
      </c>
      <c r="AA26" s="80" t="s">
        <v>232</v>
      </c>
      <c r="AB26" s="80" t="s">
        <v>232</v>
      </c>
      <c r="AC26" s="80" t="s">
        <v>232</v>
      </c>
      <c r="AD26" s="80" t="s">
        <v>232</v>
      </c>
      <c r="AE26" s="497"/>
      <c r="AF26" s="481">
        <f>COUNTIF(D26:AE26,"p")</f>
        <v>0</v>
      </c>
      <c r="AG26" s="203">
        <f>COUNTIF(D26:AE26,"AH")</f>
        <v>0</v>
      </c>
      <c r="AH26" s="204">
        <f>COUNTIF(D26:AE26,"PC")</f>
        <v>0</v>
      </c>
      <c r="AI26" s="205">
        <f>COUNTIF(D26:AE26,"f")</f>
        <v>0</v>
      </c>
      <c r="AJ26" s="206">
        <f>COUNTIF(D26:AE26,"ast")</f>
        <v>0</v>
      </c>
      <c r="AK26" s="207">
        <f>COUNTIF(D26:AE26,"cA")</f>
        <v>0</v>
      </c>
      <c r="AL26" s="208">
        <f>COUNTIF(D26:AE26,"rtt")</f>
        <v>0</v>
      </c>
      <c r="AM26" s="209">
        <f>COUNTIF(D26:AE26,"cex")</f>
        <v>0</v>
      </c>
      <c r="AN26" s="210">
        <f>COUNTIF(D26:AE26,"res")</f>
        <v>0</v>
      </c>
      <c r="AO26" s="211">
        <f>COUNTIF(D26:AE26,"mA")</f>
        <v>0</v>
      </c>
      <c r="AP26" s="212">
        <f>COUNTIF(D26:AE26,"at")</f>
        <v>0</v>
      </c>
      <c r="AQ26" s="213">
        <f>COUNTIF(D26:AE26,"TAD")</f>
        <v>0</v>
      </c>
      <c r="AR26" s="214">
        <f>COUNTIF(D26:AE26,"TP")</f>
        <v>20</v>
      </c>
    </row>
    <row r="27" spans="1:44" ht="15" customHeight="1" x14ac:dyDescent="0.2">
      <c r="A27" s="374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 t="s">
        <v>220</v>
      </c>
      <c r="F27" s="75" t="s">
        <v>220</v>
      </c>
      <c r="G27" s="75" t="s">
        <v>220</v>
      </c>
      <c r="H27" s="75" t="s">
        <v>220</v>
      </c>
      <c r="I27" s="75" t="s">
        <v>220</v>
      </c>
      <c r="J27" s="75"/>
      <c r="K27" s="75"/>
      <c r="L27" s="75" t="s">
        <v>225</v>
      </c>
      <c r="M27" s="75" t="s">
        <v>225</v>
      </c>
      <c r="N27" s="75" t="s">
        <v>225</v>
      </c>
      <c r="O27" s="75" t="s">
        <v>225</v>
      </c>
      <c r="P27" s="75" t="s">
        <v>225</v>
      </c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498"/>
      <c r="AF27" s="479">
        <f>COUNTIF(D27:AE27,"p")</f>
        <v>5</v>
      </c>
      <c r="AG27" s="107">
        <f>COUNTIF(D27:AE27,"AH")</f>
        <v>0</v>
      </c>
      <c r="AH27" s="108">
        <f>COUNTIF(D27:AE27,"PC")</f>
        <v>0</v>
      </c>
      <c r="AI27" s="109">
        <f>COUNTIF(D27:AE27,"f")</f>
        <v>0</v>
      </c>
      <c r="AJ27" s="110">
        <f>COUNTIF(D27:AE27,"ast")</f>
        <v>0</v>
      </c>
      <c r="AK27" s="111">
        <f>COUNTIF(D27:AE27,"cA")</f>
        <v>5</v>
      </c>
      <c r="AL27" s="112">
        <f>COUNTIF(D27:AE27,"rtt")</f>
        <v>0</v>
      </c>
      <c r="AM27" s="113">
        <f>COUNTIF(D27:AE27,"cex")</f>
        <v>0</v>
      </c>
      <c r="AN27" s="114">
        <f>COUNTIF(D27:AE27,"res")</f>
        <v>0</v>
      </c>
      <c r="AO27" s="115">
        <f>COUNTIF(D27:AE27,"mA")</f>
        <v>0</v>
      </c>
      <c r="AP27" s="116">
        <f>COUNTIF(D27:AE27,"at")</f>
        <v>0</v>
      </c>
      <c r="AQ27" s="117">
        <f>COUNTIF(D27:AE27,"TAD")</f>
        <v>0</v>
      </c>
      <c r="AR27" s="118">
        <f>COUNTIF(D27:AE27,"TP")</f>
        <v>0</v>
      </c>
    </row>
    <row r="28" spans="1:44" s="5" customFormat="1" ht="15" customHeight="1" x14ac:dyDescent="0.25">
      <c r="A28" s="374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 t="s">
        <v>220</v>
      </c>
      <c r="F28" s="75" t="s">
        <v>220</v>
      </c>
      <c r="G28" s="75" t="s">
        <v>220</v>
      </c>
      <c r="H28" s="75" t="s">
        <v>220</v>
      </c>
      <c r="I28" s="75" t="s">
        <v>225</v>
      </c>
      <c r="J28" s="75"/>
      <c r="K28" s="75"/>
      <c r="L28" s="75" t="s">
        <v>220</v>
      </c>
      <c r="M28" s="75" t="s">
        <v>220</v>
      </c>
      <c r="N28" s="75"/>
      <c r="O28" s="75"/>
      <c r="P28" s="75"/>
      <c r="Q28" s="75"/>
      <c r="R28" s="75"/>
      <c r="S28" s="75" t="s">
        <v>225</v>
      </c>
      <c r="T28" s="75" t="s">
        <v>225</v>
      </c>
      <c r="U28" s="75" t="s">
        <v>225</v>
      </c>
      <c r="V28" s="75" t="s">
        <v>225</v>
      </c>
      <c r="W28" s="75" t="s">
        <v>225</v>
      </c>
      <c r="X28" s="75"/>
      <c r="Y28" s="75"/>
      <c r="Z28" s="75"/>
      <c r="AA28" s="75"/>
      <c r="AB28" s="75"/>
      <c r="AC28" s="75"/>
      <c r="AD28" s="75"/>
      <c r="AE28" s="498"/>
      <c r="AF28" s="479">
        <f>COUNTIF(D28:AE28,"p")</f>
        <v>6</v>
      </c>
      <c r="AG28" s="107">
        <f>COUNTIF(D28:AE28,"AH")</f>
        <v>0</v>
      </c>
      <c r="AH28" s="108">
        <f>COUNTIF(D28:AE28,"PC")</f>
        <v>0</v>
      </c>
      <c r="AI28" s="109">
        <f>COUNTIF(D28:AE28,"f")</f>
        <v>0</v>
      </c>
      <c r="AJ28" s="110">
        <f>COUNTIF(D28:AE28,"ast")</f>
        <v>0</v>
      </c>
      <c r="AK28" s="111">
        <f>COUNTIF(D28:AE28,"cA")</f>
        <v>6</v>
      </c>
      <c r="AL28" s="112">
        <f>COUNTIF(D28:AE28,"rtt")</f>
        <v>0</v>
      </c>
      <c r="AM28" s="113">
        <f>COUNTIF(D28:AE28,"cex")</f>
        <v>0</v>
      </c>
      <c r="AN28" s="114">
        <f>COUNTIF(D28:AE28,"res")</f>
        <v>0</v>
      </c>
      <c r="AO28" s="115">
        <f>COUNTIF(D28:AE28,"mA")</f>
        <v>0</v>
      </c>
      <c r="AP28" s="116">
        <f>COUNTIF(D28:AE28,"at")</f>
        <v>0</v>
      </c>
      <c r="AQ28" s="117">
        <f>COUNTIF(D28:AE28,"TAD")</f>
        <v>0</v>
      </c>
      <c r="AR28" s="118">
        <f>COUNTIF(D28:AE28,"TP")</f>
        <v>0</v>
      </c>
    </row>
    <row r="29" spans="1:44" s="5" customFormat="1" ht="15" customHeight="1" x14ac:dyDescent="0.25">
      <c r="A29" s="375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499"/>
      <c r="AF29" s="229"/>
      <c r="AG29" s="229"/>
      <c r="AH29" s="229"/>
      <c r="AI29" s="229"/>
      <c r="AJ29" s="229"/>
      <c r="AK29" s="229"/>
      <c r="AL29" s="229"/>
      <c r="AM29" s="229"/>
      <c r="AN29" s="229"/>
      <c r="AO29" s="229"/>
      <c r="AP29" s="229"/>
      <c r="AQ29" s="229"/>
      <c r="AR29" s="230"/>
    </row>
    <row r="30" spans="1:44" ht="15" customHeight="1" x14ac:dyDescent="0.2">
      <c r="A30" s="361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 t="s">
        <v>220</v>
      </c>
      <c r="F30" s="78" t="s">
        <v>220</v>
      </c>
      <c r="G30" s="78" t="s">
        <v>220</v>
      </c>
      <c r="H30" s="78" t="s">
        <v>220</v>
      </c>
      <c r="I30" s="78" t="s">
        <v>220</v>
      </c>
      <c r="J30" s="78"/>
      <c r="K30" s="78"/>
      <c r="L30" s="78" t="s">
        <v>220</v>
      </c>
      <c r="M30" s="78" t="s">
        <v>220</v>
      </c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492"/>
      <c r="AF30" s="480">
        <f>COUNTIF(D30:AE30,"p")</f>
        <v>7</v>
      </c>
      <c r="AG30" s="183">
        <f>COUNTIF(D30:AE30,"AH")</f>
        <v>0</v>
      </c>
      <c r="AH30" s="184">
        <f>COUNTIF(D30:AE30,"PC")</f>
        <v>0</v>
      </c>
      <c r="AI30" s="185">
        <f>COUNTIF(D30:AE30,"f")</f>
        <v>0</v>
      </c>
      <c r="AJ30" s="186">
        <f>COUNTIF(D30:AE30,"ast")</f>
        <v>0</v>
      </c>
      <c r="AK30" s="187">
        <f>COUNTIF(D30:AE30,"cA")</f>
        <v>0</v>
      </c>
      <c r="AL30" s="188">
        <f>COUNTIF(D30:AE30,"rtt")</f>
        <v>0</v>
      </c>
      <c r="AM30" s="189">
        <f>COUNTIF(D30:AE30,"cex")</f>
        <v>0</v>
      </c>
      <c r="AN30" s="190">
        <f>COUNTIF(D30:AE30,"res")</f>
        <v>0</v>
      </c>
      <c r="AO30" s="191">
        <f>COUNTIF(D30:AE30,"mA")</f>
        <v>0</v>
      </c>
      <c r="AP30" s="192">
        <f>COUNTIF(D30:AE30,"at")</f>
        <v>0</v>
      </c>
      <c r="AQ30" s="193">
        <f>COUNTIF(D30:AE30,"TAD")</f>
        <v>0</v>
      </c>
      <c r="AR30" s="194">
        <f>COUNTIF(D30:AE30,"TP")</f>
        <v>0</v>
      </c>
    </row>
    <row r="31" spans="1:44" s="5" customFormat="1" ht="15" customHeight="1" x14ac:dyDescent="0.25">
      <c r="A31" s="375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499"/>
      <c r="AF31" s="229"/>
      <c r="AG31" s="229"/>
      <c r="AH31" s="229"/>
      <c r="AI31" s="229"/>
      <c r="AJ31" s="229"/>
      <c r="AK31" s="229"/>
      <c r="AL31" s="229"/>
      <c r="AM31" s="229"/>
      <c r="AN31" s="229"/>
      <c r="AO31" s="229"/>
      <c r="AP31" s="229"/>
      <c r="AQ31" s="229"/>
      <c r="AR31" s="230"/>
    </row>
    <row r="32" spans="1:44" ht="15" customHeight="1" x14ac:dyDescent="0.2">
      <c r="A32" s="372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 t="s">
        <v>220</v>
      </c>
      <c r="F32" s="80" t="s">
        <v>220</v>
      </c>
      <c r="G32" s="80" t="s">
        <v>220</v>
      </c>
      <c r="H32" s="80" t="s">
        <v>220</v>
      </c>
      <c r="I32" s="80" t="s">
        <v>220</v>
      </c>
      <c r="J32" s="80"/>
      <c r="K32" s="80"/>
      <c r="L32" s="80" t="s">
        <v>220</v>
      </c>
      <c r="M32" s="80" t="s">
        <v>220</v>
      </c>
      <c r="N32" s="80"/>
      <c r="O32" s="80"/>
      <c r="P32" s="80"/>
      <c r="Q32" s="80"/>
      <c r="R32" s="80"/>
      <c r="S32" s="80" t="s">
        <v>225</v>
      </c>
      <c r="T32" s="80" t="s">
        <v>225</v>
      </c>
      <c r="U32" s="80" t="s">
        <v>225</v>
      </c>
      <c r="V32" s="80" t="s">
        <v>225</v>
      </c>
      <c r="W32" s="80" t="s">
        <v>225</v>
      </c>
      <c r="X32" s="80"/>
      <c r="Y32" s="80"/>
      <c r="Z32" s="80"/>
      <c r="AA32" s="80"/>
      <c r="AB32" s="80"/>
      <c r="AC32" s="80"/>
      <c r="AD32" s="80"/>
      <c r="AE32" s="497"/>
      <c r="AF32" s="481">
        <f>COUNTIF(D32:AE32,"p")</f>
        <v>7</v>
      </c>
      <c r="AG32" s="203">
        <f>COUNTIF(D32:AE32,"AH")</f>
        <v>0</v>
      </c>
      <c r="AH32" s="204">
        <f>COUNTIF(D32:AE32,"PC")</f>
        <v>0</v>
      </c>
      <c r="AI32" s="205">
        <f>COUNTIF(D32:AE32,"f")</f>
        <v>0</v>
      </c>
      <c r="AJ32" s="206">
        <f>COUNTIF(D32:AE32,"ast")</f>
        <v>0</v>
      </c>
      <c r="AK32" s="207">
        <f>COUNTIF(D32:AE32,"cA")</f>
        <v>5</v>
      </c>
      <c r="AL32" s="208">
        <f>COUNTIF(D32:AE32,"rtt")</f>
        <v>0</v>
      </c>
      <c r="AM32" s="209">
        <f>COUNTIF(D32:AE32,"cex")</f>
        <v>0</v>
      </c>
      <c r="AN32" s="210">
        <f>COUNTIF(D32:AE32,"res")</f>
        <v>0</v>
      </c>
      <c r="AO32" s="211">
        <f>COUNTIF(D32:AE32,"mA")</f>
        <v>0</v>
      </c>
      <c r="AP32" s="212">
        <f>COUNTIF(D32:AE32,"at")</f>
        <v>0</v>
      </c>
      <c r="AQ32" s="213">
        <f>COUNTIF(D32:AE32,"TAD")</f>
        <v>0</v>
      </c>
      <c r="AR32" s="214">
        <f>COUNTIF(D32:AE32,"TP")</f>
        <v>0</v>
      </c>
    </row>
    <row r="33" spans="1:44" s="5" customFormat="1" ht="15" customHeight="1" x14ac:dyDescent="0.25">
      <c r="A33" s="373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 t="s">
        <v>220</v>
      </c>
      <c r="F33" s="77" t="s">
        <v>220</v>
      </c>
      <c r="G33" s="77" t="s">
        <v>220</v>
      </c>
      <c r="H33" s="77" t="s">
        <v>220</v>
      </c>
      <c r="I33" s="77" t="s">
        <v>220</v>
      </c>
      <c r="J33" s="77"/>
      <c r="K33" s="77"/>
      <c r="L33" s="77" t="s">
        <v>220</v>
      </c>
      <c r="M33" s="77" t="s">
        <v>220</v>
      </c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490"/>
      <c r="AF33" s="482">
        <f>COUNTIF(D33:AE33,"p")</f>
        <v>7</v>
      </c>
      <c r="AG33" s="215">
        <f>COUNTIF(D33:AE33,"AH")</f>
        <v>0</v>
      </c>
      <c r="AH33" s="216">
        <f>COUNTIF(D33:AE33,"PC")</f>
        <v>0</v>
      </c>
      <c r="AI33" s="217">
        <f>COUNTIF(D33:AE33,"f")</f>
        <v>0</v>
      </c>
      <c r="AJ33" s="218">
        <f>COUNTIF(D33:AE33,"ast")</f>
        <v>0</v>
      </c>
      <c r="AK33" s="219">
        <f>COUNTIF(D33:AE33,"cA")</f>
        <v>0</v>
      </c>
      <c r="AL33" s="220">
        <f>COUNTIF(D33:AE33,"rtt")</f>
        <v>0</v>
      </c>
      <c r="AM33" s="221">
        <f>COUNTIF(D33:AE33,"cex")</f>
        <v>0</v>
      </c>
      <c r="AN33" s="222">
        <f>COUNTIF(D33:AE33,"res")</f>
        <v>0</v>
      </c>
      <c r="AO33" s="223">
        <f>COUNTIF(D33:AE33,"mA")</f>
        <v>0</v>
      </c>
      <c r="AP33" s="224">
        <f>COUNTIF(D33:AE33,"at")</f>
        <v>0</v>
      </c>
      <c r="AQ33" s="225">
        <f>COUNTIF(D33:AE33,"TAD")</f>
        <v>0</v>
      </c>
      <c r="AR33" s="226">
        <f>COUNTIF(D33:AE33,"TP")</f>
        <v>0</v>
      </c>
    </row>
    <row r="34" spans="1:44" s="5" customFormat="1" ht="15" customHeight="1" x14ac:dyDescent="0.25">
      <c r="A34" s="375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499"/>
      <c r="AF34" s="229"/>
      <c r="AG34" s="229"/>
      <c r="AH34" s="229"/>
      <c r="AI34" s="229"/>
      <c r="AJ34" s="229"/>
      <c r="AK34" s="229"/>
      <c r="AL34" s="229"/>
      <c r="AM34" s="229"/>
      <c r="AN34" s="229"/>
      <c r="AO34" s="229"/>
      <c r="AP34" s="229"/>
      <c r="AQ34" s="229"/>
      <c r="AR34" s="230"/>
    </row>
    <row r="35" spans="1:44" ht="15" customHeight="1" x14ac:dyDescent="0.2">
      <c r="A35" s="361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 t="s">
        <v>220</v>
      </c>
      <c r="F35" s="77" t="s">
        <v>225</v>
      </c>
      <c r="G35" s="80" t="s">
        <v>220</v>
      </c>
      <c r="H35" s="80" t="s">
        <v>220</v>
      </c>
      <c r="I35" s="80" t="s">
        <v>220</v>
      </c>
      <c r="J35" s="80"/>
      <c r="K35" s="80"/>
      <c r="L35" s="80" t="s">
        <v>220</v>
      </c>
      <c r="M35" s="80" t="s">
        <v>220</v>
      </c>
      <c r="N35" s="80"/>
      <c r="O35" s="80"/>
      <c r="P35" s="80" t="s">
        <v>225</v>
      </c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497"/>
      <c r="AF35" s="481">
        <f>COUNTIF(D35:AE35,"p")</f>
        <v>6</v>
      </c>
      <c r="AG35" s="203">
        <f>COUNTIF(D35:AE35,"AH")</f>
        <v>0</v>
      </c>
      <c r="AH35" s="204">
        <f>COUNTIF(D35:AE35,"PC")</f>
        <v>0</v>
      </c>
      <c r="AI35" s="205">
        <f>COUNTIF(D35:AE35,"f")</f>
        <v>0</v>
      </c>
      <c r="AJ35" s="206">
        <f>COUNTIF(D35:AE35,"ast")</f>
        <v>0</v>
      </c>
      <c r="AK35" s="207">
        <f>COUNTIF(D35:AE35,"cA")</f>
        <v>2</v>
      </c>
      <c r="AL35" s="208">
        <f>COUNTIF(D35:AE35,"rtt")</f>
        <v>0</v>
      </c>
      <c r="AM35" s="209">
        <f>COUNTIF(D35:AE35,"cex")</f>
        <v>0</v>
      </c>
      <c r="AN35" s="210">
        <f>COUNTIF(D35:AE35,"res")</f>
        <v>0</v>
      </c>
      <c r="AO35" s="211">
        <f>COUNTIF(D35:AE35,"mA")</f>
        <v>0</v>
      </c>
      <c r="AP35" s="212">
        <f>COUNTIF(D35:AE35,"at")</f>
        <v>0</v>
      </c>
      <c r="AQ35" s="213">
        <f>COUNTIF(D35:AE35,"TAD")</f>
        <v>0</v>
      </c>
      <c r="AR35" s="214">
        <f>COUNTIF(D35:AE35,"TP")</f>
        <v>0</v>
      </c>
    </row>
    <row r="36" spans="1:44" ht="15" customHeight="1" x14ac:dyDescent="0.2">
      <c r="A36" s="378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E36" si="3">COUNTIF(D30:D35,"p")</f>
        <v>0</v>
      </c>
      <c r="E36" s="238">
        <f t="shared" si="3"/>
        <v>4</v>
      </c>
      <c r="F36" s="238">
        <f t="shared" si="3"/>
        <v>3</v>
      </c>
      <c r="G36" s="238">
        <f t="shared" si="3"/>
        <v>4</v>
      </c>
      <c r="H36" s="238">
        <f t="shared" si="3"/>
        <v>4</v>
      </c>
      <c r="I36" s="238">
        <f t="shared" si="3"/>
        <v>4</v>
      </c>
      <c r="J36" s="238">
        <f t="shared" si="3"/>
        <v>0</v>
      </c>
      <c r="K36" s="238">
        <f t="shared" si="3"/>
        <v>0</v>
      </c>
      <c r="L36" s="238">
        <f t="shared" si="3"/>
        <v>4</v>
      </c>
      <c r="M36" s="238">
        <f t="shared" si="3"/>
        <v>4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500">
        <f t="shared" si="3"/>
        <v>0</v>
      </c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</row>
    <row r="37" spans="1:44" s="5" customFormat="1" ht="15" customHeight="1" x14ac:dyDescent="0.25">
      <c r="A37" s="380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501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8"/>
    </row>
    <row r="38" spans="1:44" s="5" customFormat="1" ht="15" customHeight="1" x14ac:dyDescent="0.25">
      <c r="A38" s="382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502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200"/>
    </row>
    <row r="39" spans="1:44" s="5" customFormat="1" ht="15" customHeight="1" x14ac:dyDescent="0.25">
      <c r="A39" s="384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 t="s">
        <v>220</v>
      </c>
      <c r="F39" s="78" t="s">
        <v>220</v>
      </c>
      <c r="G39" s="78" t="s">
        <v>227</v>
      </c>
      <c r="H39" s="78" t="s">
        <v>220</v>
      </c>
      <c r="I39" s="78" t="s">
        <v>231</v>
      </c>
      <c r="J39" s="78"/>
      <c r="K39" s="78"/>
      <c r="L39" s="78" t="s">
        <v>220</v>
      </c>
      <c r="M39" s="78" t="s">
        <v>225</v>
      </c>
      <c r="N39" s="78" t="s">
        <v>227</v>
      </c>
      <c r="O39" s="78"/>
      <c r="P39" s="78" t="s">
        <v>227</v>
      </c>
      <c r="Q39" s="78"/>
      <c r="R39" s="78"/>
      <c r="S39" s="78" t="s">
        <v>225</v>
      </c>
      <c r="T39" s="78" t="s">
        <v>225</v>
      </c>
      <c r="U39" s="78" t="s">
        <v>225</v>
      </c>
      <c r="V39" s="78" t="s">
        <v>225</v>
      </c>
      <c r="W39" s="78" t="s">
        <v>225</v>
      </c>
      <c r="X39" s="78"/>
      <c r="Y39" s="78"/>
      <c r="Z39" s="78"/>
      <c r="AA39" s="78"/>
      <c r="AB39" s="78"/>
      <c r="AC39" s="78"/>
      <c r="AD39" s="78"/>
      <c r="AE39" s="492"/>
      <c r="AF39" s="480">
        <f>COUNTIF(D39:AE39,"p")</f>
        <v>4</v>
      </c>
      <c r="AG39" s="183">
        <f>COUNTIF(D39:AE39,"AH")</f>
        <v>0</v>
      </c>
      <c r="AH39" s="184">
        <f>COUNTIF(D39:AE39,"PC")</f>
        <v>0</v>
      </c>
      <c r="AI39" s="185">
        <f>COUNTIF(D39:AE39,"f")</f>
        <v>0</v>
      </c>
      <c r="AJ39" s="186">
        <f>COUNTIF(D39:AE39,"ast")</f>
        <v>0</v>
      </c>
      <c r="AK39" s="187">
        <f>COUNTIF(D39:AE39,"cA")</f>
        <v>6</v>
      </c>
      <c r="AL39" s="188">
        <f>COUNTIF(D39:AE39,"rtt")</f>
        <v>0</v>
      </c>
      <c r="AM39" s="189">
        <f>COUNTIF(D39:AE39,"cex")</f>
        <v>3</v>
      </c>
      <c r="AN39" s="190">
        <f>COUNTIF(D39:AE39,"res")</f>
        <v>0</v>
      </c>
      <c r="AO39" s="191">
        <f>COUNTIF(D39:AE39,"mA")</f>
        <v>0</v>
      </c>
      <c r="AP39" s="192">
        <f>COUNTIF(D39:AE39,"at")</f>
        <v>0</v>
      </c>
      <c r="AQ39" s="193">
        <f>COUNTIF(D39:AE39,"TAD")</f>
        <v>1</v>
      </c>
      <c r="AR39" s="194">
        <f>COUNTIF(D39:AE39,"TP")</f>
        <v>0</v>
      </c>
    </row>
    <row r="40" spans="1:44" s="5" customFormat="1" ht="15" customHeight="1" x14ac:dyDescent="0.25">
      <c r="A40" s="385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503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2"/>
    </row>
    <row r="41" spans="1:44" ht="15" customHeight="1" x14ac:dyDescent="0.2">
      <c r="A41" s="384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 t="s">
        <v>225</v>
      </c>
      <c r="F41" s="78" t="s">
        <v>220</v>
      </c>
      <c r="G41" s="78" t="s">
        <v>220</v>
      </c>
      <c r="H41" s="78" t="s">
        <v>220</v>
      </c>
      <c r="I41" s="78" t="s">
        <v>220</v>
      </c>
      <c r="J41" s="78"/>
      <c r="K41" s="78"/>
      <c r="L41" s="78" t="s">
        <v>225</v>
      </c>
      <c r="M41" s="78" t="s">
        <v>225</v>
      </c>
      <c r="N41" s="78" t="s">
        <v>225</v>
      </c>
      <c r="O41" s="78" t="s">
        <v>225</v>
      </c>
      <c r="P41" s="78" t="s">
        <v>225</v>
      </c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492"/>
      <c r="AF41" s="480">
        <f>COUNTIF(D41:AE41,"p")</f>
        <v>4</v>
      </c>
      <c r="AG41" s="183">
        <f>COUNTIF(D41:AE41,"AH")</f>
        <v>0</v>
      </c>
      <c r="AH41" s="184">
        <f>COUNTIF(D41:AE41,"PC")</f>
        <v>0</v>
      </c>
      <c r="AI41" s="185">
        <f>COUNTIF(D41:AE41,"f")</f>
        <v>0</v>
      </c>
      <c r="AJ41" s="186">
        <f>COUNTIF(D41:AE41,"ast")</f>
        <v>0</v>
      </c>
      <c r="AK41" s="187">
        <f>COUNTIF(D41:AE41,"cA")</f>
        <v>6</v>
      </c>
      <c r="AL41" s="188">
        <f>COUNTIF(D41:AE41,"rtt")</f>
        <v>0</v>
      </c>
      <c r="AM41" s="189">
        <f>COUNTIF(D41:AE41,"cex")</f>
        <v>0</v>
      </c>
      <c r="AN41" s="190">
        <f>COUNTIF(D41:AE41,"res")</f>
        <v>0</v>
      </c>
      <c r="AO41" s="191">
        <f>COUNTIF(D41:AE41,"mA")</f>
        <v>0</v>
      </c>
      <c r="AP41" s="192">
        <f>COUNTIF(D41:AE41,"at")</f>
        <v>0</v>
      </c>
      <c r="AQ41" s="193">
        <f>COUNTIF(D41:AE41,"TAD")</f>
        <v>0</v>
      </c>
      <c r="AR41" s="194">
        <f>COUNTIF(D41:AE41,"TP")</f>
        <v>0</v>
      </c>
    </row>
    <row r="42" spans="1:44" s="5" customFormat="1" ht="15" customHeight="1" x14ac:dyDescent="0.25">
      <c r="A42" s="385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503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2"/>
    </row>
    <row r="43" spans="1:44" ht="15" customHeight="1" x14ac:dyDescent="0.2">
      <c r="A43" s="361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 t="s">
        <v>220</v>
      </c>
      <c r="F43" s="80" t="s">
        <v>220</v>
      </c>
      <c r="G43" s="80" t="s">
        <v>220</v>
      </c>
      <c r="H43" s="80" t="s">
        <v>220</v>
      </c>
      <c r="I43" s="80" t="s">
        <v>220</v>
      </c>
      <c r="J43" s="80"/>
      <c r="K43" s="80"/>
      <c r="L43" s="80" t="s">
        <v>220</v>
      </c>
      <c r="M43" s="80" t="s">
        <v>220</v>
      </c>
      <c r="N43" s="80"/>
      <c r="O43" s="80"/>
      <c r="P43" s="80"/>
      <c r="Q43" s="80" t="s">
        <v>220</v>
      </c>
      <c r="R43" s="80"/>
      <c r="S43" s="80"/>
      <c r="T43" s="80"/>
      <c r="U43" s="80"/>
      <c r="V43" s="80"/>
      <c r="W43" s="80" t="s">
        <v>227</v>
      </c>
      <c r="X43" s="80"/>
      <c r="Y43" s="80"/>
      <c r="Z43" s="80"/>
      <c r="AA43" s="80"/>
      <c r="AB43" s="80"/>
      <c r="AC43" s="80"/>
      <c r="AD43" s="80"/>
      <c r="AE43" s="497"/>
      <c r="AF43" s="481">
        <f>COUNTIF(D43:AE43,"p")</f>
        <v>8</v>
      </c>
      <c r="AG43" s="203">
        <f>COUNTIF(D43:AE43,"AH")</f>
        <v>0</v>
      </c>
      <c r="AH43" s="204">
        <f>COUNTIF(D43:AE43,"PC")</f>
        <v>0</v>
      </c>
      <c r="AI43" s="205">
        <f>COUNTIF(D43:AE43,"f")</f>
        <v>0</v>
      </c>
      <c r="AJ43" s="206">
        <f>COUNTIF(D43:AE43,"ast")</f>
        <v>0</v>
      </c>
      <c r="AK43" s="207">
        <f>COUNTIF(D43:AE43,"cA")</f>
        <v>0</v>
      </c>
      <c r="AL43" s="208">
        <f>COUNTIF(D43:AE43,"rtt")</f>
        <v>0</v>
      </c>
      <c r="AM43" s="209">
        <f>COUNTIF(D43:AE43,"cex")</f>
        <v>1</v>
      </c>
      <c r="AN43" s="210">
        <f>COUNTIF(D43:AE43,"res")</f>
        <v>0</v>
      </c>
      <c r="AO43" s="211">
        <f>COUNTIF(D43:AE43,"mA")</f>
        <v>0</v>
      </c>
      <c r="AP43" s="212">
        <f>COUNTIF(D43:AE43,"at")</f>
        <v>0</v>
      </c>
      <c r="AQ43" s="213">
        <f>COUNTIF(D43:AE43,"TAD")</f>
        <v>0</v>
      </c>
      <c r="AR43" s="214">
        <f>COUNTIF(D43:AE43,"TP")</f>
        <v>0</v>
      </c>
    </row>
    <row r="44" spans="1:44" s="5" customFormat="1" ht="15" customHeight="1" x14ac:dyDescent="0.25">
      <c r="A44" s="387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 t="s">
        <v>220</v>
      </c>
      <c r="F44" s="77" t="s">
        <v>220</v>
      </c>
      <c r="G44" s="77" t="s">
        <v>220</v>
      </c>
      <c r="H44" s="77" t="s">
        <v>220</v>
      </c>
      <c r="I44" s="77" t="s">
        <v>227</v>
      </c>
      <c r="J44" s="77"/>
      <c r="K44" s="77"/>
      <c r="L44" s="77" t="s">
        <v>220</v>
      </c>
      <c r="M44" s="77" t="s">
        <v>220</v>
      </c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 t="s">
        <v>222</v>
      </c>
      <c r="AA44" s="77" t="s">
        <v>222</v>
      </c>
      <c r="AB44" s="77" t="s">
        <v>222</v>
      </c>
      <c r="AC44" s="77" t="s">
        <v>222</v>
      </c>
      <c r="AD44" s="77" t="s">
        <v>222</v>
      </c>
      <c r="AE44" s="490"/>
      <c r="AF44" s="482">
        <f>COUNTIF(D44:AE44,"p")</f>
        <v>6</v>
      </c>
      <c r="AG44" s="215">
        <f>COUNTIF(D44:AE44,"AH")</f>
        <v>0</v>
      </c>
      <c r="AH44" s="216">
        <f>COUNTIF(D44:AE44,"PC")</f>
        <v>5</v>
      </c>
      <c r="AI44" s="217">
        <f>COUNTIF(D44:AE44,"f")</f>
        <v>0</v>
      </c>
      <c r="AJ44" s="218">
        <f>COUNTIF(D44:AE44,"ast")</f>
        <v>0</v>
      </c>
      <c r="AK44" s="219">
        <f>COUNTIF(D44:AE44,"cA")</f>
        <v>0</v>
      </c>
      <c r="AL44" s="220">
        <f>COUNTIF(D44:AE44,"rtt")</f>
        <v>0</v>
      </c>
      <c r="AM44" s="221">
        <f>COUNTIF(D44:AE44,"cex")</f>
        <v>1</v>
      </c>
      <c r="AN44" s="222">
        <f>COUNTIF(D44:AE44,"res")</f>
        <v>0</v>
      </c>
      <c r="AO44" s="223">
        <f>COUNTIF(D44:AE44,"mA")</f>
        <v>0</v>
      </c>
      <c r="AP44" s="224">
        <f>COUNTIF(D44:AE44,"at")</f>
        <v>0</v>
      </c>
      <c r="AQ44" s="225">
        <f>COUNTIF(D44:AE44,"TAD")</f>
        <v>0</v>
      </c>
      <c r="AR44" s="226">
        <f>COUNTIF(D44:AE44,"TP")</f>
        <v>0</v>
      </c>
    </row>
    <row r="45" spans="1:44" s="5" customFormat="1" ht="15" customHeight="1" x14ac:dyDescent="0.25">
      <c r="A45" s="385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503"/>
      <c r="AF45" s="201"/>
      <c r="AG45" s="201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2"/>
    </row>
    <row r="46" spans="1:44" ht="15" customHeight="1" x14ac:dyDescent="0.2">
      <c r="A46" s="361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 t="s">
        <v>225</v>
      </c>
      <c r="F46" s="80" t="s">
        <v>225</v>
      </c>
      <c r="G46" s="80" t="s">
        <v>220</v>
      </c>
      <c r="H46" s="80" t="s">
        <v>220</v>
      </c>
      <c r="I46" s="80" t="s">
        <v>220</v>
      </c>
      <c r="J46" s="80"/>
      <c r="K46" s="80"/>
      <c r="L46" s="80" t="s">
        <v>220</v>
      </c>
      <c r="M46" s="80" t="s">
        <v>220</v>
      </c>
      <c r="N46" s="80"/>
      <c r="O46" s="80"/>
      <c r="P46" s="80"/>
      <c r="Q46" s="80"/>
      <c r="R46" s="80"/>
      <c r="S46" s="80"/>
      <c r="T46" s="80" t="s">
        <v>227</v>
      </c>
      <c r="U46" s="80" t="s">
        <v>227</v>
      </c>
      <c r="V46" s="80" t="s">
        <v>227</v>
      </c>
      <c r="W46" s="80" t="s">
        <v>227</v>
      </c>
      <c r="X46" s="80"/>
      <c r="Y46" s="80"/>
      <c r="Z46" s="80" t="s">
        <v>227</v>
      </c>
      <c r="AA46" s="80" t="s">
        <v>227</v>
      </c>
      <c r="AB46" s="80" t="s">
        <v>227</v>
      </c>
      <c r="AC46" s="80" t="s">
        <v>227</v>
      </c>
      <c r="AD46" s="80" t="s">
        <v>227</v>
      </c>
      <c r="AE46" s="497"/>
      <c r="AF46" s="481">
        <f>COUNTIF(D46:AE46,"p")</f>
        <v>5</v>
      </c>
      <c r="AG46" s="203">
        <f>COUNTIF(D46:AE46,"AH")</f>
        <v>0</v>
      </c>
      <c r="AH46" s="204">
        <f>COUNTIF(D46:AE46,"PC")</f>
        <v>0</v>
      </c>
      <c r="AI46" s="205">
        <f>COUNTIF(D46:AE46,"f")</f>
        <v>0</v>
      </c>
      <c r="AJ46" s="206">
        <f>COUNTIF(D46:AE46,"ast")</f>
        <v>0</v>
      </c>
      <c r="AK46" s="207">
        <f>COUNTIF(D46:AE46,"cA")</f>
        <v>2</v>
      </c>
      <c r="AL46" s="208">
        <f>COUNTIF(D46:AE46,"rtt")</f>
        <v>0</v>
      </c>
      <c r="AM46" s="209">
        <f>COUNTIF(D46:AE46,"cex")</f>
        <v>9</v>
      </c>
      <c r="AN46" s="210">
        <f>COUNTIF(D46:AE46,"res")</f>
        <v>0</v>
      </c>
      <c r="AO46" s="211">
        <f>COUNTIF(D46:AE46,"mA")</f>
        <v>0</v>
      </c>
      <c r="AP46" s="212">
        <f>COUNTIF(D46:AE46,"at")</f>
        <v>0</v>
      </c>
      <c r="AQ46" s="213">
        <f>COUNTIF(D46:AE46,"TAD")</f>
        <v>0</v>
      </c>
      <c r="AR46" s="214">
        <f>COUNTIF(D46:AE46,"TP")</f>
        <v>0</v>
      </c>
    </row>
    <row r="47" spans="1:44" s="5" customFormat="1" ht="15" customHeight="1" thickBot="1" x14ac:dyDescent="0.3">
      <c r="A47" s="408" t="str">
        <f>IFERROR(IF(config!A46="","",config!A46),"")</f>
        <v>JN010461</v>
      </c>
      <c r="B47" s="504" t="str">
        <f>IFERROR(IF(config!B46="","",config!B46),"")</f>
        <v>NOURRI</v>
      </c>
      <c r="C47" s="86" t="str">
        <f>IFERROR(IF(config!C46="","",config!C46),"")</f>
        <v>Danny</v>
      </c>
      <c r="D47" s="505"/>
      <c r="E47" s="505" t="s">
        <v>220</v>
      </c>
      <c r="F47" s="505" t="s">
        <v>220</v>
      </c>
      <c r="G47" s="505" t="s">
        <v>220</v>
      </c>
      <c r="H47" s="505" t="s">
        <v>225</v>
      </c>
      <c r="I47" s="505" t="s">
        <v>220</v>
      </c>
      <c r="J47" s="505"/>
      <c r="K47" s="505"/>
      <c r="L47" s="505" t="s">
        <v>220</v>
      </c>
      <c r="M47" s="505" t="s">
        <v>220</v>
      </c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6"/>
      <c r="AF47" s="482">
        <f>COUNTIF(D47:AE47,"p")</f>
        <v>6</v>
      </c>
      <c r="AG47" s="215">
        <f>COUNTIF(D47:AE47,"AH")</f>
        <v>0</v>
      </c>
      <c r="AH47" s="216">
        <f>COUNTIF(D47:AE47,"PC")</f>
        <v>0</v>
      </c>
      <c r="AI47" s="217">
        <f>COUNTIF(D47:AE47,"f")</f>
        <v>0</v>
      </c>
      <c r="AJ47" s="218">
        <f>COUNTIF(D47:AE47,"ast")</f>
        <v>0</v>
      </c>
      <c r="AK47" s="219">
        <f>COUNTIF(D47:AE47,"cA")</f>
        <v>1</v>
      </c>
      <c r="AL47" s="220">
        <f>COUNTIF(D47:AE47,"rtt")</f>
        <v>0</v>
      </c>
      <c r="AM47" s="221">
        <f>COUNTIF(D47:AE47,"cex")</f>
        <v>0</v>
      </c>
      <c r="AN47" s="222">
        <f>COUNTIF(D47:AE47,"res")</f>
        <v>0</v>
      </c>
      <c r="AO47" s="223">
        <f>COUNTIF(D47:AE47,"mA")</f>
        <v>0</v>
      </c>
      <c r="AP47" s="224">
        <f>COUNTIF(D47:AE47,"at")</f>
        <v>0</v>
      </c>
      <c r="AQ47" s="225">
        <f>COUNTIF(D47:AE47,"TAD")</f>
        <v>0</v>
      </c>
      <c r="AR47" s="226">
        <f>COUNTIF(D47:AE47,"TP")</f>
        <v>0</v>
      </c>
    </row>
    <row r="48" spans="1:44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483"/>
      <c r="E48" s="483"/>
      <c r="F48" s="483"/>
      <c r="G48" s="483"/>
      <c r="H48" s="483"/>
      <c r="I48" s="483"/>
      <c r="J48" s="483"/>
      <c r="K48" s="483"/>
      <c r="L48" s="483"/>
      <c r="M48" s="483"/>
      <c r="N48" s="483"/>
      <c r="O48" s="483"/>
      <c r="P48" s="483"/>
      <c r="Q48" s="483"/>
      <c r="R48" s="483"/>
      <c r="S48" s="483"/>
      <c r="T48" s="483"/>
      <c r="U48" s="483"/>
      <c r="V48" s="483"/>
      <c r="W48" s="483"/>
      <c r="X48" s="483"/>
      <c r="Y48" s="483"/>
      <c r="Z48" s="483"/>
      <c r="AA48" s="483"/>
      <c r="AB48" s="483"/>
      <c r="AC48" s="483"/>
      <c r="AD48" s="483"/>
      <c r="AE48" s="483"/>
      <c r="AF48" s="232"/>
      <c r="AG48" s="232"/>
      <c r="AH48" s="232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</row>
    <row r="49" spans="1:44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 t="s">
        <v>229</v>
      </c>
      <c r="F49" s="80" t="s">
        <v>229</v>
      </c>
      <c r="G49" s="80" t="s">
        <v>229</v>
      </c>
      <c r="H49" s="80" t="s">
        <v>229</v>
      </c>
      <c r="I49" s="80" t="s">
        <v>229</v>
      </c>
      <c r="J49" s="80"/>
      <c r="K49" s="80"/>
      <c r="L49" s="80" t="s">
        <v>229</v>
      </c>
      <c r="M49" s="80" t="s">
        <v>229</v>
      </c>
      <c r="N49" s="80" t="s">
        <v>229</v>
      </c>
      <c r="O49" s="80" t="s">
        <v>229</v>
      </c>
      <c r="P49" s="80" t="s">
        <v>229</v>
      </c>
      <c r="Q49" s="80"/>
      <c r="R49" s="80"/>
      <c r="S49" s="80" t="s">
        <v>229</v>
      </c>
      <c r="T49" s="80" t="s">
        <v>229</v>
      </c>
      <c r="U49" s="80" t="s">
        <v>229</v>
      </c>
      <c r="V49" s="80" t="s">
        <v>229</v>
      </c>
      <c r="W49" s="80" t="s">
        <v>229</v>
      </c>
      <c r="X49" s="80"/>
      <c r="Y49" s="80"/>
      <c r="Z49" s="75" t="s">
        <v>229</v>
      </c>
      <c r="AA49" s="75" t="s">
        <v>229</v>
      </c>
      <c r="AB49" s="75" t="s">
        <v>229</v>
      </c>
      <c r="AC49" s="75" t="s">
        <v>229</v>
      </c>
      <c r="AD49" s="75" t="s">
        <v>229</v>
      </c>
      <c r="AE49" s="75"/>
      <c r="AF49" s="107">
        <f t="shared" ref="AF49:AF58" si="4">COUNTIF(D49:AE49,"p")</f>
        <v>0</v>
      </c>
      <c r="AG49" s="107">
        <f t="shared" ref="AG49:AG58" si="5">COUNTIF(D49:AE49,"AH")</f>
        <v>0</v>
      </c>
      <c r="AH49" s="108">
        <f t="shared" ref="AH49:AH58" si="6">COUNTIF(D49:AE49,"PC")</f>
        <v>0</v>
      </c>
      <c r="AI49" s="109">
        <f t="shared" ref="AI49:AI58" si="7">COUNTIF(D49:AE49,"f")</f>
        <v>0</v>
      </c>
      <c r="AJ49" s="110">
        <f t="shared" ref="AJ49:AJ58" si="8">COUNTIF(D49:AE49,"ast")</f>
        <v>0</v>
      </c>
      <c r="AK49" s="111">
        <f t="shared" ref="AK49:AK58" si="9">COUNTIF(D49:AE49,"cA")</f>
        <v>0</v>
      </c>
      <c r="AL49" s="112">
        <f t="shared" ref="AL49:AL58" si="10">COUNTIF(D49:AE49,"rtt")</f>
        <v>0</v>
      </c>
      <c r="AM49" s="113">
        <f t="shared" ref="AM49:AM58" si="11">COUNTIF(D49:AE49,"cex")</f>
        <v>0</v>
      </c>
      <c r="AN49" s="114">
        <f t="shared" ref="AN49:AN58" si="12">COUNTIF(D49:AE49,"res")</f>
        <v>0</v>
      </c>
      <c r="AO49" s="115">
        <f t="shared" ref="AO49:AO58" si="13">COUNTIF(D49:AE49,"mA")</f>
        <v>20</v>
      </c>
      <c r="AP49" s="116">
        <f t="shared" ref="AP49:AP58" si="14">COUNTIF(D49:AE49,"at")</f>
        <v>0</v>
      </c>
      <c r="AQ49" s="117">
        <f t="shared" ref="AQ49:AQ58" si="15">COUNTIF(D49:AE49,"TAD")</f>
        <v>0</v>
      </c>
      <c r="AR49" s="118">
        <f t="shared" ref="AR49:AR58" si="16">COUNTIF(D49:AE49,"TP")</f>
        <v>0</v>
      </c>
    </row>
    <row r="50" spans="1:44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477" t="s">
        <v>222</v>
      </c>
      <c r="F50" s="477" t="s">
        <v>220</v>
      </c>
      <c r="G50" s="477" t="s">
        <v>226</v>
      </c>
      <c r="H50" s="477" t="s">
        <v>225</v>
      </c>
      <c r="I50" s="477" t="s">
        <v>225</v>
      </c>
      <c r="J50" s="477"/>
      <c r="K50" s="477"/>
      <c r="L50" s="477" t="s">
        <v>220</v>
      </c>
      <c r="M50" s="477" t="s">
        <v>220</v>
      </c>
      <c r="N50" s="477" t="s">
        <v>220</v>
      </c>
      <c r="O50" s="477" t="s">
        <v>220</v>
      </c>
      <c r="P50" s="477" t="s">
        <v>220</v>
      </c>
      <c r="Q50" s="477"/>
      <c r="R50" s="477"/>
      <c r="S50" s="477" t="s">
        <v>220</v>
      </c>
      <c r="T50" s="477" t="s">
        <v>220</v>
      </c>
      <c r="U50" s="477" t="s">
        <v>225</v>
      </c>
      <c r="V50" s="477" t="s">
        <v>225</v>
      </c>
      <c r="W50" s="477" t="s">
        <v>225</v>
      </c>
      <c r="X50" s="477"/>
      <c r="Y50" s="477"/>
      <c r="Z50" s="477" t="s">
        <v>220</v>
      </c>
      <c r="AA50" s="477" t="s">
        <v>220</v>
      </c>
      <c r="AB50" s="477" t="s">
        <v>220</v>
      </c>
      <c r="AC50" s="477" t="s">
        <v>220</v>
      </c>
      <c r="AD50" s="477" t="s">
        <v>220</v>
      </c>
      <c r="AE50" s="75"/>
      <c r="AF50" s="107">
        <f t="shared" si="4"/>
        <v>13</v>
      </c>
      <c r="AG50" s="107">
        <f t="shared" si="5"/>
        <v>0</v>
      </c>
      <c r="AH50" s="108">
        <f t="shared" si="6"/>
        <v>1</v>
      </c>
      <c r="AI50" s="109">
        <f t="shared" si="7"/>
        <v>0</v>
      </c>
      <c r="AJ50" s="110">
        <f t="shared" si="8"/>
        <v>0</v>
      </c>
      <c r="AK50" s="111">
        <f t="shared" si="9"/>
        <v>5</v>
      </c>
      <c r="AL50" s="112">
        <f t="shared" si="10"/>
        <v>1</v>
      </c>
      <c r="AM50" s="113">
        <f t="shared" si="11"/>
        <v>0</v>
      </c>
      <c r="AN50" s="114">
        <f t="shared" si="12"/>
        <v>0</v>
      </c>
      <c r="AO50" s="115">
        <f t="shared" si="13"/>
        <v>0</v>
      </c>
      <c r="AP50" s="116">
        <f t="shared" si="14"/>
        <v>0</v>
      </c>
      <c r="AQ50" s="117">
        <f t="shared" si="15"/>
        <v>0</v>
      </c>
      <c r="AR50" s="118">
        <f t="shared" si="16"/>
        <v>0</v>
      </c>
    </row>
    <row r="51" spans="1:44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477" t="s">
        <v>220</v>
      </c>
      <c r="F51" s="477" t="s">
        <v>220</v>
      </c>
      <c r="G51" s="477" t="s">
        <v>220</v>
      </c>
      <c r="H51" s="477" t="s">
        <v>220</v>
      </c>
      <c r="I51" s="477" t="s">
        <v>220</v>
      </c>
      <c r="J51" s="477"/>
      <c r="K51" s="477"/>
      <c r="L51" s="477" t="s">
        <v>220</v>
      </c>
      <c r="M51" s="477" t="s">
        <v>220</v>
      </c>
      <c r="N51" s="477" t="s">
        <v>220</v>
      </c>
      <c r="O51" s="477" t="s">
        <v>220</v>
      </c>
      <c r="P51" s="477" t="s">
        <v>221</v>
      </c>
      <c r="Q51" s="477"/>
      <c r="R51" s="477"/>
      <c r="S51" s="477" t="s">
        <v>221</v>
      </c>
      <c r="T51" s="477" t="s">
        <v>221</v>
      </c>
      <c r="U51" s="477" t="s">
        <v>221</v>
      </c>
      <c r="V51" s="477" t="s">
        <v>221</v>
      </c>
      <c r="W51" s="477" t="s">
        <v>221</v>
      </c>
      <c r="X51" s="477"/>
      <c r="Y51" s="477"/>
      <c r="Z51" s="477" t="s">
        <v>220</v>
      </c>
      <c r="AA51" s="477" t="s">
        <v>220</v>
      </c>
      <c r="AB51" s="477" t="s">
        <v>220</v>
      </c>
      <c r="AC51" s="477" t="s">
        <v>220</v>
      </c>
      <c r="AD51" s="477" t="s">
        <v>220</v>
      </c>
      <c r="AE51" s="75"/>
      <c r="AF51" s="107">
        <f t="shared" si="4"/>
        <v>14</v>
      </c>
      <c r="AG51" s="107">
        <f t="shared" si="5"/>
        <v>6</v>
      </c>
      <c r="AH51" s="108">
        <f t="shared" si="6"/>
        <v>0</v>
      </c>
      <c r="AI51" s="109">
        <f t="shared" si="7"/>
        <v>0</v>
      </c>
      <c r="AJ51" s="110">
        <f t="shared" si="8"/>
        <v>0</v>
      </c>
      <c r="AK51" s="111">
        <f t="shared" si="9"/>
        <v>0</v>
      </c>
      <c r="AL51" s="112">
        <f t="shared" si="10"/>
        <v>0</v>
      </c>
      <c r="AM51" s="113">
        <f t="shared" si="11"/>
        <v>0</v>
      </c>
      <c r="AN51" s="114">
        <f t="shared" si="12"/>
        <v>0</v>
      </c>
      <c r="AO51" s="115">
        <f t="shared" si="13"/>
        <v>0</v>
      </c>
      <c r="AP51" s="116">
        <f t="shared" si="14"/>
        <v>0</v>
      </c>
      <c r="AQ51" s="117">
        <f t="shared" si="15"/>
        <v>0</v>
      </c>
      <c r="AR51" s="118">
        <f t="shared" si="16"/>
        <v>0</v>
      </c>
    </row>
    <row r="52" spans="1:44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477" t="s">
        <v>220</v>
      </c>
      <c r="F52" s="477" t="s">
        <v>220</v>
      </c>
      <c r="G52" s="477" t="s">
        <v>225</v>
      </c>
      <c r="H52" s="477" t="s">
        <v>220</v>
      </c>
      <c r="I52" s="477" t="s">
        <v>220</v>
      </c>
      <c r="J52" s="477"/>
      <c r="K52" s="477"/>
      <c r="L52" s="477" t="s">
        <v>220</v>
      </c>
      <c r="M52" s="477" t="s">
        <v>220</v>
      </c>
      <c r="N52" s="477" t="s">
        <v>220</v>
      </c>
      <c r="O52" s="477" t="s">
        <v>220</v>
      </c>
      <c r="P52" s="477" t="s">
        <v>220</v>
      </c>
      <c r="Q52" s="477"/>
      <c r="R52" s="477"/>
      <c r="S52" s="477" t="s">
        <v>225</v>
      </c>
      <c r="T52" s="477" t="s">
        <v>225</v>
      </c>
      <c r="U52" s="477" t="s">
        <v>225</v>
      </c>
      <c r="V52" s="477" t="s">
        <v>225</v>
      </c>
      <c r="W52" s="477" t="s">
        <v>225</v>
      </c>
      <c r="X52" s="477"/>
      <c r="Y52" s="477"/>
      <c r="Z52" s="477" t="s">
        <v>220</v>
      </c>
      <c r="AA52" s="477" t="s">
        <v>220</v>
      </c>
      <c r="AB52" s="477" t="s">
        <v>220</v>
      </c>
      <c r="AC52" s="477" t="s">
        <v>220</v>
      </c>
      <c r="AD52" s="477" t="s">
        <v>220</v>
      </c>
      <c r="AE52" s="75"/>
      <c r="AF52" s="107">
        <f t="shared" si="4"/>
        <v>14</v>
      </c>
      <c r="AG52" s="107">
        <f t="shared" si="5"/>
        <v>0</v>
      </c>
      <c r="AH52" s="108">
        <f t="shared" si="6"/>
        <v>0</v>
      </c>
      <c r="AI52" s="109">
        <f t="shared" si="7"/>
        <v>0</v>
      </c>
      <c r="AJ52" s="110">
        <f t="shared" si="8"/>
        <v>0</v>
      </c>
      <c r="AK52" s="111">
        <f t="shared" si="9"/>
        <v>6</v>
      </c>
      <c r="AL52" s="112">
        <f t="shared" si="10"/>
        <v>0</v>
      </c>
      <c r="AM52" s="113">
        <f t="shared" si="11"/>
        <v>0</v>
      </c>
      <c r="AN52" s="114">
        <f t="shared" si="12"/>
        <v>0</v>
      </c>
      <c r="AO52" s="115">
        <f t="shared" si="13"/>
        <v>0</v>
      </c>
      <c r="AP52" s="116">
        <f t="shared" si="14"/>
        <v>0</v>
      </c>
      <c r="AQ52" s="117">
        <f t="shared" si="15"/>
        <v>0</v>
      </c>
      <c r="AR52" s="118">
        <f t="shared" si="16"/>
        <v>0</v>
      </c>
    </row>
    <row r="53" spans="1:44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477" t="s">
        <v>220</v>
      </c>
      <c r="F53" s="477" t="s">
        <v>226</v>
      </c>
      <c r="G53" s="477" t="s">
        <v>220</v>
      </c>
      <c r="H53" s="477" t="s">
        <v>228</v>
      </c>
      <c r="I53" s="477" t="s">
        <v>228</v>
      </c>
      <c r="J53" s="477"/>
      <c r="K53" s="477"/>
      <c r="L53" s="477" t="s">
        <v>220</v>
      </c>
      <c r="M53" s="477" t="s">
        <v>220</v>
      </c>
      <c r="N53" s="477" t="s">
        <v>220</v>
      </c>
      <c r="O53" s="477" t="s">
        <v>220</v>
      </c>
      <c r="P53" s="477" t="s">
        <v>220</v>
      </c>
      <c r="Q53" s="477"/>
      <c r="R53" s="477"/>
      <c r="S53" s="477" t="s">
        <v>220</v>
      </c>
      <c r="T53" s="477" t="s">
        <v>220</v>
      </c>
      <c r="U53" s="477" t="s">
        <v>220</v>
      </c>
      <c r="V53" s="477" t="s">
        <v>220</v>
      </c>
      <c r="W53" s="477" t="s">
        <v>220</v>
      </c>
      <c r="X53" s="477"/>
      <c r="Y53" s="477"/>
      <c r="Z53" s="477" t="s">
        <v>220</v>
      </c>
      <c r="AA53" s="477" t="s">
        <v>220</v>
      </c>
      <c r="AB53" s="477" t="s">
        <v>220</v>
      </c>
      <c r="AC53" s="477" t="s">
        <v>220</v>
      </c>
      <c r="AD53" s="477" t="s">
        <v>220</v>
      </c>
      <c r="AE53" s="75"/>
      <c r="AF53" s="107">
        <f t="shared" si="4"/>
        <v>17</v>
      </c>
      <c r="AG53" s="107">
        <f t="shared" si="5"/>
        <v>0</v>
      </c>
      <c r="AH53" s="108">
        <f t="shared" si="6"/>
        <v>0</v>
      </c>
      <c r="AI53" s="109">
        <f t="shared" si="7"/>
        <v>0</v>
      </c>
      <c r="AJ53" s="110">
        <f t="shared" si="8"/>
        <v>0</v>
      </c>
      <c r="AK53" s="111">
        <f t="shared" si="9"/>
        <v>0</v>
      </c>
      <c r="AL53" s="112">
        <f t="shared" si="10"/>
        <v>1</v>
      </c>
      <c r="AM53" s="113">
        <f t="shared" si="11"/>
        <v>0</v>
      </c>
      <c r="AN53" s="114">
        <f t="shared" si="12"/>
        <v>2</v>
      </c>
      <c r="AO53" s="115">
        <f t="shared" si="13"/>
        <v>0</v>
      </c>
      <c r="AP53" s="116">
        <f t="shared" si="14"/>
        <v>0</v>
      </c>
      <c r="AQ53" s="117">
        <f t="shared" si="15"/>
        <v>0</v>
      </c>
      <c r="AR53" s="118">
        <f t="shared" si="16"/>
        <v>0</v>
      </c>
    </row>
    <row r="54" spans="1:44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477" t="s">
        <v>221</v>
      </c>
      <c r="F54" s="477" t="s">
        <v>221</v>
      </c>
      <c r="G54" s="477" t="s">
        <v>221</v>
      </c>
      <c r="H54" s="477" t="s">
        <v>221</v>
      </c>
      <c r="I54" s="77" t="s">
        <v>225</v>
      </c>
      <c r="J54" s="477"/>
      <c r="K54" s="477"/>
      <c r="L54" s="477" t="s">
        <v>221</v>
      </c>
      <c r="M54" s="477" t="s">
        <v>221</v>
      </c>
      <c r="N54" s="477" t="s">
        <v>221</v>
      </c>
      <c r="O54" s="477" t="s">
        <v>221</v>
      </c>
      <c r="P54" s="477" t="s">
        <v>221</v>
      </c>
      <c r="Q54" s="477"/>
      <c r="R54" s="477"/>
      <c r="S54" s="477" t="s">
        <v>220</v>
      </c>
      <c r="T54" s="477" t="s">
        <v>220</v>
      </c>
      <c r="U54" s="477" t="s">
        <v>220</v>
      </c>
      <c r="V54" s="477" t="s">
        <v>220</v>
      </c>
      <c r="W54" s="477" t="s">
        <v>220</v>
      </c>
      <c r="X54" s="477"/>
      <c r="Y54" s="477"/>
      <c r="Z54" s="477" t="s">
        <v>220</v>
      </c>
      <c r="AA54" s="477" t="s">
        <v>220</v>
      </c>
      <c r="AB54" s="477" t="s">
        <v>220</v>
      </c>
      <c r="AC54" s="477" t="s">
        <v>220</v>
      </c>
      <c r="AD54" s="477" t="s">
        <v>220</v>
      </c>
      <c r="AE54" s="75"/>
      <c r="AF54" s="107">
        <f t="shared" si="4"/>
        <v>10</v>
      </c>
      <c r="AG54" s="107">
        <f t="shared" si="5"/>
        <v>9</v>
      </c>
      <c r="AH54" s="108">
        <f t="shared" si="6"/>
        <v>0</v>
      </c>
      <c r="AI54" s="109">
        <f t="shared" si="7"/>
        <v>0</v>
      </c>
      <c r="AJ54" s="110">
        <f t="shared" si="8"/>
        <v>0</v>
      </c>
      <c r="AK54" s="111">
        <f t="shared" si="9"/>
        <v>1</v>
      </c>
      <c r="AL54" s="112">
        <f t="shared" si="10"/>
        <v>0</v>
      </c>
      <c r="AM54" s="113">
        <f t="shared" si="11"/>
        <v>0</v>
      </c>
      <c r="AN54" s="114">
        <f t="shared" si="12"/>
        <v>0</v>
      </c>
      <c r="AO54" s="115">
        <f t="shared" si="13"/>
        <v>0</v>
      </c>
      <c r="AP54" s="116">
        <f t="shared" si="14"/>
        <v>0</v>
      </c>
      <c r="AQ54" s="117">
        <f t="shared" si="15"/>
        <v>0</v>
      </c>
      <c r="AR54" s="118">
        <f t="shared" si="16"/>
        <v>0</v>
      </c>
    </row>
    <row r="55" spans="1:44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477" t="s">
        <v>230</v>
      </c>
      <c r="F55" s="477" t="s">
        <v>230</v>
      </c>
      <c r="G55" s="477" t="s">
        <v>230</v>
      </c>
      <c r="H55" s="477" t="s">
        <v>230</v>
      </c>
      <c r="I55" s="477" t="s">
        <v>230</v>
      </c>
      <c r="J55" s="477"/>
      <c r="K55" s="477"/>
      <c r="L55" s="477" t="s">
        <v>230</v>
      </c>
      <c r="M55" s="477" t="s">
        <v>230</v>
      </c>
      <c r="N55" s="477" t="s">
        <v>230</v>
      </c>
      <c r="O55" s="477" t="s">
        <v>230</v>
      </c>
      <c r="P55" s="477" t="s">
        <v>230</v>
      </c>
      <c r="Q55" s="477"/>
      <c r="R55" s="477"/>
      <c r="S55" s="477" t="s">
        <v>230</v>
      </c>
      <c r="T55" s="477" t="s">
        <v>230</v>
      </c>
      <c r="U55" s="477" t="s">
        <v>230</v>
      </c>
      <c r="V55" s="477" t="s">
        <v>230</v>
      </c>
      <c r="W55" s="477" t="s">
        <v>230</v>
      </c>
      <c r="X55" s="477"/>
      <c r="Y55" s="477"/>
      <c r="Z55" s="477" t="s">
        <v>230</v>
      </c>
      <c r="AA55" s="477" t="s">
        <v>230</v>
      </c>
      <c r="AB55" s="477" t="s">
        <v>230</v>
      </c>
      <c r="AC55" s="477" t="s">
        <v>230</v>
      </c>
      <c r="AD55" s="477" t="s">
        <v>230</v>
      </c>
      <c r="AE55" s="75"/>
      <c r="AF55" s="107">
        <f t="shared" si="4"/>
        <v>0</v>
      </c>
      <c r="AG55" s="107">
        <f t="shared" si="5"/>
        <v>0</v>
      </c>
      <c r="AH55" s="108">
        <f t="shared" si="6"/>
        <v>0</v>
      </c>
      <c r="AI55" s="109">
        <f t="shared" si="7"/>
        <v>0</v>
      </c>
      <c r="AJ55" s="110">
        <f t="shared" si="8"/>
        <v>0</v>
      </c>
      <c r="AK55" s="111">
        <f t="shared" si="9"/>
        <v>0</v>
      </c>
      <c r="AL55" s="112">
        <f t="shared" si="10"/>
        <v>0</v>
      </c>
      <c r="AM55" s="113">
        <f t="shared" si="11"/>
        <v>0</v>
      </c>
      <c r="AN55" s="114">
        <f t="shared" si="12"/>
        <v>0</v>
      </c>
      <c r="AO55" s="115">
        <f t="shared" si="13"/>
        <v>0</v>
      </c>
      <c r="AP55" s="116">
        <f t="shared" si="14"/>
        <v>20</v>
      </c>
      <c r="AQ55" s="117">
        <f t="shared" si="15"/>
        <v>0</v>
      </c>
      <c r="AR55" s="118">
        <f t="shared" si="16"/>
        <v>0</v>
      </c>
    </row>
    <row r="56" spans="1:44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477" t="s">
        <v>221</v>
      </c>
      <c r="F56" s="477" t="s">
        <v>221</v>
      </c>
      <c r="G56" s="477" t="s">
        <v>221</v>
      </c>
      <c r="H56" s="477" t="s">
        <v>221</v>
      </c>
      <c r="I56" s="477" t="s">
        <v>221</v>
      </c>
      <c r="J56" s="477"/>
      <c r="K56" s="477"/>
      <c r="L56" s="477" t="s">
        <v>220</v>
      </c>
      <c r="M56" s="477" t="s">
        <v>220</v>
      </c>
      <c r="N56" s="477" t="s">
        <v>220</v>
      </c>
      <c r="O56" s="477" t="s">
        <v>220</v>
      </c>
      <c r="P56" s="477" t="s">
        <v>221</v>
      </c>
      <c r="Q56" s="477"/>
      <c r="R56" s="477"/>
      <c r="S56" s="477" t="s">
        <v>221</v>
      </c>
      <c r="T56" s="477" t="s">
        <v>221</v>
      </c>
      <c r="U56" s="477" t="s">
        <v>221</v>
      </c>
      <c r="V56" s="477" t="s">
        <v>221</v>
      </c>
      <c r="W56" s="477" t="s">
        <v>221</v>
      </c>
      <c r="X56" s="477"/>
      <c r="Y56" s="477"/>
      <c r="Z56" s="477" t="s">
        <v>220</v>
      </c>
      <c r="AA56" s="477" t="s">
        <v>220</v>
      </c>
      <c r="AB56" s="477" t="s">
        <v>220</v>
      </c>
      <c r="AC56" s="477" t="s">
        <v>220</v>
      </c>
      <c r="AD56" s="477" t="s">
        <v>220</v>
      </c>
      <c r="AE56" s="75"/>
      <c r="AF56" s="107">
        <f t="shared" si="4"/>
        <v>9</v>
      </c>
      <c r="AG56" s="107">
        <f t="shared" si="5"/>
        <v>11</v>
      </c>
      <c r="AH56" s="108">
        <f t="shared" si="6"/>
        <v>0</v>
      </c>
      <c r="AI56" s="109">
        <f t="shared" si="7"/>
        <v>0</v>
      </c>
      <c r="AJ56" s="110">
        <f t="shared" si="8"/>
        <v>0</v>
      </c>
      <c r="AK56" s="111">
        <f t="shared" si="9"/>
        <v>0</v>
      </c>
      <c r="AL56" s="112">
        <f t="shared" si="10"/>
        <v>0</v>
      </c>
      <c r="AM56" s="113">
        <f t="shared" si="11"/>
        <v>0</v>
      </c>
      <c r="AN56" s="114">
        <f t="shared" si="12"/>
        <v>0</v>
      </c>
      <c r="AO56" s="115">
        <f t="shared" si="13"/>
        <v>0</v>
      </c>
      <c r="AP56" s="116">
        <f t="shared" si="14"/>
        <v>0</v>
      </c>
      <c r="AQ56" s="117">
        <f t="shared" si="15"/>
        <v>0</v>
      </c>
      <c r="AR56" s="118">
        <f t="shared" si="16"/>
        <v>0</v>
      </c>
    </row>
    <row r="57" spans="1:44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477" t="s">
        <v>220</v>
      </c>
      <c r="F57" s="477" t="s">
        <v>220</v>
      </c>
      <c r="G57" s="477" t="s">
        <v>220</v>
      </c>
      <c r="H57" s="477" t="s">
        <v>220</v>
      </c>
      <c r="I57" s="477" t="s">
        <v>220</v>
      </c>
      <c r="J57" s="477"/>
      <c r="K57" s="477"/>
      <c r="L57" s="477" t="s">
        <v>225</v>
      </c>
      <c r="M57" s="477" t="s">
        <v>225</v>
      </c>
      <c r="N57" s="477" t="s">
        <v>225</v>
      </c>
      <c r="O57" s="477" t="s">
        <v>225</v>
      </c>
      <c r="P57" s="477" t="s">
        <v>225</v>
      </c>
      <c r="Q57" s="477"/>
      <c r="R57" s="477"/>
      <c r="S57" s="477" t="s">
        <v>225</v>
      </c>
      <c r="T57" s="477" t="s">
        <v>225</v>
      </c>
      <c r="U57" s="477" t="s">
        <v>225</v>
      </c>
      <c r="V57" s="477" t="s">
        <v>225</v>
      </c>
      <c r="W57" s="477" t="s">
        <v>221</v>
      </c>
      <c r="X57" s="477"/>
      <c r="Y57" s="477"/>
      <c r="Z57" s="477" t="s">
        <v>221</v>
      </c>
      <c r="AA57" s="477" t="s">
        <v>221</v>
      </c>
      <c r="AB57" s="477" t="s">
        <v>221</v>
      </c>
      <c r="AC57" s="477" t="s">
        <v>221</v>
      </c>
      <c r="AD57" s="477" t="s">
        <v>221</v>
      </c>
      <c r="AE57" s="75"/>
      <c r="AF57" s="107">
        <f t="shared" si="4"/>
        <v>5</v>
      </c>
      <c r="AG57" s="107">
        <f t="shared" si="5"/>
        <v>6</v>
      </c>
      <c r="AH57" s="108">
        <f t="shared" si="6"/>
        <v>0</v>
      </c>
      <c r="AI57" s="109">
        <f t="shared" si="7"/>
        <v>0</v>
      </c>
      <c r="AJ57" s="110">
        <f t="shared" si="8"/>
        <v>0</v>
      </c>
      <c r="AK57" s="111">
        <f t="shared" si="9"/>
        <v>9</v>
      </c>
      <c r="AL57" s="112">
        <f t="shared" si="10"/>
        <v>0</v>
      </c>
      <c r="AM57" s="113">
        <f t="shared" si="11"/>
        <v>0</v>
      </c>
      <c r="AN57" s="114">
        <f t="shared" si="12"/>
        <v>0</v>
      </c>
      <c r="AO57" s="115">
        <f t="shared" si="13"/>
        <v>0</v>
      </c>
      <c r="AP57" s="116">
        <f t="shared" si="14"/>
        <v>0</v>
      </c>
      <c r="AQ57" s="117">
        <f t="shared" si="15"/>
        <v>0</v>
      </c>
      <c r="AR57" s="118">
        <f t="shared" si="16"/>
        <v>0</v>
      </c>
    </row>
    <row r="58" spans="1:44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477" t="s">
        <v>220</v>
      </c>
      <c r="F58" s="477" t="s">
        <v>220</v>
      </c>
      <c r="G58" s="477" t="s">
        <v>220</v>
      </c>
      <c r="H58" s="477" t="s">
        <v>220</v>
      </c>
      <c r="I58" s="477" t="s">
        <v>220</v>
      </c>
      <c r="J58" s="477"/>
      <c r="K58" s="477"/>
      <c r="L58" s="477" t="s">
        <v>225</v>
      </c>
      <c r="M58" s="477" t="s">
        <v>225</v>
      </c>
      <c r="N58" s="477" t="s">
        <v>225</v>
      </c>
      <c r="O58" s="477" t="s">
        <v>225</v>
      </c>
      <c r="P58" s="477" t="s">
        <v>225</v>
      </c>
      <c r="Q58" s="477"/>
      <c r="R58" s="477"/>
      <c r="S58" s="477" t="s">
        <v>225</v>
      </c>
      <c r="T58" s="477" t="s">
        <v>225</v>
      </c>
      <c r="U58" s="477" t="s">
        <v>225</v>
      </c>
      <c r="V58" s="477" t="s">
        <v>225</v>
      </c>
      <c r="W58" s="477" t="s">
        <v>220</v>
      </c>
      <c r="X58" s="477"/>
      <c r="Y58" s="477"/>
      <c r="Z58" s="477" t="s">
        <v>220</v>
      </c>
      <c r="AA58" s="477" t="s">
        <v>220</v>
      </c>
      <c r="AB58" s="477" t="s">
        <v>220</v>
      </c>
      <c r="AC58" s="477" t="s">
        <v>220</v>
      </c>
      <c r="AD58" s="477" t="s">
        <v>220</v>
      </c>
      <c r="AE58" s="75"/>
      <c r="AF58" s="107">
        <f t="shared" si="4"/>
        <v>11</v>
      </c>
      <c r="AG58" s="107">
        <f t="shared" si="5"/>
        <v>0</v>
      </c>
      <c r="AH58" s="108">
        <f t="shared" si="6"/>
        <v>0</v>
      </c>
      <c r="AI58" s="109">
        <f t="shared" si="7"/>
        <v>0</v>
      </c>
      <c r="AJ58" s="110">
        <f t="shared" si="8"/>
        <v>0</v>
      </c>
      <c r="AK58" s="111">
        <f t="shared" si="9"/>
        <v>9</v>
      </c>
      <c r="AL58" s="112">
        <f t="shared" si="10"/>
        <v>0</v>
      </c>
      <c r="AM58" s="113">
        <f t="shared" si="11"/>
        <v>0</v>
      </c>
      <c r="AN58" s="114">
        <f t="shared" si="12"/>
        <v>0</v>
      </c>
      <c r="AO58" s="115">
        <f t="shared" si="13"/>
        <v>0</v>
      </c>
      <c r="AP58" s="116">
        <f t="shared" si="14"/>
        <v>0</v>
      </c>
      <c r="AQ58" s="117">
        <f t="shared" si="15"/>
        <v>0</v>
      </c>
      <c r="AR58" s="118">
        <f t="shared" si="16"/>
        <v>0</v>
      </c>
    </row>
    <row r="59" spans="1:44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>COUNTIF(E49:E58,"p") + COUNTIF(E49:E58,"ah")</f>
        <v>7</v>
      </c>
      <c r="F59" s="35">
        <f t="shared" ref="F59:H59" si="17">COUNTIF(F49:F58,"p") + COUNTIF(F49:F58,"ah")</f>
        <v>7</v>
      </c>
      <c r="G59" s="35">
        <f t="shared" si="17"/>
        <v>6</v>
      </c>
      <c r="H59" s="35">
        <f t="shared" si="17"/>
        <v>6</v>
      </c>
      <c r="I59" s="35">
        <f>COUNTIF(I49:I58,"p") + COUNTIF(I49:I58,"ah")</f>
        <v>5</v>
      </c>
      <c r="J59" s="35">
        <f t="shared" ref="J59:AE59" si="18">COUNTIF(J49:J58,"p") + COUNTIF(J49:J58,"ah")</f>
        <v>0</v>
      </c>
      <c r="K59" s="35">
        <f t="shared" si="18"/>
        <v>0</v>
      </c>
      <c r="L59" s="35">
        <f t="shared" si="18"/>
        <v>6</v>
      </c>
      <c r="M59" s="35">
        <f t="shared" si="18"/>
        <v>6</v>
      </c>
      <c r="N59" s="35">
        <f t="shared" si="18"/>
        <v>6</v>
      </c>
      <c r="O59" s="35">
        <f t="shared" si="18"/>
        <v>6</v>
      </c>
      <c r="P59" s="35">
        <f t="shared" si="18"/>
        <v>6</v>
      </c>
      <c r="Q59" s="35">
        <f t="shared" si="18"/>
        <v>0</v>
      </c>
      <c r="R59" s="35">
        <f t="shared" si="18"/>
        <v>0</v>
      </c>
      <c r="S59" s="35">
        <f t="shared" si="18"/>
        <v>5</v>
      </c>
      <c r="T59" s="35">
        <f t="shared" si="18"/>
        <v>5</v>
      </c>
      <c r="U59" s="35">
        <f t="shared" si="18"/>
        <v>4</v>
      </c>
      <c r="V59" s="35">
        <f t="shared" si="18"/>
        <v>4</v>
      </c>
      <c r="W59" s="35">
        <f t="shared" si="18"/>
        <v>6</v>
      </c>
      <c r="X59" s="35">
        <f t="shared" si="18"/>
        <v>0</v>
      </c>
      <c r="Y59" s="35">
        <f t="shared" si="18"/>
        <v>0</v>
      </c>
      <c r="Z59" s="35">
        <f t="shared" si="18"/>
        <v>8</v>
      </c>
      <c r="AA59" s="35">
        <f t="shared" si="18"/>
        <v>8</v>
      </c>
      <c r="AB59" s="35">
        <f t="shared" si="18"/>
        <v>8</v>
      </c>
      <c r="AC59" s="35">
        <f t="shared" si="18"/>
        <v>8</v>
      </c>
      <c r="AD59" s="35">
        <f t="shared" si="18"/>
        <v>8</v>
      </c>
      <c r="AE59" s="35">
        <f t="shared" si="18"/>
        <v>0</v>
      </c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3"/>
    </row>
    <row r="60" spans="1:44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234"/>
      <c r="AG60" s="234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</row>
    <row r="61" spans="1:44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477" t="s">
        <v>229</v>
      </c>
      <c r="F61" s="477" t="s">
        <v>229</v>
      </c>
      <c r="G61" s="477" t="s">
        <v>229</v>
      </c>
      <c r="H61" s="477" t="s">
        <v>229</v>
      </c>
      <c r="I61" s="477" t="s">
        <v>229</v>
      </c>
      <c r="J61" s="477"/>
      <c r="K61" s="477"/>
      <c r="L61" s="477" t="s">
        <v>220</v>
      </c>
      <c r="M61" s="477" t="s">
        <v>220</v>
      </c>
      <c r="N61" s="477" t="s">
        <v>220</v>
      </c>
      <c r="O61" s="477" t="s">
        <v>220</v>
      </c>
      <c r="P61" s="477" t="s">
        <v>220</v>
      </c>
      <c r="Q61" s="477"/>
      <c r="R61" s="477"/>
      <c r="S61" s="477" t="s">
        <v>220</v>
      </c>
      <c r="T61" s="477" t="s">
        <v>220</v>
      </c>
      <c r="U61" s="477" t="s">
        <v>220</v>
      </c>
      <c r="V61" s="477" t="s">
        <v>220</v>
      </c>
      <c r="W61" s="477" t="s">
        <v>220</v>
      </c>
      <c r="X61" s="477"/>
      <c r="Y61" s="477"/>
      <c r="Z61" s="477" t="s">
        <v>220</v>
      </c>
      <c r="AA61" s="477" t="s">
        <v>220</v>
      </c>
      <c r="AB61" s="477" t="s">
        <v>220</v>
      </c>
      <c r="AC61" s="477" t="s">
        <v>220</v>
      </c>
      <c r="AD61" s="477" t="s">
        <v>220</v>
      </c>
      <c r="AE61" s="75"/>
      <c r="AF61" s="107">
        <f t="shared" ref="AF61:AF71" si="19">COUNTIF(D61:AE61,"p")</f>
        <v>15</v>
      </c>
      <c r="AG61" s="107">
        <f t="shared" ref="AG61:AG71" si="20">COUNTIF(D61:AE61,"AH")</f>
        <v>0</v>
      </c>
      <c r="AH61" s="108">
        <f t="shared" ref="AH61:AH71" si="21">COUNTIF(D61:AE61,"PC")</f>
        <v>0</v>
      </c>
      <c r="AI61" s="109">
        <f t="shared" ref="AI61:AI71" si="22">COUNTIF(D61:AE61,"f")</f>
        <v>0</v>
      </c>
      <c r="AJ61" s="110">
        <f t="shared" ref="AJ61:AJ71" si="23">COUNTIF(D61:AE61,"ast")</f>
        <v>0</v>
      </c>
      <c r="AK61" s="111">
        <f t="shared" ref="AK61:AK71" si="24">COUNTIF(D61:AE61,"cA")</f>
        <v>0</v>
      </c>
      <c r="AL61" s="112">
        <f t="shared" ref="AL61:AL71" si="25">COUNTIF(D61:AE61,"rtt")</f>
        <v>0</v>
      </c>
      <c r="AM61" s="113">
        <f t="shared" ref="AM61:AM71" si="26">COUNTIF(D61:AE61,"cex")</f>
        <v>0</v>
      </c>
      <c r="AN61" s="114">
        <f t="shared" ref="AN61:AN71" si="27">COUNTIF(D61:AE61,"res")</f>
        <v>0</v>
      </c>
      <c r="AO61" s="115">
        <f t="shared" ref="AO61:AO71" si="28">COUNTIF(D61:AE61,"mA")</f>
        <v>5</v>
      </c>
      <c r="AP61" s="116">
        <f t="shared" ref="AP61:AP71" si="29">COUNTIF(D61:AE61,"at")</f>
        <v>0</v>
      </c>
      <c r="AQ61" s="117">
        <f t="shared" ref="AQ61:AQ71" si="30">COUNTIF(D61:AE61,"TAD")</f>
        <v>0</v>
      </c>
      <c r="AR61" s="118">
        <f t="shared" ref="AR61:AR71" si="31">COUNTIF(D61:AE61,"TP")</f>
        <v>0</v>
      </c>
    </row>
    <row r="62" spans="1:44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477" t="s">
        <v>220</v>
      </c>
      <c r="F62" s="477" t="s">
        <v>220</v>
      </c>
      <c r="G62" s="477" t="s">
        <v>220</v>
      </c>
      <c r="H62" s="477" t="s">
        <v>220</v>
      </c>
      <c r="I62" s="477" t="s">
        <v>221</v>
      </c>
      <c r="J62" s="477"/>
      <c r="K62" s="477"/>
      <c r="L62" s="477" t="s">
        <v>221</v>
      </c>
      <c r="M62" s="477" t="s">
        <v>221</v>
      </c>
      <c r="N62" s="477" t="s">
        <v>221</v>
      </c>
      <c r="O62" s="477" t="s">
        <v>221</v>
      </c>
      <c r="P62" s="477" t="s">
        <v>221</v>
      </c>
      <c r="Q62" s="477"/>
      <c r="R62" s="477"/>
      <c r="S62" s="477" t="s">
        <v>220</v>
      </c>
      <c r="T62" s="477" t="s">
        <v>220</v>
      </c>
      <c r="U62" s="477" t="s">
        <v>220</v>
      </c>
      <c r="V62" s="477" t="s">
        <v>222</v>
      </c>
      <c r="W62" s="477" t="s">
        <v>222</v>
      </c>
      <c r="X62" s="477"/>
      <c r="Y62" s="477"/>
      <c r="Z62" s="477" t="s">
        <v>220</v>
      </c>
      <c r="AA62" s="477" t="s">
        <v>220</v>
      </c>
      <c r="AB62" s="477" t="s">
        <v>220</v>
      </c>
      <c r="AC62" s="477" t="s">
        <v>220</v>
      </c>
      <c r="AD62" s="477" t="s">
        <v>220</v>
      </c>
      <c r="AE62" s="75"/>
      <c r="AF62" s="107">
        <f t="shared" si="19"/>
        <v>12</v>
      </c>
      <c r="AG62" s="107">
        <f t="shared" si="20"/>
        <v>6</v>
      </c>
      <c r="AH62" s="108">
        <f t="shared" si="21"/>
        <v>2</v>
      </c>
      <c r="AI62" s="109">
        <f t="shared" si="22"/>
        <v>0</v>
      </c>
      <c r="AJ62" s="110">
        <f t="shared" si="23"/>
        <v>0</v>
      </c>
      <c r="AK62" s="111">
        <f t="shared" si="24"/>
        <v>0</v>
      </c>
      <c r="AL62" s="112">
        <f t="shared" si="25"/>
        <v>0</v>
      </c>
      <c r="AM62" s="113">
        <f t="shared" si="26"/>
        <v>0</v>
      </c>
      <c r="AN62" s="114">
        <f t="shared" si="27"/>
        <v>0</v>
      </c>
      <c r="AO62" s="115">
        <f t="shared" si="28"/>
        <v>0</v>
      </c>
      <c r="AP62" s="116">
        <f t="shared" si="29"/>
        <v>0</v>
      </c>
      <c r="AQ62" s="117">
        <f t="shared" si="30"/>
        <v>0</v>
      </c>
      <c r="AR62" s="118">
        <f t="shared" si="31"/>
        <v>0</v>
      </c>
    </row>
    <row r="63" spans="1:44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477" t="s">
        <v>225</v>
      </c>
      <c r="F63" s="477" t="s">
        <v>220</v>
      </c>
      <c r="G63" s="477" t="s">
        <v>220</v>
      </c>
      <c r="H63" s="477" t="s">
        <v>220</v>
      </c>
      <c r="I63" s="477" t="s">
        <v>220</v>
      </c>
      <c r="J63" s="477"/>
      <c r="K63" s="477"/>
      <c r="L63" s="477" t="s">
        <v>220</v>
      </c>
      <c r="M63" s="477" t="s">
        <v>220</v>
      </c>
      <c r="N63" s="477" t="s">
        <v>220</v>
      </c>
      <c r="O63" s="477" t="s">
        <v>220</v>
      </c>
      <c r="P63" s="477" t="s">
        <v>220</v>
      </c>
      <c r="Q63" s="477"/>
      <c r="R63" s="477"/>
      <c r="S63" s="477" t="s">
        <v>222</v>
      </c>
      <c r="T63" s="477" t="s">
        <v>222</v>
      </c>
      <c r="U63" s="477" t="s">
        <v>222</v>
      </c>
      <c r="V63" s="477" t="s">
        <v>222</v>
      </c>
      <c r="W63" s="477" t="s">
        <v>222</v>
      </c>
      <c r="X63" s="477"/>
      <c r="Y63" s="477"/>
      <c r="Z63" s="477" t="s">
        <v>222</v>
      </c>
      <c r="AA63" s="477" t="s">
        <v>222</v>
      </c>
      <c r="AB63" s="477" t="s">
        <v>222</v>
      </c>
      <c r="AC63" s="477" t="s">
        <v>222</v>
      </c>
      <c r="AD63" s="477" t="s">
        <v>222</v>
      </c>
      <c r="AE63" s="75"/>
      <c r="AF63" s="107">
        <f t="shared" si="19"/>
        <v>9</v>
      </c>
      <c r="AG63" s="107">
        <f t="shared" si="20"/>
        <v>0</v>
      </c>
      <c r="AH63" s="108">
        <f t="shared" si="21"/>
        <v>10</v>
      </c>
      <c r="AI63" s="109">
        <f t="shared" si="22"/>
        <v>0</v>
      </c>
      <c r="AJ63" s="110">
        <f t="shared" si="23"/>
        <v>0</v>
      </c>
      <c r="AK63" s="111">
        <f t="shared" si="24"/>
        <v>1</v>
      </c>
      <c r="AL63" s="112">
        <f t="shared" si="25"/>
        <v>0</v>
      </c>
      <c r="AM63" s="113">
        <f t="shared" si="26"/>
        <v>0</v>
      </c>
      <c r="AN63" s="114">
        <f t="shared" si="27"/>
        <v>0</v>
      </c>
      <c r="AO63" s="115">
        <f t="shared" si="28"/>
        <v>0</v>
      </c>
      <c r="AP63" s="116">
        <f t="shared" si="29"/>
        <v>0</v>
      </c>
      <c r="AQ63" s="117">
        <f t="shared" si="30"/>
        <v>0</v>
      </c>
      <c r="AR63" s="118">
        <f t="shared" si="31"/>
        <v>0</v>
      </c>
    </row>
    <row r="64" spans="1:44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477" t="s">
        <v>220</v>
      </c>
      <c r="F64" s="477" t="s">
        <v>220</v>
      </c>
      <c r="G64" s="477" t="s">
        <v>220</v>
      </c>
      <c r="H64" s="477" t="s">
        <v>220</v>
      </c>
      <c r="I64" s="477" t="s">
        <v>220</v>
      </c>
      <c r="J64" s="477"/>
      <c r="K64" s="477"/>
      <c r="L64" s="477" t="s">
        <v>220</v>
      </c>
      <c r="M64" s="477" t="s">
        <v>220</v>
      </c>
      <c r="N64" s="477" t="s">
        <v>220</v>
      </c>
      <c r="O64" s="477" t="s">
        <v>220</v>
      </c>
      <c r="P64" s="477" t="s">
        <v>220</v>
      </c>
      <c r="Q64" s="477"/>
      <c r="R64" s="477"/>
      <c r="S64" s="477" t="s">
        <v>220</v>
      </c>
      <c r="T64" s="477" t="s">
        <v>220</v>
      </c>
      <c r="U64" s="477" t="s">
        <v>220</v>
      </c>
      <c r="V64" s="477" t="s">
        <v>220</v>
      </c>
      <c r="W64" s="477" t="s">
        <v>220</v>
      </c>
      <c r="X64" s="477"/>
      <c r="Y64" s="477"/>
      <c r="Z64" s="477" t="s">
        <v>220</v>
      </c>
      <c r="AA64" s="477" t="s">
        <v>220</v>
      </c>
      <c r="AB64" s="477" t="s">
        <v>220</v>
      </c>
      <c r="AC64" s="477" t="s">
        <v>220</v>
      </c>
      <c r="AD64" s="477" t="s">
        <v>220</v>
      </c>
      <c r="AE64" s="75"/>
      <c r="AF64" s="107">
        <f t="shared" si="19"/>
        <v>20</v>
      </c>
      <c r="AG64" s="107">
        <f t="shared" si="20"/>
        <v>0</v>
      </c>
      <c r="AH64" s="108">
        <f t="shared" si="21"/>
        <v>0</v>
      </c>
      <c r="AI64" s="109">
        <f t="shared" si="22"/>
        <v>0</v>
      </c>
      <c r="AJ64" s="110">
        <f t="shared" si="23"/>
        <v>0</v>
      </c>
      <c r="AK64" s="111">
        <f t="shared" si="24"/>
        <v>0</v>
      </c>
      <c r="AL64" s="112">
        <f t="shared" si="25"/>
        <v>0</v>
      </c>
      <c r="AM64" s="113">
        <f t="shared" si="26"/>
        <v>0</v>
      </c>
      <c r="AN64" s="114">
        <f t="shared" si="27"/>
        <v>0</v>
      </c>
      <c r="AO64" s="115">
        <f t="shared" si="28"/>
        <v>0</v>
      </c>
      <c r="AP64" s="116">
        <f t="shared" si="29"/>
        <v>0</v>
      </c>
      <c r="AQ64" s="117">
        <f t="shared" si="30"/>
        <v>0</v>
      </c>
      <c r="AR64" s="118">
        <f t="shared" si="31"/>
        <v>0</v>
      </c>
    </row>
    <row r="65" spans="1:44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477" t="s">
        <v>220</v>
      </c>
      <c r="F65" s="477" t="s">
        <v>220</v>
      </c>
      <c r="G65" s="477" t="s">
        <v>220</v>
      </c>
      <c r="H65" s="477" t="s">
        <v>220</v>
      </c>
      <c r="I65" s="477" t="s">
        <v>220</v>
      </c>
      <c r="J65" s="477"/>
      <c r="K65" s="477"/>
      <c r="L65" s="477" t="s">
        <v>220</v>
      </c>
      <c r="M65" s="477" t="s">
        <v>220</v>
      </c>
      <c r="N65" s="477" t="s">
        <v>225</v>
      </c>
      <c r="O65" s="477" t="s">
        <v>220</v>
      </c>
      <c r="P65" s="477" t="s">
        <v>220</v>
      </c>
      <c r="Q65" s="477"/>
      <c r="R65" s="477"/>
      <c r="S65" s="477" t="s">
        <v>220</v>
      </c>
      <c r="T65" s="477" t="s">
        <v>220</v>
      </c>
      <c r="U65" s="477" t="s">
        <v>220</v>
      </c>
      <c r="V65" s="477" t="s">
        <v>220</v>
      </c>
      <c r="W65" s="477" t="s">
        <v>220</v>
      </c>
      <c r="X65" s="477"/>
      <c r="Y65" s="477"/>
      <c r="Z65" s="477" t="s">
        <v>220</v>
      </c>
      <c r="AA65" s="477" t="s">
        <v>220</v>
      </c>
      <c r="AB65" s="477" t="s">
        <v>220</v>
      </c>
      <c r="AC65" s="477" t="s">
        <v>220</v>
      </c>
      <c r="AD65" s="477" t="s">
        <v>220</v>
      </c>
      <c r="AE65" s="75"/>
      <c r="AF65" s="107">
        <f t="shared" si="19"/>
        <v>19</v>
      </c>
      <c r="AG65" s="107">
        <f t="shared" si="20"/>
        <v>0</v>
      </c>
      <c r="AH65" s="108">
        <f t="shared" si="21"/>
        <v>0</v>
      </c>
      <c r="AI65" s="109">
        <f t="shared" si="22"/>
        <v>0</v>
      </c>
      <c r="AJ65" s="110">
        <f t="shared" si="23"/>
        <v>0</v>
      </c>
      <c r="AK65" s="111">
        <f t="shared" si="24"/>
        <v>1</v>
      </c>
      <c r="AL65" s="112">
        <f t="shared" si="25"/>
        <v>0</v>
      </c>
      <c r="AM65" s="113">
        <f t="shared" si="26"/>
        <v>0</v>
      </c>
      <c r="AN65" s="114">
        <f t="shared" si="27"/>
        <v>0</v>
      </c>
      <c r="AO65" s="115">
        <f t="shared" si="28"/>
        <v>0</v>
      </c>
      <c r="AP65" s="116">
        <f t="shared" si="29"/>
        <v>0</v>
      </c>
      <c r="AQ65" s="117">
        <f t="shared" si="30"/>
        <v>0</v>
      </c>
      <c r="AR65" s="118">
        <f t="shared" si="31"/>
        <v>0</v>
      </c>
    </row>
    <row r="66" spans="1:44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477" t="s">
        <v>220</v>
      </c>
      <c r="F66" s="477" t="s">
        <v>220</v>
      </c>
      <c r="G66" s="477" t="s">
        <v>220</v>
      </c>
      <c r="H66" s="477" t="s">
        <v>225</v>
      </c>
      <c r="I66" s="477" t="s">
        <v>225</v>
      </c>
      <c r="J66" s="477"/>
      <c r="K66" s="477"/>
      <c r="L66" s="477" t="s">
        <v>220</v>
      </c>
      <c r="M66" s="477" t="s">
        <v>220</v>
      </c>
      <c r="N66" s="477" t="s">
        <v>220</v>
      </c>
      <c r="O66" s="477" t="s">
        <v>220</v>
      </c>
      <c r="P66" s="477" t="s">
        <v>221</v>
      </c>
      <c r="Q66" s="477"/>
      <c r="R66" s="477"/>
      <c r="S66" s="477" t="s">
        <v>221</v>
      </c>
      <c r="T66" s="477" t="s">
        <v>221</v>
      </c>
      <c r="U66" s="477" t="s">
        <v>221</v>
      </c>
      <c r="V66" s="477" t="s">
        <v>221</v>
      </c>
      <c r="W66" s="477" t="s">
        <v>221</v>
      </c>
      <c r="X66" s="477"/>
      <c r="Y66" s="477"/>
      <c r="Z66" s="477" t="s">
        <v>221</v>
      </c>
      <c r="AA66" s="477" t="s">
        <v>221</v>
      </c>
      <c r="AB66" s="477" t="s">
        <v>221</v>
      </c>
      <c r="AC66" s="477" t="s">
        <v>221</v>
      </c>
      <c r="AD66" s="477" t="s">
        <v>221</v>
      </c>
      <c r="AE66" s="75"/>
      <c r="AF66" s="107">
        <f t="shared" si="19"/>
        <v>7</v>
      </c>
      <c r="AG66" s="107">
        <f t="shared" si="20"/>
        <v>11</v>
      </c>
      <c r="AH66" s="108">
        <f t="shared" si="21"/>
        <v>0</v>
      </c>
      <c r="AI66" s="109">
        <f t="shared" si="22"/>
        <v>0</v>
      </c>
      <c r="AJ66" s="110">
        <f t="shared" si="23"/>
        <v>0</v>
      </c>
      <c r="AK66" s="111">
        <f t="shared" si="24"/>
        <v>2</v>
      </c>
      <c r="AL66" s="112">
        <f t="shared" si="25"/>
        <v>0</v>
      </c>
      <c r="AM66" s="113">
        <f t="shared" si="26"/>
        <v>0</v>
      </c>
      <c r="AN66" s="114">
        <f t="shared" si="27"/>
        <v>0</v>
      </c>
      <c r="AO66" s="115">
        <f t="shared" si="28"/>
        <v>0</v>
      </c>
      <c r="AP66" s="116">
        <f t="shared" si="29"/>
        <v>0</v>
      </c>
      <c r="AQ66" s="117">
        <f t="shared" si="30"/>
        <v>0</v>
      </c>
      <c r="AR66" s="118">
        <f t="shared" si="31"/>
        <v>0</v>
      </c>
    </row>
    <row r="67" spans="1:44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477" t="s">
        <v>220</v>
      </c>
      <c r="F67" s="477" t="s">
        <v>220</v>
      </c>
      <c r="G67" s="477" t="s">
        <v>220</v>
      </c>
      <c r="H67" s="477" t="s">
        <v>220</v>
      </c>
      <c r="I67" s="477" t="s">
        <v>221</v>
      </c>
      <c r="J67" s="477"/>
      <c r="K67" s="477"/>
      <c r="L67" s="477" t="s">
        <v>221</v>
      </c>
      <c r="M67" s="477" t="s">
        <v>221</v>
      </c>
      <c r="N67" s="477" t="s">
        <v>221</v>
      </c>
      <c r="O67" s="477" t="s">
        <v>221</v>
      </c>
      <c r="P67" s="477" t="s">
        <v>221</v>
      </c>
      <c r="Q67" s="477"/>
      <c r="R67" s="477"/>
      <c r="S67" s="477" t="s">
        <v>220</v>
      </c>
      <c r="T67" s="477" t="s">
        <v>220</v>
      </c>
      <c r="U67" s="477" t="s">
        <v>220</v>
      </c>
      <c r="V67" s="477" t="s">
        <v>220</v>
      </c>
      <c r="W67" s="477" t="s">
        <v>220</v>
      </c>
      <c r="X67" s="477"/>
      <c r="Y67" s="477"/>
      <c r="Z67" s="477" t="s">
        <v>220</v>
      </c>
      <c r="AA67" s="477" t="s">
        <v>220</v>
      </c>
      <c r="AB67" s="477" t="s">
        <v>220</v>
      </c>
      <c r="AC67" s="477" t="s">
        <v>220</v>
      </c>
      <c r="AD67" s="477" t="s">
        <v>220</v>
      </c>
      <c r="AE67" s="75"/>
      <c r="AF67" s="107">
        <f t="shared" si="19"/>
        <v>14</v>
      </c>
      <c r="AG67" s="107">
        <f t="shared" si="20"/>
        <v>6</v>
      </c>
      <c r="AH67" s="108">
        <f t="shared" si="21"/>
        <v>0</v>
      </c>
      <c r="AI67" s="109">
        <f t="shared" si="22"/>
        <v>0</v>
      </c>
      <c r="AJ67" s="110">
        <f t="shared" si="23"/>
        <v>0</v>
      </c>
      <c r="AK67" s="111">
        <f t="shared" si="24"/>
        <v>0</v>
      </c>
      <c r="AL67" s="112">
        <f t="shared" si="25"/>
        <v>0</v>
      </c>
      <c r="AM67" s="113">
        <f t="shared" si="26"/>
        <v>0</v>
      </c>
      <c r="AN67" s="114">
        <f t="shared" si="27"/>
        <v>0</v>
      </c>
      <c r="AO67" s="115">
        <f t="shared" si="28"/>
        <v>0</v>
      </c>
      <c r="AP67" s="116">
        <f t="shared" si="29"/>
        <v>0</v>
      </c>
      <c r="AQ67" s="117">
        <f t="shared" si="30"/>
        <v>0</v>
      </c>
      <c r="AR67" s="118">
        <f t="shared" si="31"/>
        <v>0</v>
      </c>
    </row>
    <row r="68" spans="1:44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478" t="s">
        <v>220</v>
      </c>
      <c r="F68" s="478" t="s">
        <v>220</v>
      </c>
      <c r="G68" s="478" t="s">
        <v>220</v>
      </c>
      <c r="H68" s="478" t="s">
        <v>220</v>
      </c>
      <c r="I68" s="478" t="s">
        <v>220</v>
      </c>
      <c r="J68" s="478"/>
      <c r="K68" s="478"/>
      <c r="L68" s="478" t="s">
        <v>220</v>
      </c>
      <c r="M68" s="478" t="s">
        <v>225</v>
      </c>
      <c r="N68" s="478" t="s">
        <v>220</v>
      </c>
      <c r="O68" s="478" t="s">
        <v>220</v>
      </c>
      <c r="P68" s="478" t="s">
        <v>220</v>
      </c>
      <c r="Q68" s="478"/>
      <c r="R68" s="478"/>
      <c r="S68" s="478" t="s">
        <v>220</v>
      </c>
      <c r="T68" s="478" t="s">
        <v>220</v>
      </c>
      <c r="U68" s="477" t="s">
        <v>220</v>
      </c>
      <c r="V68" s="477" t="s">
        <v>220</v>
      </c>
      <c r="W68" s="477" t="s">
        <v>220</v>
      </c>
      <c r="X68" s="477"/>
      <c r="Y68" s="477"/>
      <c r="Z68" s="477" t="s">
        <v>220</v>
      </c>
      <c r="AA68" s="477" t="s">
        <v>220</v>
      </c>
      <c r="AB68" s="477" t="s">
        <v>220</v>
      </c>
      <c r="AC68" s="477" t="s">
        <v>220</v>
      </c>
      <c r="AD68" s="477" t="s">
        <v>220</v>
      </c>
      <c r="AE68" s="75"/>
      <c r="AF68" s="107">
        <f t="shared" si="19"/>
        <v>19</v>
      </c>
      <c r="AG68" s="107">
        <f t="shared" si="20"/>
        <v>0</v>
      </c>
      <c r="AH68" s="108">
        <f t="shared" si="21"/>
        <v>0</v>
      </c>
      <c r="AI68" s="109">
        <f t="shared" si="22"/>
        <v>0</v>
      </c>
      <c r="AJ68" s="110">
        <f t="shared" si="23"/>
        <v>0</v>
      </c>
      <c r="AK68" s="111">
        <f t="shared" si="24"/>
        <v>1</v>
      </c>
      <c r="AL68" s="112">
        <f t="shared" si="25"/>
        <v>0</v>
      </c>
      <c r="AM68" s="113">
        <f t="shared" si="26"/>
        <v>0</v>
      </c>
      <c r="AN68" s="114">
        <f t="shared" si="27"/>
        <v>0</v>
      </c>
      <c r="AO68" s="115">
        <f t="shared" si="28"/>
        <v>0</v>
      </c>
      <c r="AP68" s="116">
        <f t="shared" si="29"/>
        <v>0</v>
      </c>
      <c r="AQ68" s="117">
        <f t="shared" si="30"/>
        <v>0</v>
      </c>
      <c r="AR68" s="118">
        <f t="shared" si="31"/>
        <v>0</v>
      </c>
    </row>
    <row r="69" spans="1:44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477" t="s">
        <v>225</v>
      </c>
      <c r="F69" s="477" t="s">
        <v>225</v>
      </c>
      <c r="G69" s="477" t="s">
        <v>225</v>
      </c>
      <c r="H69" s="477" t="s">
        <v>225</v>
      </c>
      <c r="I69" s="477" t="s">
        <v>225</v>
      </c>
      <c r="J69" s="477"/>
      <c r="K69" s="477"/>
      <c r="L69" s="477" t="s">
        <v>223</v>
      </c>
      <c r="M69" s="477" t="s">
        <v>223</v>
      </c>
      <c r="N69" s="477" t="s">
        <v>223</v>
      </c>
      <c r="O69" s="477" t="s">
        <v>223</v>
      </c>
      <c r="P69" s="477" t="s">
        <v>223</v>
      </c>
      <c r="Q69" s="477"/>
      <c r="R69" s="477"/>
      <c r="S69" s="477" t="s">
        <v>220</v>
      </c>
      <c r="T69" s="477" t="s">
        <v>220</v>
      </c>
      <c r="U69" s="477" t="s">
        <v>220</v>
      </c>
      <c r="V69" s="477" t="s">
        <v>220</v>
      </c>
      <c r="W69" s="477" t="s">
        <v>220</v>
      </c>
      <c r="X69" s="477"/>
      <c r="Y69" s="477"/>
      <c r="Z69" s="477" t="s">
        <v>223</v>
      </c>
      <c r="AA69" s="477" t="s">
        <v>223</v>
      </c>
      <c r="AB69" s="477" t="s">
        <v>223</v>
      </c>
      <c r="AC69" s="477" t="s">
        <v>223</v>
      </c>
      <c r="AD69" s="477" t="s">
        <v>223</v>
      </c>
      <c r="AE69" s="75"/>
      <c r="AF69" s="107">
        <f t="shared" si="19"/>
        <v>5</v>
      </c>
      <c r="AG69" s="107">
        <f t="shared" si="20"/>
        <v>0</v>
      </c>
      <c r="AH69" s="108">
        <f t="shared" si="21"/>
        <v>0</v>
      </c>
      <c r="AI69" s="109">
        <f t="shared" si="22"/>
        <v>10</v>
      </c>
      <c r="AJ69" s="110">
        <f t="shared" si="23"/>
        <v>0</v>
      </c>
      <c r="AK69" s="111">
        <f t="shared" si="24"/>
        <v>5</v>
      </c>
      <c r="AL69" s="112">
        <f t="shared" si="25"/>
        <v>0</v>
      </c>
      <c r="AM69" s="113">
        <f t="shared" si="26"/>
        <v>0</v>
      </c>
      <c r="AN69" s="114">
        <f t="shared" si="27"/>
        <v>0</v>
      </c>
      <c r="AO69" s="115">
        <f t="shared" si="28"/>
        <v>0</v>
      </c>
      <c r="AP69" s="116">
        <f t="shared" si="29"/>
        <v>0</v>
      </c>
      <c r="AQ69" s="117">
        <f t="shared" si="30"/>
        <v>0</v>
      </c>
      <c r="AR69" s="118">
        <f t="shared" si="31"/>
        <v>0</v>
      </c>
    </row>
    <row r="70" spans="1:44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477" t="s">
        <v>225</v>
      </c>
      <c r="F70" s="477" t="s">
        <v>225</v>
      </c>
      <c r="G70" s="477" t="s">
        <v>225</v>
      </c>
      <c r="H70" s="477" t="s">
        <v>225</v>
      </c>
      <c r="I70" s="477" t="s">
        <v>225</v>
      </c>
      <c r="J70" s="477"/>
      <c r="K70" s="477"/>
      <c r="L70" s="477" t="s">
        <v>225</v>
      </c>
      <c r="M70" s="477" t="s">
        <v>225</v>
      </c>
      <c r="N70" s="477" t="s">
        <v>225</v>
      </c>
      <c r="O70" s="477" t="s">
        <v>225</v>
      </c>
      <c r="P70" s="477" t="s">
        <v>225</v>
      </c>
      <c r="Q70" s="477"/>
      <c r="R70" s="477"/>
      <c r="S70" s="477" t="s">
        <v>225</v>
      </c>
      <c r="T70" s="477" t="s">
        <v>225</v>
      </c>
      <c r="U70" s="477" t="s">
        <v>225</v>
      </c>
      <c r="V70" s="477" t="s">
        <v>225</v>
      </c>
      <c r="W70" s="477" t="s">
        <v>221</v>
      </c>
      <c r="X70" s="477"/>
      <c r="Y70" s="477"/>
      <c r="Z70" s="477" t="s">
        <v>221</v>
      </c>
      <c r="AA70" s="477" t="s">
        <v>221</v>
      </c>
      <c r="AB70" s="477" t="s">
        <v>221</v>
      </c>
      <c r="AC70" s="477" t="s">
        <v>221</v>
      </c>
      <c r="AD70" s="477" t="s">
        <v>221</v>
      </c>
      <c r="AE70" s="75"/>
      <c r="AF70" s="107">
        <f t="shared" si="19"/>
        <v>0</v>
      </c>
      <c r="AG70" s="107">
        <f t="shared" si="20"/>
        <v>6</v>
      </c>
      <c r="AH70" s="108">
        <f t="shared" si="21"/>
        <v>0</v>
      </c>
      <c r="AI70" s="109">
        <f t="shared" si="22"/>
        <v>0</v>
      </c>
      <c r="AJ70" s="110">
        <f t="shared" si="23"/>
        <v>0</v>
      </c>
      <c r="AK70" s="111">
        <f t="shared" si="24"/>
        <v>14</v>
      </c>
      <c r="AL70" s="112">
        <f t="shared" si="25"/>
        <v>0</v>
      </c>
      <c r="AM70" s="113">
        <f t="shared" si="26"/>
        <v>0</v>
      </c>
      <c r="AN70" s="114">
        <f t="shared" si="27"/>
        <v>0</v>
      </c>
      <c r="AO70" s="115">
        <f t="shared" si="28"/>
        <v>0</v>
      </c>
      <c r="AP70" s="116">
        <f t="shared" si="29"/>
        <v>0</v>
      </c>
      <c r="AQ70" s="117">
        <f t="shared" si="30"/>
        <v>0</v>
      </c>
      <c r="AR70" s="118">
        <f t="shared" si="31"/>
        <v>0</v>
      </c>
    </row>
    <row r="71" spans="1:44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477" t="s">
        <v>220</v>
      </c>
      <c r="F71" s="477" t="s">
        <v>220</v>
      </c>
      <c r="G71" s="477" t="s">
        <v>220</v>
      </c>
      <c r="H71" s="477" t="s">
        <v>220</v>
      </c>
      <c r="I71" s="477" t="s">
        <v>220</v>
      </c>
      <c r="J71" s="477"/>
      <c r="K71" s="477"/>
      <c r="L71" s="477" t="s">
        <v>220</v>
      </c>
      <c r="M71" s="477" t="s">
        <v>220</v>
      </c>
      <c r="N71" s="477" t="s">
        <v>220</v>
      </c>
      <c r="O71" s="477" t="s">
        <v>220</v>
      </c>
      <c r="P71" s="477" t="s">
        <v>220</v>
      </c>
      <c r="Q71" s="477"/>
      <c r="R71" s="477"/>
      <c r="S71" s="477" t="s">
        <v>220</v>
      </c>
      <c r="T71" s="477" t="s">
        <v>220</v>
      </c>
      <c r="U71" s="477" t="s">
        <v>220</v>
      </c>
      <c r="V71" s="477" t="s">
        <v>220</v>
      </c>
      <c r="W71" s="477" t="s">
        <v>220</v>
      </c>
      <c r="X71" s="477"/>
      <c r="Y71" s="477"/>
      <c r="Z71" s="477" t="s">
        <v>220</v>
      </c>
      <c r="AA71" s="477" t="s">
        <v>220</v>
      </c>
      <c r="AB71" s="477" t="s">
        <v>220</v>
      </c>
      <c r="AC71" s="477" t="s">
        <v>220</v>
      </c>
      <c r="AD71" s="477" t="s">
        <v>220</v>
      </c>
      <c r="AE71" s="75"/>
      <c r="AF71" s="107">
        <f t="shared" si="19"/>
        <v>20</v>
      </c>
      <c r="AG71" s="107">
        <f t="shared" si="20"/>
        <v>0</v>
      </c>
      <c r="AH71" s="108">
        <f t="shared" si="21"/>
        <v>0</v>
      </c>
      <c r="AI71" s="109">
        <f t="shared" si="22"/>
        <v>0</v>
      </c>
      <c r="AJ71" s="110">
        <f t="shared" si="23"/>
        <v>0</v>
      </c>
      <c r="AK71" s="111">
        <f t="shared" si="24"/>
        <v>0</v>
      </c>
      <c r="AL71" s="112">
        <f t="shared" si="25"/>
        <v>0</v>
      </c>
      <c r="AM71" s="113">
        <f t="shared" si="26"/>
        <v>0</v>
      </c>
      <c r="AN71" s="114">
        <f t="shared" si="27"/>
        <v>0</v>
      </c>
      <c r="AO71" s="115">
        <f t="shared" si="28"/>
        <v>0</v>
      </c>
      <c r="AP71" s="116">
        <f t="shared" si="29"/>
        <v>0</v>
      </c>
      <c r="AQ71" s="117">
        <f t="shared" si="30"/>
        <v>0</v>
      </c>
      <c r="AR71" s="118">
        <f t="shared" si="31"/>
        <v>0</v>
      </c>
    </row>
    <row r="72" spans="1:44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2">COUNTIF(E61:E71,"p") + COUNTIF(E61:E71,"ah")</f>
        <v>7</v>
      </c>
      <c r="F72" s="42">
        <f t="shared" si="32"/>
        <v>8</v>
      </c>
      <c r="G72" s="42">
        <f t="shared" si="32"/>
        <v>8</v>
      </c>
      <c r="H72" s="42">
        <f t="shared" si="32"/>
        <v>7</v>
      </c>
      <c r="I72" s="42">
        <f t="shared" si="32"/>
        <v>7</v>
      </c>
      <c r="J72" s="42">
        <f t="shared" si="32"/>
        <v>0</v>
      </c>
      <c r="K72" s="42">
        <f t="shared" si="32"/>
        <v>0</v>
      </c>
      <c r="L72" s="42">
        <f t="shared" si="32"/>
        <v>9</v>
      </c>
      <c r="M72" s="42">
        <f t="shared" si="32"/>
        <v>8</v>
      </c>
      <c r="N72" s="42">
        <f t="shared" si="32"/>
        <v>8</v>
      </c>
      <c r="O72" s="42">
        <f t="shared" si="32"/>
        <v>9</v>
      </c>
      <c r="P72" s="42">
        <f t="shared" si="32"/>
        <v>9</v>
      </c>
      <c r="Q72" s="42">
        <f t="shared" si="32"/>
        <v>0</v>
      </c>
      <c r="R72" s="42">
        <f t="shared" si="32"/>
        <v>0</v>
      </c>
      <c r="S72" s="42">
        <f t="shared" si="32"/>
        <v>9</v>
      </c>
      <c r="T72" s="42">
        <f t="shared" si="32"/>
        <v>9</v>
      </c>
      <c r="U72" s="42">
        <f t="shared" si="32"/>
        <v>9</v>
      </c>
      <c r="V72" s="42">
        <f t="shared" si="32"/>
        <v>8</v>
      </c>
      <c r="W72" s="42">
        <f t="shared" si="32"/>
        <v>9</v>
      </c>
      <c r="X72" s="42">
        <f t="shared" si="32"/>
        <v>0</v>
      </c>
      <c r="Y72" s="42">
        <f t="shared" si="32"/>
        <v>0</v>
      </c>
      <c r="Z72" s="42">
        <f t="shared" si="32"/>
        <v>9</v>
      </c>
      <c r="AA72" s="42">
        <f t="shared" si="32"/>
        <v>9</v>
      </c>
      <c r="AB72" s="42">
        <f t="shared" si="32"/>
        <v>9</v>
      </c>
      <c r="AC72" s="42">
        <f t="shared" si="32"/>
        <v>9</v>
      </c>
      <c r="AD72" s="42">
        <f t="shared" si="32"/>
        <v>9</v>
      </c>
      <c r="AE72" s="42">
        <f t="shared" si="32"/>
        <v>0</v>
      </c>
      <c r="AF72" s="42">
        <f t="shared" si="32"/>
        <v>0</v>
      </c>
      <c r="AG72" s="42">
        <f t="shared" si="32"/>
        <v>0</v>
      </c>
      <c r="AH72" s="42">
        <f t="shared" si="32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</row>
    <row r="73" spans="1:44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3">COUNTIF(D49:D71,"p") + COUNTIF(D49:D71,"ah")</f>
        <v>0</v>
      </c>
      <c r="E73" s="35">
        <f t="shared" si="33"/>
        <v>14</v>
      </c>
      <c r="F73" s="35">
        <f t="shared" si="33"/>
        <v>15</v>
      </c>
      <c r="G73" s="35">
        <f t="shared" si="33"/>
        <v>14</v>
      </c>
      <c r="H73" s="35">
        <f t="shared" si="33"/>
        <v>13</v>
      </c>
      <c r="I73" s="35">
        <f t="shared" si="33"/>
        <v>12</v>
      </c>
      <c r="J73" s="35">
        <f t="shared" si="33"/>
        <v>0</v>
      </c>
      <c r="K73" s="35">
        <f t="shared" si="33"/>
        <v>0</v>
      </c>
      <c r="L73" s="35">
        <f t="shared" si="33"/>
        <v>15</v>
      </c>
      <c r="M73" s="35">
        <f t="shared" si="33"/>
        <v>14</v>
      </c>
      <c r="N73" s="35">
        <f t="shared" si="33"/>
        <v>14</v>
      </c>
      <c r="O73" s="35">
        <f t="shared" si="33"/>
        <v>15</v>
      </c>
      <c r="P73" s="35">
        <f t="shared" si="33"/>
        <v>15</v>
      </c>
      <c r="Q73" s="35">
        <f t="shared" si="33"/>
        <v>0</v>
      </c>
      <c r="R73" s="35">
        <f t="shared" si="33"/>
        <v>0</v>
      </c>
      <c r="S73" s="35">
        <f t="shared" si="33"/>
        <v>14</v>
      </c>
      <c r="T73" s="35">
        <f t="shared" si="33"/>
        <v>14</v>
      </c>
      <c r="U73" s="35">
        <f t="shared" si="33"/>
        <v>13</v>
      </c>
      <c r="V73" s="35">
        <f t="shared" si="33"/>
        <v>12</v>
      </c>
      <c r="W73" s="35">
        <f t="shared" si="33"/>
        <v>15</v>
      </c>
      <c r="X73" s="35">
        <f t="shared" si="33"/>
        <v>0</v>
      </c>
      <c r="Y73" s="35">
        <f t="shared" si="33"/>
        <v>0</v>
      </c>
      <c r="Z73" s="35">
        <f t="shared" si="33"/>
        <v>17</v>
      </c>
      <c r="AA73" s="35">
        <f t="shared" si="33"/>
        <v>17</v>
      </c>
      <c r="AB73" s="35">
        <f t="shared" si="33"/>
        <v>17</v>
      </c>
      <c r="AC73" s="35">
        <f t="shared" si="33"/>
        <v>17</v>
      </c>
      <c r="AD73" s="35">
        <f t="shared" si="33"/>
        <v>17</v>
      </c>
      <c r="AE73" s="35">
        <f t="shared" si="33"/>
        <v>0</v>
      </c>
      <c r="AF73" s="35">
        <f t="shared" si="33"/>
        <v>0</v>
      </c>
      <c r="AG73" s="35">
        <f t="shared" si="33"/>
        <v>0</v>
      </c>
      <c r="AH73" s="35">
        <f t="shared" si="33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3"/>
    </row>
    <row r="74" spans="1:44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</row>
    <row r="75" spans="1:44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 t="s">
        <v>229</v>
      </c>
      <c r="F75" s="75" t="s">
        <v>229</v>
      </c>
      <c r="G75" s="75" t="s">
        <v>229</v>
      </c>
      <c r="H75" s="75" t="s">
        <v>229</v>
      </c>
      <c r="I75" s="75" t="s">
        <v>229</v>
      </c>
      <c r="J75" s="75" t="s">
        <v>229</v>
      </c>
      <c r="K75" s="75" t="s">
        <v>229</v>
      </c>
      <c r="L75" s="75" t="s">
        <v>229</v>
      </c>
      <c r="M75" s="75" t="s">
        <v>229</v>
      </c>
      <c r="N75" s="75" t="s">
        <v>229</v>
      </c>
      <c r="O75" s="75" t="s">
        <v>229</v>
      </c>
      <c r="P75" s="75" t="s">
        <v>229</v>
      </c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107">
        <f>COUNTIF(D75:AE75,"p")</f>
        <v>0</v>
      </c>
      <c r="AG75" s="107">
        <f>COUNTIF(D75:AE75,"AH")</f>
        <v>0</v>
      </c>
      <c r="AH75" s="108">
        <f>COUNTIF(D75:AE75,"PC")</f>
        <v>0</v>
      </c>
      <c r="AI75" s="109">
        <f>COUNTIF(D75:AE75,"f")</f>
        <v>0</v>
      </c>
      <c r="AJ75" s="110">
        <f>COUNTIF(D75:AE75,"ast")</f>
        <v>0</v>
      </c>
      <c r="AK75" s="111">
        <f>COUNTIF(D75:AE75,"cA")</f>
        <v>0</v>
      </c>
      <c r="AL75" s="112">
        <f>COUNTIF(D75:AE75,"rtt")</f>
        <v>0</v>
      </c>
      <c r="AM75" s="113">
        <f>COUNTIF(D75:AE75,"cex")</f>
        <v>0</v>
      </c>
      <c r="AN75" s="114">
        <f>COUNTIF(D75:AE75,"res")</f>
        <v>0</v>
      </c>
      <c r="AO75" s="115">
        <f>COUNTIF(D75:AE75,"mA")</f>
        <v>12</v>
      </c>
      <c r="AP75" s="116">
        <f>COUNTIF(D75:AE75,"at")</f>
        <v>0</v>
      </c>
      <c r="AQ75" s="117">
        <f>COUNTIF(D75:AE75,"TAD")</f>
        <v>0</v>
      </c>
      <c r="AR75" s="118">
        <f>COUNTIF(D75:AE75,"TP")</f>
        <v>0</v>
      </c>
    </row>
    <row r="76" spans="1:44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 t="s">
        <v>220</v>
      </c>
      <c r="F76" s="77" t="s">
        <v>220</v>
      </c>
      <c r="G76" s="77" t="s">
        <v>220</v>
      </c>
      <c r="H76" s="77" t="s">
        <v>220</v>
      </c>
      <c r="I76" s="77" t="s">
        <v>220</v>
      </c>
      <c r="J76" s="77"/>
      <c r="K76" s="77"/>
      <c r="L76" s="77" t="s">
        <v>220</v>
      </c>
      <c r="M76" s="77" t="s">
        <v>225</v>
      </c>
      <c r="N76" s="77" t="s">
        <v>225</v>
      </c>
      <c r="O76" s="77" t="s">
        <v>225</v>
      </c>
      <c r="P76" s="77" t="s">
        <v>225</v>
      </c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107">
        <f>COUNTIF(D76:AE76,"p")</f>
        <v>6</v>
      </c>
      <c r="AG76" s="107">
        <f>COUNTIF(D76:AE76,"AH")</f>
        <v>0</v>
      </c>
      <c r="AH76" s="108">
        <f>COUNTIF(D76:AE76,"PC")</f>
        <v>0</v>
      </c>
      <c r="AI76" s="109">
        <f>COUNTIF(D76:AE76,"f")</f>
        <v>0</v>
      </c>
      <c r="AJ76" s="110">
        <f>COUNTIF(D76:AE76,"ast")</f>
        <v>0</v>
      </c>
      <c r="AK76" s="111">
        <f>COUNTIF(D76:AE76,"cA")</f>
        <v>4</v>
      </c>
      <c r="AL76" s="112">
        <f>COUNTIF(D76:AE76,"rtt")</f>
        <v>0</v>
      </c>
      <c r="AM76" s="113">
        <f>COUNTIF(D76:AE76,"cex")</f>
        <v>0</v>
      </c>
      <c r="AN76" s="114">
        <f>COUNTIF(D76:AE76,"res")</f>
        <v>0</v>
      </c>
      <c r="AO76" s="115">
        <f>COUNTIF(D76:AE76,"mA")</f>
        <v>0</v>
      </c>
      <c r="AP76" s="116">
        <f>COUNTIF(D76:AE76,"at")</f>
        <v>0</v>
      </c>
      <c r="AQ76" s="117">
        <f>COUNTIF(D76:AE76,"TAD")</f>
        <v>0</v>
      </c>
      <c r="AR76" s="118">
        <f>COUNTIF(D76:AE76,"TP")</f>
        <v>0</v>
      </c>
    </row>
    <row r="77" spans="1:44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</row>
    <row r="78" spans="1:44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 t="s">
        <v>220</v>
      </c>
      <c r="F78" s="80" t="s">
        <v>232</v>
      </c>
      <c r="G78" s="80" t="s">
        <v>220</v>
      </c>
      <c r="H78" s="80" t="s">
        <v>232</v>
      </c>
      <c r="I78" s="80" t="s">
        <v>220</v>
      </c>
      <c r="J78" s="80"/>
      <c r="K78" s="80"/>
      <c r="L78" s="80" t="s">
        <v>232</v>
      </c>
      <c r="M78" s="80" t="s">
        <v>220</v>
      </c>
      <c r="N78" s="80" t="s">
        <v>232</v>
      </c>
      <c r="O78" s="80"/>
      <c r="P78" s="80" t="s">
        <v>232</v>
      </c>
      <c r="Q78" s="80"/>
      <c r="R78" s="80"/>
      <c r="S78" s="80" t="s">
        <v>225</v>
      </c>
      <c r="T78" s="80" t="s">
        <v>232</v>
      </c>
      <c r="U78" s="80"/>
      <c r="V78" s="80" t="s">
        <v>232</v>
      </c>
      <c r="W78" s="80"/>
      <c r="X78" s="80"/>
      <c r="Y78" s="80"/>
      <c r="Z78" s="80" t="s">
        <v>232</v>
      </c>
      <c r="AA78" s="80"/>
      <c r="AB78" s="80" t="s">
        <v>232</v>
      </c>
      <c r="AC78" s="80"/>
      <c r="AD78" s="80" t="s">
        <v>232</v>
      </c>
      <c r="AE78" s="80"/>
      <c r="AF78" s="107">
        <f>COUNTIF(D78:AE78,"p")</f>
        <v>4</v>
      </c>
      <c r="AG78" s="107">
        <f>COUNTIF(D78:AE78,"AH")</f>
        <v>0</v>
      </c>
      <c r="AH78" s="108">
        <f>COUNTIF(D78:AE78,"PC")</f>
        <v>0</v>
      </c>
      <c r="AI78" s="109">
        <f>COUNTIF(D78:AE78,"f")</f>
        <v>0</v>
      </c>
      <c r="AJ78" s="110">
        <f>COUNTIF(D78:AE78,"ast")</f>
        <v>0</v>
      </c>
      <c r="AK78" s="111">
        <f>COUNTIF(D78:AE78,"cA")</f>
        <v>1</v>
      </c>
      <c r="AL78" s="112">
        <f>COUNTIF(D78:AE78,"rtt")</f>
        <v>0</v>
      </c>
      <c r="AM78" s="113">
        <f>COUNTIF(D78:AE78,"cex")</f>
        <v>0</v>
      </c>
      <c r="AN78" s="114">
        <f>COUNTIF(D78:AE78,"res")</f>
        <v>0</v>
      </c>
      <c r="AO78" s="115">
        <f>COUNTIF(D78:AE78,"mA")</f>
        <v>0</v>
      </c>
      <c r="AP78" s="116">
        <f>COUNTIF(D78:AE78,"at")</f>
        <v>0</v>
      </c>
      <c r="AQ78" s="117">
        <f>COUNTIF(D78:AE78,"TAD")</f>
        <v>0</v>
      </c>
      <c r="AR78" s="118">
        <f>COUNTIF(D78:AE78,"TP")</f>
        <v>10</v>
      </c>
    </row>
    <row r="79" spans="1:44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 t="s">
        <v>220</v>
      </c>
      <c r="F79" s="75" t="s">
        <v>220</v>
      </c>
      <c r="G79" s="75" t="s">
        <v>220</v>
      </c>
      <c r="H79" s="75" t="s">
        <v>220</v>
      </c>
      <c r="I79" s="75" t="s">
        <v>220</v>
      </c>
      <c r="J79" s="75"/>
      <c r="K79" s="75"/>
      <c r="L79" s="75" t="s">
        <v>220</v>
      </c>
      <c r="M79" s="75" t="s">
        <v>220</v>
      </c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107">
        <f>COUNTIF(D79:AE79,"p")</f>
        <v>7</v>
      </c>
      <c r="AG79" s="107">
        <f>COUNTIF(D79:AE79,"AH")</f>
        <v>0</v>
      </c>
      <c r="AH79" s="108">
        <f>COUNTIF(D79:AE79,"PC")</f>
        <v>0</v>
      </c>
      <c r="AI79" s="109">
        <f>COUNTIF(D79:AE79,"f")</f>
        <v>0</v>
      </c>
      <c r="AJ79" s="110">
        <f>COUNTIF(D79:AE79,"ast")</f>
        <v>0</v>
      </c>
      <c r="AK79" s="111">
        <f>COUNTIF(D79:AE79,"cA")</f>
        <v>0</v>
      </c>
      <c r="AL79" s="112">
        <f>COUNTIF(D79:AE79,"rtt")</f>
        <v>0</v>
      </c>
      <c r="AM79" s="113">
        <f>COUNTIF(D79:AE79,"cex")</f>
        <v>0</v>
      </c>
      <c r="AN79" s="114">
        <f>COUNTIF(D79:AE79,"res")</f>
        <v>0</v>
      </c>
      <c r="AO79" s="115">
        <f>COUNTIF(D79:AE79,"mA")</f>
        <v>0</v>
      </c>
      <c r="AP79" s="116">
        <f>COUNTIF(D79:AE79,"at")</f>
        <v>0</v>
      </c>
      <c r="AQ79" s="117">
        <f>COUNTIF(D79:AE79,"TAD")</f>
        <v>0</v>
      </c>
      <c r="AR79" s="118">
        <f>COUNTIF(D79:AE79,"TP")</f>
        <v>0</v>
      </c>
    </row>
    <row r="80" spans="1:44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72</v>
      </c>
      <c r="E83" s="102">
        <f>COUNTIF(D11:AE35,"AH")</f>
        <v>0</v>
      </c>
      <c r="F83" s="102">
        <f>COUNTIF(D11:AE35,"PC")</f>
        <v>0</v>
      </c>
      <c r="G83" s="102">
        <f>COUNTIF(D11:AE35,"f")</f>
        <v>0</v>
      </c>
      <c r="H83" s="102">
        <f>COUNTIF(D11:AE35,"ast")</f>
        <v>1</v>
      </c>
      <c r="I83" s="102">
        <f>COUNTIF(D11:AE35,"ca")</f>
        <v>43</v>
      </c>
      <c r="J83" s="102">
        <f>COUNTIF(D11:AE35,"rtt")</f>
        <v>0</v>
      </c>
      <c r="K83" s="102">
        <f>COUNTIF(D11:AE35,"CEX")</f>
        <v>9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3</v>
      </c>
      <c r="P83" s="103">
        <f>COUNTIF(D11:AE35,"TP")</f>
        <v>20</v>
      </c>
      <c r="W83" s="104">
        <f>COUNTIF(D49:AE58,"p")</f>
        <v>93</v>
      </c>
      <c r="X83" s="105">
        <f>COUNTIF(D49:AE58,"AH")</f>
        <v>32</v>
      </c>
      <c r="Y83" s="105">
        <f>COUNTIF(D49:AE58,"PC")</f>
        <v>1</v>
      </c>
      <c r="Z83" s="105">
        <f>COUNTIF(D49:AE58,"f")</f>
        <v>0</v>
      </c>
      <c r="AA83" s="105">
        <f>COUNTIF(D49:AE58,"ast")</f>
        <v>0</v>
      </c>
      <c r="AB83" s="105">
        <f>COUNTIF(D49:AE58,"ca")</f>
        <v>30</v>
      </c>
      <c r="AC83" s="105">
        <f>COUNTIF(D49:AE58,"rtt")</f>
        <v>2</v>
      </c>
      <c r="AD83" s="105">
        <f>COUNTIF(D49:AE58,"CEX")</f>
        <v>0</v>
      </c>
      <c r="AE83" s="105">
        <f>COUNTIF(D49:AE58,"RES")</f>
        <v>2</v>
      </c>
      <c r="AF83" s="105">
        <f>COUNTIF(D49:AE58,"MA")</f>
        <v>20</v>
      </c>
      <c r="AG83" s="105">
        <f>COUNTIF(D49:AE58,"AT")</f>
        <v>20</v>
      </c>
      <c r="AH83" s="106">
        <f>COUNTIF(D49:AE58,"TP")</f>
        <v>0</v>
      </c>
    </row>
    <row r="102" spans="4:34" ht="15" thickBot="1" x14ac:dyDescent="0.25"/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140</v>
      </c>
      <c r="E105" s="105">
        <f>COUNTIF(D61:AE71,"AH")</f>
        <v>29</v>
      </c>
      <c r="F105" s="105">
        <f>COUNTIF(D61:AE71,"PC")</f>
        <v>12</v>
      </c>
      <c r="G105" s="105">
        <f>COUNTIF(D61:AE71,"f")</f>
        <v>10</v>
      </c>
      <c r="H105" s="105">
        <f>COUNTIF(D61:AE71,"ast")</f>
        <v>0</v>
      </c>
      <c r="I105" s="105">
        <f>COUNTIF(D61:AE71,"ca")</f>
        <v>24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5</v>
      </c>
      <c r="N105" s="105">
        <f>COUNTIF(D61:AE71,"AT")</f>
        <v>0</v>
      </c>
      <c r="O105" s="106">
        <f>COUNTIF(D61:AE71,"TP")</f>
        <v>0</v>
      </c>
      <c r="W105" s="101">
        <f>COUNTIF(D75:AE79,"p")</f>
        <v>17</v>
      </c>
      <c r="X105" s="102">
        <f>COUNTIF(D75:AE79,"AH")</f>
        <v>0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5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12</v>
      </c>
      <c r="AG105" s="467">
        <f>COUNTIF(D75:AE79,"AT")</f>
        <v>0</v>
      </c>
      <c r="AH105" s="468">
        <f>COUNTIF(D75:AE79,"TP")</f>
        <v>10</v>
      </c>
    </row>
  </sheetData>
  <mergeCells count="14">
    <mergeCell ref="AQ5:AQ9"/>
    <mergeCell ref="AR5:AR9"/>
    <mergeCell ref="AK5:AK9"/>
    <mergeCell ref="AL5:AL9"/>
    <mergeCell ref="AM5:AM9"/>
    <mergeCell ref="AN5:AN9"/>
    <mergeCell ref="AO5:AO9"/>
    <mergeCell ref="AP5:AP9"/>
    <mergeCell ref="AJ5:AJ9"/>
    <mergeCell ref="D5:AE7"/>
    <mergeCell ref="AF5:AF9"/>
    <mergeCell ref="AG5:AG9"/>
    <mergeCell ref="AH5:AH9"/>
    <mergeCell ref="AI5:AI9"/>
  </mergeCells>
  <conditionalFormatting sqref="D12:AE12 D14:AE14 D17:AE17 D21:AE21 D30:AE30 D78:AE79 D23:AE24 D26:AE28 D19:AE19 D35:AE47 D75:AE76 D32:AE33 D61:AE71 D49:AE58">
    <cfRule type="containsText" dxfId="225" priority="5" operator="containsText" text="AH">
      <formula>NOT(ISERROR(SEARCH("AH",D12)))</formula>
    </cfRule>
    <cfRule type="containsText" dxfId="224" priority="6" operator="containsText" text="TP">
      <formula>NOT(ISERROR(SEARCH("TP",D12)))</formula>
    </cfRule>
    <cfRule type="containsText" dxfId="223" priority="7" operator="containsText" text="TAD">
      <formula>NOT(ISERROR(SEARCH("TAD",D12)))</formula>
    </cfRule>
    <cfRule type="containsText" dxfId="222" priority="8" operator="containsText" text="AT">
      <formula>NOT(ISERROR(SEARCH("AT",D12)))</formula>
    </cfRule>
    <cfRule type="containsText" dxfId="221" priority="9" operator="containsText" text="MA">
      <formula>NOT(ISERROR(SEARCH("MA",D12)))</formula>
    </cfRule>
    <cfRule type="containsText" dxfId="220" priority="10" operator="containsText" text="RES">
      <formula>NOT(ISERROR(SEARCH("RES",D12)))</formula>
    </cfRule>
    <cfRule type="containsText" dxfId="219" priority="11" operator="containsText" text="CEX">
      <formula>NOT(ISERROR(SEARCH("CEX",D12)))</formula>
    </cfRule>
    <cfRule type="containsText" dxfId="218" priority="12" operator="containsText" text="RTT">
      <formula>NOT(ISERROR(SEARCH("RTT",D12)))</formula>
    </cfRule>
    <cfRule type="beginsWith" dxfId="217" priority="13" operator="beginsWith" text="CA">
      <formula>LEFT(D12,LEN("CA"))="CA"</formula>
    </cfRule>
    <cfRule type="containsText" dxfId="216" priority="14" operator="containsText" text="AST">
      <formula>NOT(ISERROR(SEARCH("AST",D12)))</formula>
    </cfRule>
    <cfRule type="containsText" dxfId="215" priority="15" operator="containsText" text="F">
      <formula>NOT(ISERROR(SEARCH("F",D12)))</formula>
    </cfRule>
    <cfRule type="containsText" dxfId="214" priority="16" operator="containsText" text="PC">
      <formula>NOT(ISERROR(SEARCH("PC",D12)))</formula>
    </cfRule>
    <cfRule type="containsText" dxfId="213" priority="17" operator="containsText" text="P">
      <formula>NOT(ISERROR(SEARCH("P",D12)))</formula>
    </cfRule>
  </conditionalFormatting>
  <conditionalFormatting sqref="D9:AE10 D12:AE12 D14:AE14 D17:AE17 D21:AE21 D30:AE30 D39:AE39 D43:AE44 D78:AE79 D41:AE41 D46:AE47 D23:AE24 D26:AE28 D19:AE19 D35:AE36 D75:AE76 D32:AE33 D61:AE71 D49:AE59">
    <cfRule type="expression" dxfId="212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11" priority="4">
      <formula>OR(D$9=1,D$9=7)</formula>
    </cfRule>
  </conditionalFormatting>
  <conditionalFormatting sqref="D72:AH73">
    <cfRule type="expression" dxfId="210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09" priority="2">
      <formula>OR(D$9=1,D$9=7)</formula>
    </cfRule>
  </conditionalFormatting>
  <dataValidations count="1">
    <dataValidation type="list" showInputMessage="1" showErrorMessage="1" sqref="D12:AE12 D78:AE79 D17:AE19 D23:AE24 D14:AE14 D61:AE71 D32:AE33 D30:AE30 D26:AE28 D35:AE47 D21:AE21 D75:AE76 D49:AE58" xr:uid="{F9D35896-9FA2-44CD-AC6F-9F160D08AC13}">
      <formula1>$AF$10:$AR$10</formula1>
    </dataValidation>
  </dataValidations>
  <pageMargins left="0.7" right="0.7" top="0.75" bottom="0.75" header="0.3" footer="0.3"/>
  <pageSetup paperSize="8" scale="88" fitToHeight="0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41BC8-D1B7-459B-AB4A-056EE100BAFF}">
  <sheetPr codeName="Feuil20">
    <outlinePr summaryRight="0"/>
  </sheetPr>
  <dimension ref="A1:AU125"/>
  <sheetViews>
    <sheetView zoomScaleNormal="100" workbookViewId="0">
      <pane ySplit="10" topLeftCell="A48" activePane="bottomLeft" state="frozen"/>
      <selection activeCell="B1" sqref="B1"/>
      <selection pane="bottomLeft" activeCell="Y56" sqref="Y56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Menu!D24</f>
        <v>46082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Menu!E24</f>
        <v>46112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46082</v>
      </c>
      <c r="E4" s="55">
        <f t="shared" ref="E4:AH4" si="0">D4+1</f>
        <v>46083</v>
      </c>
      <c r="F4" s="55">
        <f t="shared" si="0"/>
        <v>46084</v>
      </c>
      <c r="G4" s="55">
        <f t="shared" si="0"/>
        <v>46085</v>
      </c>
      <c r="H4" s="55">
        <f t="shared" si="0"/>
        <v>46086</v>
      </c>
      <c r="I4" s="55">
        <f t="shared" si="0"/>
        <v>46087</v>
      </c>
      <c r="J4" s="55">
        <f t="shared" si="0"/>
        <v>46088</v>
      </c>
      <c r="K4" s="55">
        <f t="shared" si="0"/>
        <v>46089</v>
      </c>
      <c r="L4" s="55">
        <f t="shared" si="0"/>
        <v>46090</v>
      </c>
      <c r="M4" s="55">
        <f t="shared" si="0"/>
        <v>46091</v>
      </c>
      <c r="N4" s="55">
        <f t="shared" si="0"/>
        <v>46092</v>
      </c>
      <c r="O4" s="55">
        <f t="shared" si="0"/>
        <v>46093</v>
      </c>
      <c r="P4" s="55">
        <f t="shared" si="0"/>
        <v>46094</v>
      </c>
      <c r="Q4" s="55">
        <f t="shared" si="0"/>
        <v>46095</v>
      </c>
      <c r="R4" s="55">
        <f t="shared" si="0"/>
        <v>46096</v>
      </c>
      <c r="S4" s="55">
        <f t="shared" si="0"/>
        <v>46097</v>
      </c>
      <c r="T4" s="55">
        <f t="shared" si="0"/>
        <v>46098</v>
      </c>
      <c r="U4" s="55">
        <f t="shared" si="0"/>
        <v>46099</v>
      </c>
      <c r="V4" s="55">
        <f t="shared" si="0"/>
        <v>46100</v>
      </c>
      <c r="W4" s="55">
        <f t="shared" si="0"/>
        <v>46101</v>
      </c>
      <c r="X4" s="55">
        <f t="shared" si="0"/>
        <v>46102</v>
      </c>
      <c r="Y4" s="55">
        <f t="shared" si="0"/>
        <v>46103</v>
      </c>
      <c r="Z4" s="55">
        <f t="shared" si="0"/>
        <v>46104</v>
      </c>
      <c r="AA4" s="55">
        <f t="shared" si="0"/>
        <v>46105</v>
      </c>
      <c r="AB4" s="55">
        <f t="shared" si="0"/>
        <v>46106</v>
      </c>
      <c r="AC4" s="55">
        <f t="shared" si="0"/>
        <v>46107</v>
      </c>
      <c r="AD4" s="55">
        <f t="shared" si="0"/>
        <v>46108</v>
      </c>
      <c r="AE4" s="55">
        <f t="shared" si="0"/>
        <v>46109</v>
      </c>
      <c r="AF4" s="55">
        <f t="shared" si="0"/>
        <v>46110</v>
      </c>
      <c r="AG4" s="55">
        <f t="shared" si="0"/>
        <v>46111</v>
      </c>
      <c r="AH4" s="55">
        <f t="shared" si="0"/>
        <v>46112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mars-2026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1</v>
      </c>
      <c r="E9" s="74">
        <f t="shared" si="1"/>
        <v>2</v>
      </c>
      <c r="F9" s="74">
        <f t="shared" si="1"/>
        <v>3</v>
      </c>
      <c r="G9" s="74">
        <f t="shared" si="1"/>
        <v>4</v>
      </c>
      <c r="H9" s="74">
        <f t="shared" si="1"/>
        <v>5</v>
      </c>
      <c r="I9" s="74">
        <f t="shared" si="1"/>
        <v>6</v>
      </c>
      <c r="J9" s="74">
        <f t="shared" si="1"/>
        <v>7</v>
      </c>
      <c r="K9" s="74">
        <f t="shared" si="1"/>
        <v>1</v>
      </c>
      <c r="L9" s="74">
        <f t="shared" si="1"/>
        <v>2</v>
      </c>
      <c r="M9" s="74">
        <f t="shared" si="1"/>
        <v>3</v>
      </c>
      <c r="N9" s="74">
        <f t="shared" si="1"/>
        <v>4</v>
      </c>
      <c r="O9" s="74">
        <f t="shared" si="1"/>
        <v>5</v>
      </c>
      <c r="P9" s="74">
        <f t="shared" si="1"/>
        <v>6</v>
      </c>
      <c r="Q9" s="74">
        <f t="shared" si="1"/>
        <v>7</v>
      </c>
      <c r="R9" s="74">
        <f t="shared" si="1"/>
        <v>1</v>
      </c>
      <c r="S9" s="74">
        <f t="shared" si="1"/>
        <v>2</v>
      </c>
      <c r="T9" s="74">
        <f t="shared" si="1"/>
        <v>3</v>
      </c>
      <c r="U9" s="74">
        <f t="shared" si="1"/>
        <v>4</v>
      </c>
      <c r="V9" s="74">
        <f t="shared" si="1"/>
        <v>5</v>
      </c>
      <c r="W9" s="74">
        <f t="shared" si="1"/>
        <v>6</v>
      </c>
      <c r="X9" s="74">
        <f t="shared" si="1"/>
        <v>7</v>
      </c>
      <c r="Y9" s="74">
        <f t="shared" si="1"/>
        <v>1</v>
      </c>
      <c r="Z9" s="74">
        <f t="shared" si="1"/>
        <v>2</v>
      </c>
      <c r="AA9" s="74">
        <f t="shared" si="1"/>
        <v>3</v>
      </c>
      <c r="AB9" s="74">
        <f t="shared" si="1"/>
        <v>4</v>
      </c>
      <c r="AC9" s="74">
        <f t="shared" si="1"/>
        <v>5</v>
      </c>
      <c r="AD9" s="74">
        <f t="shared" si="1"/>
        <v>6</v>
      </c>
      <c r="AE9" s="74">
        <f t="shared" si="1"/>
        <v>7</v>
      </c>
      <c r="AF9" s="74">
        <f t="shared" si="1"/>
        <v>1</v>
      </c>
      <c r="AG9" s="74">
        <f t="shared" si="1"/>
        <v>2</v>
      </c>
      <c r="AH9" s="179">
        <f t="shared" si="1"/>
        <v>3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 t="s">
        <v>222</v>
      </c>
      <c r="M14" s="78" t="s">
        <v>222</v>
      </c>
      <c r="N14" s="78" t="s">
        <v>222</v>
      </c>
      <c r="O14" s="78" t="s">
        <v>222</v>
      </c>
      <c r="P14" s="78" t="s">
        <v>222</v>
      </c>
      <c r="Q14" s="78"/>
      <c r="R14" s="78"/>
      <c r="S14" s="78" t="s">
        <v>222</v>
      </c>
      <c r="T14" s="78" t="s">
        <v>222</v>
      </c>
      <c r="U14" s="78" t="s">
        <v>222</v>
      </c>
      <c r="V14" s="78" t="s">
        <v>222</v>
      </c>
      <c r="W14" s="78" t="s">
        <v>222</v>
      </c>
      <c r="X14" s="78"/>
      <c r="Y14" s="78"/>
      <c r="Z14" s="78" t="s">
        <v>222</v>
      </c>
      <c r="AA14" s="78" t="s">
        <v>222</v>
      </c>
      <c r="AB14" s="78" t="s">
        <v>222</v>
      </c>
      <c r="AC14" s="78" t="s">
        <v>222</v>
      </c>
      <c r="AD14" s="78" t="s">
        <v>222</v>
      </c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15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 t="s">
        <v>222</v>
      </c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1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 t="s">
        <v>224</v>
      </c>
      <c r="E21" s="78" t="s">
        <v>224</v>
      </c>
      <c r="F21" s="78" t="s">
        <v>224</v>
      </c>
      <c r="G21" s="78" t="s">
        <v>224</v>
      </c>
      <c r="H21" s="78" t="s">
        <v>224</v>
      </c>
      <c r="I21" s="78" t="s">
        <v>224</v>
      </c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6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 t="s">
        <v>232</v>
      </c>
      <c r="F26" s="80" t="s">
        <v>232</v>
      </c>
      <c r="G26" s="80" t="s">
        <v>232</v>
      </c>
      <c r="H26" s="80" t="s">
        <v>232</v>
      </c>
      <c r="I26" s="80" t="s">
        <v>232</v>
      </c>
      <c r="J26" s="80"/>
      <c r="K26" s="80"/>
      <c r="L26" s="80" t="s">
        <v>232</v>
      </c>
      <c r="M26" s="80" t="s">
        <v>232</v>
      </c>
      <c r="N26" s="80" t="s">
        <v>232</v>
      </c>
      <c r="O26" s="80" t="s">
        <v>232</v>
      </c>
      <c r="P26" s="80" t="s">
        <v>232</v>
      </c>
      <c r="Q26" s="80"/>
      <c r="R26" s="80"/>
      <c r="S26" s="80" t="s">
        <v>232</v>
      </c>
      <c r="T26" s="80" t="s">
        <v>232</v>
      </c>
      <c r="U26" s="80" t="s">
        <v>232</v>
      </c>
      <c r="V26" s="80" t="s">
        <v>232</v>
      </c>
      <c r="W26" s="80" t="s">
        <v>232</v>
      </c>
      <c r="X26" s="80"/>
      <c r="Y26" s="80"/>
      <c r="Z26" s="80" t="s">
        <v>232</v>
      </c>
      <c r="AA26" s="80" t="s">
        <v>232</v>
      </c>
      <c r="AB26" s="80" t="s">
        <v>232</v>
      </c>
      <c r="AC26" s="80" t="s">
        <v>232</v>
      </c>
      <c r="AD26" s="80" t="s">
        <v>232</v>
      </c>
      <c r="AE26" s="80"/>
      <c r="AF26" s="80"/>
      <c r="AG26" s="80" t="s">
        <v>232</v>
      </c>
      <c r="AH26" s="80" t="s">
        <v>232</v>
      </c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21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 t="s">
        <v>225</v>
      </c>
      <c r="F35" s="80" t="s">
        <v>225</v>
      </c>
      <c r="G35" s="80" t="s">
        <v>225</v>
      </c>
      <c r="H35" s="80" t="s">
        <v>225</v>
      </c>
      <c r="I35" s="80" t="s">
        <v>225</v>
      </c>
      <c r="J35" s="80"/>
      <c r="K35" s="80"/>
      <c r="L35" s="80" t="s">
        <v>225</v>
      </c>
      <c r="M35" s="80" t="s">
        <v>225</v>
      </c>
      <c r="N35" s="80" t="s">
        <v>225</v>
      </c>
      <c r="O35" s="80" t="s">
        <v>225</v>
      </c>
      <c r="P35" s="80" t="s">
        <v>225</v>
      </c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10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478" t="s">
        <v>229</v>
      </c>
      <c r="F49" s="478" t="s">
        <v>229</v>
      </c>
      <c r="G49" s="478" t="s">
        <v>229</v>
      </c>
      <c r="H49" s="478" t="s">
        <v>229</v>
      </c>
      <c r="I49" s="478" t="s">
        <v>229</v>
      </c>
      <c r="J49" s="478"/>
      <c r="K49" s="478"/>
      <c r="L49" s="478" t="s">
        <v>229</v>
      </c>
      <c r="M49" s="478" t="s">
        <v>229</v>
      </c>
      <c r="N49" s="478" t="s">
        <v>229</v>
      </c>
      <c r="O49" s="478" t="s">
        <v>229</v>
      </c>
      <c r="P49" s="478" t="s">
        <v>229</v>
      </c>
      <c r="Q49" s="478"/>
      <c r="R49" s="478"/>
      <c r="S49" s="478" t="s">
        <v>229</v>
      </c>
      <c r="T49" s="477" t="s">
        <v>229</v>
      </c>
      <c r="U49" s="477" t="s">
        <v>229</v>
      </c>
      <c r="V49" s="477" t="s">
        <v>229</v>
      </c>
      <c r="W49" s="477" t="s">
        <v>229</v>
      </c>
      <c r="X49" s="477"/>
      <c r="Y49" s="477"/>
      <c r="Z49" s="477" t="s">
        <v>229</v>
      </c>
      <c r="AA49" s="477" t="s">
        <v>229</v>
      </c>
      <c r="AB49" s="477" t="s">
        <v>229</v>
      </c>
      <c r="AC49" s="477" t="s">
        <v>229</v>
      </c>
      <c r="AD49" s="477" t="s">
        <v>229</v>
      </c>
      <c r="AE49" s="477"/>
      <c r="AF49" s="477"/>
      <c r="AG49" s="477" t="s">
        <v>229</v>
      </c>
      <c r="AH49" s="477" t="s">
        <v>229</v>
      </c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21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477" t="s">
        <v>220</v>
      </c>
      <c r="F50" s="477" t="s">
        <v>220</v>
      </c>
      <c r="G50" s="477" t="s">
        <v>220</v>
      </c>
      <c r="H50" s="477" t="s">
        <v>220</v>
      </c>
      <c r="I50" s="477" t="s">
        <v>221</v>
      </c>
      <c r="J50" s="477"/>
      <c r="K50" s="477"/>
      <c r="L50" s="477" t="s">
        <v>221</v>
      </c>
      <c r="M50" s="477" t="s">
        <v>221</v>
      </c>
      <c r="N50" s="477" t="s">
        <v>221</v>
      </c>
      <c r="O50" s="477" t="s">
        <v>221</v>
      </c>
      <c r="P50" s="477" t="s">
        <v>221</v>
      </c>
      <c r="Q50" s="477"/>
      <c r="R50" s="477"/>
      <c r="S50" s="477" t="s">
        <v>220</v>
      </c>
      <c r="T50" s="477" t="s">
        <v>220</v>
      </c>
      <c r="U50" s="477" t="s">
        <v>220</v>
      </c>
      <c r="V50" s="477" t="s">
        <v>220</v>
      </c>
      <c r="W50" s="477" t="s">
        <v>220</v>
      </c>
      <c r="X50" s="477"/>
      <c r="Y50" s="477"/>
      <c r="Z50" s="477" t="s">
        <v>220</v>
      </c>
      <c r="AA50" s="477" t="s">
        <v>220</v>
      </c>
      <c r="AB50" s="477" t="s">
        <v>220</v>
      </c>
      <c r="AC50" s="477" t="s">
        <v>220</v>
      </c>
      <c r="AD50" s="477" t="s">
        <v>220</v>
      </c>
      <c r="AE50" s="477"/>
      <c r="AF50" s="477"/>
      <c r="AG50" s="477" t="s">
        <v>220</v>
      </c>
      <c r="AH50" s="477" t="s">
        <v>220</v>
      </c>
      <c r="AI50" s="107">
        <f t="shared" si="4"/>
        <v>15</v>
      </c>
      <c r="AJ50" s="107">
        <f t="shared" si="5"/>
        <v>6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477" t="s">
        <v>221</v>
      </c>
      <c r="F51" s="477" t="s">
        <v>221</v>
      </c>
      <c r="G51" s="477" t="s">
        <v>221</v>
      </c>
      <c r="H51" s="477" t="s">
        <v>221</v>
      </c>
      <c r="I51" s="477" t="s">
        <v>221</v>
      </c>
      <c r="J51" s="477"/>
      <c r="K51" s="477"/>
      <c r="L51" s="477" t="s">
        <v>220</v>
      </c>
      <c r="M51" s="477" t="s">
        <v>220</v>
      </c>
      <c r="N51" s="477" t="s">
        <v>220</v>
      </c>
      <c r="O51" s="477" t="s">
        <v>220</v>
      </c>
      <c r="P51" s="477" t="s">
        <v>220</v>
      </c>
      <c r="Q51" s="477"/>
      <c r="R51" s="477"/>
      <c r="S51" s="477" t="s">
        <v>220</v>
      </c>
      <c r="T51" s="477" t="s">
        <v>220</v>
      </c>
      <c r="U51" s="477" t="s">
        <v>220</v>
      </c>
      <c r="V51" s="477" t="s">
        <v>220</v>
      </c>
      <c r="W51" s="477" t="s">
        <v>220</v>
      </c>
      <c r="X51" s="477"/>
      <c r="Y51" s="477"/>
      <c r="Z51" s="477" t="s">
        <v>220</v>
      </c>
      <c r="AA51" s="477" t="s">
        <v>220</v>
      </c>
      <c r="AB51" s="477" t="s">
        <v>220</v>
      </c>
      <c r="AC51" s="477" t="s">
        <v>220</v>
      </c>
      <c r="AD51" s="477" t="s">
        <v>220</v>
      </c>
      <c r="AE51" s="477"/>
      <c r="AF51" s="477"/>
      <c r="AG51" s="477" t="s">
        <v>220</v>
      </c>
      <c r="AH51" s="477" t="s">
        <v>220</v>
      </c>
      <c r="AI51" s="107">
        <f t="shared" si="4"/>
        <v>16</v>
      </c>
      <c r="AJ51" s="107">
        <f t="shared" si="5"/>
        <v>5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477" t="s">
        <v>220</v>
      </c>
      <c r="F52" s="477" t="s">
        <v>220</v>
      </c>
      <c r="G52" s="477" t="s">
        <v>220</v>
      </c>
      <c r="H52" s="477" t="s">
        <v>220</v>
      </c>
      <c r="I52" s="477" t="s">
        <v>220</v>
      </c>
      <c r="J52" s="477"/>
      <c r="K52" s="477"/>
      <c r="L52" s="477" t="s">
        <v>220</v>
      </c>
      <c r="M52" s="477" t="s">
        <v>220</v>
      </c>
      <c r="N52" s="477" t="s">
        <v>220</v>
      </c>
      <c r="O52" s="477" t="s">
        <v>220</v>
      </c>
      <c r="P52" s="477" t="s">
        <v>220</v>
      </c>
      <c r="Q52" s="477"/>
      <c r="R52" s="477"/>
      <c r="S52" s="477" t="s">
        <v>220</v>
      </c>
      <c r="T52" s="477" t="s">
        <v>220</v>
      </c>
      <c r="U52" s="477" t="s">
        <v>220</v>
      </c>
      <c r="V52" s="477" t="s">
        <v>220</v>
      </c>
      <c r="W52" s="477" t="s">
        <v>220</v>
      </c>
      <c r="X52" s="477"/>
      <c r="Y52" s="477"/>
      <c r="Z52" s="477" t="s">
        <v>220</v>
      </c>
      <c r="AA52" s="477" t="s">
        <v>220</v>
      </c>
      <c r="AB52" s="477" t="s">
        <v>220</v>
      </c>
      <c r="AC52" s="477" t="s">
        <v>220</v>
      </c>
      <c r="AD52" s="477" t="s">
        <v>220</v>
      </c>
      <c r="AE52" s="477"/>
      <c r="AF52" s="477"/>
      <c r="AG52" s="477" t="s">
        <v>220</v>
      </c>
      <c r="AH52" s="477" t="s">
        <v>220</v>
      </c>
      <c r="AI52" s="107">
        <f t="shared" si="4"/>
        <v>21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477" t="s">
        <v>226</v>
      </c>
      <c r="F53" s="477" t="s">
        <v>220</v>
      </c>
      <c r="G53" s="477" t="s">
        <v>220</v>
      </c>
      <c r="H53" s="477" t="s">
        <v>220</v>
      </c>
      <c r="I53" s="477" t="s">
        <v>220</v>
      </c>
      <c r="J53" s="477"/>
      <c r="K53" s="477"/>
      <c r="L53" s="477" t="s">
        <v>220</v>
      </c>
      <c r="M53" s="477" t="s">
        <v>220</v>
      </c>
      <c r="N53" s="477" t="s">
        <v>220</v>
      </c>
      <c r="O53" s="477" t="s">
        <v>220</v>
      </c>
      <c r="P53" s="477" t="s">
        <v>220</v>
      </c>
      <c r="Q53" s="477"/>
      <c r="R53" s="477"/>
      <c r="S53" s="477" t="s">
        <v>220</v>
      </c>
      <c r="T53" s="477" t="s">
        <v>220</v>
      </c>
      <c r="U53" s="477" t="s">
        <v>220</v>
      </c>
      <c r="V53" s="477" t="s">
        <v>220</v>
      </c>
      <c r="W53" s="477" t="s">
        <v>220</v>
      </c>
      <c r="X53" s="477"/>
      <c r="Y53" s="477"/>
      <c r="Z53" s="477" t="s">
        <v>220</v>
      </c>
      <c r="AA53" s="477" t="s">
        <v>220</v>
      </c>
      <c r="AB53" s="477" t="s">
        <v>220</v>
      </c>
      <c r="AC53" s="477" t="s">
        <v>220</v>
      </c>
      <c r="AD53" s="477" t="s">
        <v>220</v>
      </c>
      <c r="AE53" s="477"/>
      <c r="AF53" s="477"/>
      <c r="AG53" s="477" t="s">
        <v>220</v>
      </c>
      <c r="AH53" s="477" t="s">
        <v>220</v>
      </c>
      <c r="AI53" s="107">
        <f t="shared" si="4"/>
        <v>20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1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477" t="s">
        <v>220</v>
      </c>
      <c r="F54" s="477" t="s">
        <v>220</v>
      </c>
      <c r="G54" s="477" t="s">
        <v>220</v>
      </c>
      <c r="H54" s="477" t="s">
        <v>220</v>
      </c>
      <c r="I54" s="477" t="s">
        <v>220</v>
      </c>
      <c r="J54" s="477"/>
      <c r="K54" s="477"/>
      <c r="L54" s="477" t="s">
        <v>220</v>
      </c>
      <c r="M54" s="477" t="s">
        <v>220</v>
      </c>
      <c r="N54" s="477" t="s">
        <v>220</v>
      </c>
      <c r="O54" s="477" t="s">
        <v>220</v>
      </c>
      <c r="P54" s="477" t="s">
        <v>221</v>
      </c>
      <c r="Q54" s="477"/>
      <c r="R54" s="477"/>
      <c r="S54" s="477" t="s">
        <v>221</v>
      </c>
      <c r="T54" s="477" t="s">
        <v>221</v>
      </c>
      <c r="U54" s="477" t="s">
        <v>221</v>
      </c>
      <c r="V54" s="477" t="s">
        <v>221</v>
      </c>
      <c r="W54" s="477" t="s">
        <v>221</v>
      </c>
      <c r="X54" s="477"/>
      <c r="Y54" s="477"/>
      <c r="Z54" s="477" t="s">
        <v>220</v>
      </c>
      <c r="AA54" s="477" t="s">
        <v>220</v>
      </c>
      <c r="AB54" s="477" t="s">
        <v>220</v>
      </c>
      <c r="AC54" s="477" t="s">
        <v>220</v>
      </c>
      <c r="AD54" s="477" t="s">
        <v>220</v>
      </c>
      <c r="AE54" s="477"/>
      <c r="AF54" s="477"/>
      <c r="AG54" s="477" t="s">
        <v>220</v>
      </c>
      <c r="AH54" s="477" t="s">
        <v>220</v>
      </c>
      <c r="AI54" s="107">
        <f t="shared" si="4"/>
        <v>15</v>
      </c>
      <c r="AJ54" s="107">
        <f t="shared" si="5"/>
        <v>6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477" t="s">
        <v>230</v>
      </c>
      <c r="F55" s="477" t="s">
        <v>230</v>
      </c>
      <c r="G55" s="477" t="s">
        <v>230</v>
      </c>
      <c r="H55" s="477" t="s">
        <v>230</v>
      </c>
      <c r="I55" s="477" t="s">
        <v>230</v>
      </c>
      <c r="J55" s="477"/>
      <c r="K55" s="477"/>
      <c r="L55" s="477" t="s">
        <v>230</v>
      </c>
      <c r="M55" s="477" t="s">
        <v>230</v>
      </c>
      <c r="N55" s="477" t="s">
        <v>230</v>
      </c>
      <c r="O55" s="477" t="s">
        <v>230</v>
      </c>
      <c r="P55" s="477" t="s">
        <v>230</v>
      </c>
      <c r="Q55" s="477"/>
      <c r="R55" s="477"/>
      <c r="S55" s="477" t="s">
        <v>230</v>
      </c>
      <c r="T55" s="477" t="s">
        <v>230</v>
      </c>
      <c r="U55" s="477" t="s">
        <v>230</v>
      </c>
      <c r="V55" s="477" t="s">
        <v>230</v>
      </c>
      <c r="W55" s="477" t="s">
        <v>230</v>
      </c>
      <c r="X55" s="477"/>
      <c r="Y55" s="477"/>
      <c r="Z55" s="477" t="s">
        <v>230</v>
      </c>
      <c r="AA55" s="477" t="s">
        <v>230</v>
      </c>
      <c r="AB55" s="477" t="s">
        <v>230</v>
      </c>
      <c r="AC55" s="477" t="s">
        <v>230</v>
      </c>
      <c r="AD55" s="477" t="s">
        <v>230</v>
      </c>
      <c r="AE55" s="477"/>
      <c r="AF55" s="477"/>
      <c r="AG55" s="477" t="s">
        <v>230</v>
      </c>
      <c r="AH55" s="477" t="s">
        <v>230</v>
      </c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21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477" t="s">
        <v>220</v>
      </c>
      <c r="F56" s="477" t="s">
        <v>220</v>
      </c>
      <c r="G56" s="477" t="s">
        <v>220</v>
      </c>
      <c r="H56" s="477" t="s">
        <v>220</v>
      </c>
      <c r="I56" s="477" t="s">
        <v>220</v>
      </c>
      <c r="J56" s="477"/>
      <c r="K56" s="477"/>
      <c r="L56" s="477" t="s">
        <v>220</v>
      </c>
      <c r="M56" s="477" t="s">
        <v>220</v>
      </c>
      <c r="N56" s="477" t="s">
        <v>220</v>
      </c>
      <c r="O56" s="477" t="s">
        <v>220</v>
      </c>
      <c r="P56" s="477" t="s">
        <v>220</v>
      </c>
      <c r="Q56" s="477"/>
      <c r="R56" s="477"/>
      <c r="S56" s="477" t="s">
        <v>220</v>
      </c>
      <c r="T56" s="477" t="s">
        <v>220</v>
      </c>
      <c r="U56" s="477" t="s">
        <v>220</v>
      </c>
      <c r="V56" s="477" t="s">
        <v>220</v>
      </c>
      <c r="W56" s="477" t="s">
        <v>220</v>
      </c>
      <c r="X56" s="477"/>
      <c r="Y56" s="477"/>
      <c r="Z56" s="477" t="s">
        <v>220</v>
      </c>
      <c r="AA56" s="477" t="s">
        <v>220</v>
      </c>
      <c r="AB56" s="477" t="s">
        <v>220</v>
      </c>
      <c r="AC56" s="477" t="s">
        <v>220</v>
      </c>
      <c r="AD56" s="477" t="s">
        <v>220</v>
      </c>
      <c r="AE56" s="477"/>
      <c r="AF56" s="477"/>
      <c r="AG56" s="477" t="s">
        <v>220</v>
      </c>
      <c r="AH56" s="477" t="s">
        <v>220</v>
      </c>
      <c r="AI56" s="107">
        <f t="shared" si="4"/>
        <v>21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477" t="s">
        <v>220</v>
      </c>
      <c r="F57" s="477" t="s">
        <v>220</v>
      </c>
      <c r="G57" s="477" t="s">
        <v>220</v>
      </c>
      <c r="H57" s="477" t="s">
        <v>220</v>
      </c>
      <c r="I57" s="477" t="s">
        <v>220</v>
      </c>
      <c r="J57" s="477"/>
      <c r="K57" s="477"/>
      <c r="L57" s="477" t="s">
        <v>220</v>
      </c>
      <c r="M57" s="477" t="s">
        <v>220</v>
      </c>
      <c r="N57" s="477" t="s">
        <v>220</v>
      </c>
      <c r="O57" s="477" t="s">
        <v>220</v>
      </c>
      <c r="P57" s="477" t="s">
        <v>220</v>
      </c>
      <c r="Q57" s="477"/>
      <c r="R57" s="477"/>
      <c r="S57" s="477" t="s">
        <v>220</v>
      </c>
      <c r="T57" s="477" t="s">
        <v>223</v>
      </c>
      <c r="U57" s="477" t="s">
        <v>223</v>
      </c>
      <c r="V57" s="477" t="s">
        <v>223</v>
      </c>
      <c r="W57" s="477" t="s">
        <v>220</v>
      </c>
      <c r="X57" s="477"/>
      <c r="Y57" s="477"/>
      <c r="Z57" s="477" t="s">
        <v>220</v>
      </c>
      <c r="AA57" s="477" t="s">
        <v>220</v>
      </c>
      <c r="AB57" s="477" t="s">
        <v>220</v>
      </c>
      <c r="AC57" s="477" t="s">
        <v>220</v>
      </c>
      <c r="AD57" s="477" t="s">
        <v>220</v>
      </c>
      <c r="AE57" s="477"/>
      <c r="AF57" s="477"/>
      <c r="AG57" s="477" t="s">
        <v>220</v>
      </c>
      <c r="AH57" s="477" t="s">
        <v>220</v>
      </c>
      <c r="AI57" s="107">
        <f t="shared" si="4"/>
        <v>18</v>
      </c>
      <c r="AJ57" s="107">
        <f t="shared" si="5"/>
        <v>0</v>
      </c>
      <c r="AK57" s="108">
        <f t="shared" si="6"/>
        <v>0</v>
      </c>
      <c r="AL57" s="109">
        <f t="shared" si="7"/>
        <v>3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477" t="s">
        <v>220</v>
      </c>
      <c r="F58" s="477" t="s">
        <v>220</v>
      </c>
      <c r="G58" s="477" t="s">
        <v>220</v>
      </c>
      <c r="H58" s="477" t="s">
        <v>220</v>
      </c>
      <c r="I58" s="477" t="s">
        <v>220</v>
      </c>
      <c r="J58" s="477"/>
      <c r="K58" s="477"/>
      <c r="L58" s="477" t="s">
        <v>220</v>
      </c>
      <c r="M58" s="477" t="s">
        <v>220</v>
      </c>
      <c r="N58" s="477" t="s">
        <v>220</v>
      </c>
      <c r="O58" s="477" t="s">
        <v>220</v>
      </c>
      <c r="P58" s="477" t="s">
        <v>220</v>
      </c>
      <c r="Q58" s="477"/>
      <c r="R58" s="477"/>
      <c r="S58" s="477" t="s">
        <v>220</v>
      </c>
      <c r="T58" s="477" t="s">
        <v>220</v>
      </c>
      <c r="U58" s="477" t="s">
        <v>220</v>
      </c>
      <c r="V58" s="477" t="s">
        <v>220</v>
      </c>
      <c r="W58" s="477" t="s">
        <v>220</v>
      </c>
      <c r="X58" s="477"/>
      <c r="Y58" s="477"/>
      <c r="Z58" s="477" t="s">
        <v>220</v>
      </c>
      <c r="AA58" s="477" t="s">
        <v>220</v>
      </c>
      <c r="AB58" s="477" t="s">
        <v>220</v>
      </c>
      <c r="AC58" s="477" t="s">
        <v>220</v>
      </c>
      <c r="AD58" s="477" t="s">
        <v>220</v>
      </c>
      <c r="AE58" s="477"/>
      <c r="AF58" s="477"/>
      <c r="AG58" s="477" t="s">
        <v>220</v>
      </c>
      <c r="AH58" s="477" t="s">
        <v>220</v>
      </c>
      <c r="AI58" s="107">
        <f t="shared" si="4"/>
        <v>21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 t="shared" ref="E59:AH59" si="17">COUNTIF(E49:E58,"p") + COUNTIF(E49:E58,"ah")</f>
        <v>7</v>
      </c>
      <c r="F59" s="35">
        <f t="shared" si="17"/>
        <v>8</v>
      </c>
      <c r="G59" s="35">
        <f t="shared" si="17"/>
        <v>8</v>
      </c>
      <c r="H59" s="35">
        <f t="shared" si="17"/>
        <v>8</v>
      </c>
      <c r="I59" s="35">
        <f t="shared" si="17"/>
        <v>8</v>
      </c>
      <c r="J59" s="35">
        <f t="shared" si="17"/>
        <v>0</v>
      </c>
      <c r="K59" s="35">
        <f t="shared" si="17"/>
        <v>0</v>
      </c>
      <c r="L59" s="35">
        <f t="shared" si="17"/>
        <v>8</v>
      </c>
      <c r="M59" s="35">
        <f t="shared" si="17"/>
        <v>8</v>
      </c>
      <c r="N59" s="35">
        <f t="shared" si="17"/>
        <v>8</v>
      </c>
      <c r="O59" s="35">
        <f t="shared" si="17"/>
        <v>8</v>
      </c>
      <c r="P59" s="35">
        <f t="shared" si="17"/>
        <v>8</v>
      </c>
      <c r="Q59" s="35">
        <f t="shared" si="17"/>
        <v>0</v>
      </c>
      <c r="R59" s="35">
        <f t="shared" si="17"/>
        <v>0</v>
      </c>
      <c r="S59" s="35">
        <f t="shared" si="17"/>
        <v>8</v>
      </c>
      <c r="T59" s="35">
        <f t="shared" si="17"/>
        <v>7</v>
      </c>
      <c r="U59" s="35">
        <f t="shared" si="17"/>
        <v>7</v>
      </c>
      <c r="V59" s="35">
        <f t="shared" si="17"/>
        <v>7</v>
      </c>
      <c r="W59" s="35">
        <f t="shared" si="17"/>
        <v>8</v>
      </c>
      <c r="X59" s="35">
        <f t="shared" si="17"/>
        <v>0</v>
      </c>
      <c r="Y59" s="35">
        <f t="shared" si="17"/>
        <v>0</v>
      </c>
      <c r="Z59" s="35">
        <f t="shared" si="17"/>
        <v>8</v>
      </c>
      <c r="AA59" s="35">
        <f t="shared" si="17"/>
        <v>8</v>
      </c>
      <c r="AB59" s="35">
        <f t="shared" si="17"/>
        <v>8</v>
      </c>
      <c r="AC59" s="35">
        <f t="shared" si="17"/>
        <v>8</v>
      </c>
      <c r="AD59" s="35">
        <f t="shared" si="17"/>
        <v>8</v>
      </c>
      <c r="AE59" s="35">
        <f t="shared" si="17"/>
        <v>0</v>
      </c>
      <c r="AF59" s="35">
        <f t="shared" si="17"/>
        <v>0</v>
      </c>
      <c r="AG59" s="35">
        <f t="shared" si="17"/>
        <v>8</v>
      </c>
      <c r="AH59" s="35">
        <f t="shared" si="17"/>
        <v>8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477" t="s">
        <v>220</v>
      </c>
      <c r="F61" s="477" t="s">
        <v>220</v>
      </c>
      <c r="G61" s="477" t="s">
        <v>220</v>
      </c>
      <c r="H61" s="477" t="s">
        <v>220</v>
      </c>
      <c r="I61" s="477" t="s">
        <v>220</v>
      </c>
      <c r="J61" s="477"/>
      <c r="K61" s="477"/>
      <c r="L61" s="477" t="s">
        <v>220</v>
      </c>
      <c r="M61" s="477" t="s">
        <v>220</v>
      </c>
      <c r="N61" s="477" t="s">
        <v>220</v>
      </c>
      <c r="O61" s="477" t="s">
        <v>220</v>
      </c>
      <c r="P61" s="477" t="s">
        <v>220</v>
      </c>
      <c r="Q61" s="477"/>
      <c r="R61" s="477"/>
      <c r="S61" s="477" t="s">
        <v>220</v>
      </c>
      <c r="T61" s="477" t="s">
        <v>220</v>
      </c>
      <c r="U61" s="477" t="s">
        <v>220</v>
      </c>
      <c r="V61" s="477" t="s">
        <v>220</v>
      </c>
      <c r="W61" s="477" t="s">
        <v>220</v>
      </c>
      <c r="X61" s="477"/>
      <c r="Y61" s="477"/>
      <c r="Z61" s="477" t="s">
        <v>220</v>
      </c>
      <c r="AA61" s="477" t="s">
        <v>220</v>
      </c>
      <c r="AB61" s="477" t="s">
        <v>220</v>
      </c>
      <c r="AC61" s="477" t="s">
        <v>220</v>
      </c>
      <c r="AD61" s="477" t="s">
        <v>220</v>
      </c>
      <c r="AE61" s="477"/>
      <c r="AF61" s="477"/>
      <c r="AG61" s="477" t="s">
        <v>220</v>
      </c>
      <c r="AH61" s="477" t="s">
        <v>220</v>
      </c>
      <c r="AI61" s="107">
        <f t="shared" ref="AI61:AI71" si="18">COUNTIF(D61:AG61,"p")</f>
        <v>21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477" t="s">
        <v>221</v>
      </c>
      <c r="F62" s="477" t="s">
        <v>221</v>
      </c>
      <c r="G62" s="477" t="s">
        <v>221</v>
      </c>
      <c r="H62" s="477" t="s">
        <v>221</v>
      </c>
      <c r="I62" s="477" t="s">
        <v>221</v>
      </c>
      <c r="J62" s="477"/>
      <c r="K62" s="477"/>
      <c r="L62" s="477" t="s">
        <v>220</v>
      </c>
      <c r="M62" s="477" t="s">
        <v>220</v>
      </c>
      <c r="N62" s="477" t="s">
        <v>220</v>
      </c>
      <c r="O62" s="477" t="s">
        <v>220</v>
      </c>
      <c r="P62" s="477" t="s">
        <v>221</v>
      </c>
      <c r="Q62" s="477"/>
      <c r="R62" s="477"/>
      <c r="S62" s="477" t="s">
        <v>221</v>
      </c>
      <c r="T62" s="477" t="s">
        <v>221</v>
      </c>
      <c r="U62" s="477" t="s">
        <v>221</v>
      </c>
      <c r="V62" s="477" t="s">
        <v>221</v>
      </c>
      <c r="W62" s="477" t="s">
        <v>221</v>
      </c>
      <c r="X62" s="477"/>
      <c r="Y62" s="477"/>
      <c r="Z62" s="477" t="s">
        <v>220</v>
      </c>
      <c r="AA62" s="477" t="s">
        <v>220</v>
      </c>
      <c r="AB62" s="477" t="s">
        <v>220</v>
      </c>
      <c r="AC62" s="477" t="s">
        <v>220</v>
      </c>
      <c r="AD62" s="477" t="s">
        <v>220</v>
      </c>
      <c r="AE62" s="477"/>
      <c r="AF62" s="477"/>
      <c r="AG62" s="477" t="s">
        <v>220</v>
      </c>
      <c r="AH62" s="477" t="s">
        <v>220</v>
      </c>
      <c r="AI62" s="107">
        <f t="shared" si="18"/>
        <v>10</v>
      </c>
      <c r="AJ62" s="107">
        <f t="shared" si="19"/>
        <v>11</v>
      </c>
      <c r="AK62" s="108">
        <f t="shared" si="20"/>
        <v>0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477" t="s">
        <v>222</v>
      </c>
      <c r="F63" s="477" t="s">
        <v>222</v>
      </c>
      <c r="G63" s="477" t="s">
        <v>222</v>
      </c>
      <c r="H63" s="477" t="s">
        <v>222</v>
      </c>
      <c r="I63" s="477" t="s">
        <v>222</v>
      </c>
      <c r="J63" s="477"/>
      <c r="K63" s="477"/>
      <c r="L63" s="477" t="s">
        <v>222</v>
      </c>
      <c r="M63" s="477" t="s">
        <v>222</v>
      </c>
      <c r="N63" s="477" t="s">
        <v>222</v>
      </c>
      <c r="O63" s="477" t="s">
        <v>222</v>
      </c>
      <c r="P63" s="477" t="s">
        <v>222</v>
      </c>
      <c r="Q63" s="477"/>
      <c r="R63" s="477"/>
      <c r="S63" s="477" t="s">
        <v>222</v>
      </c>
      <c r="T63" s="477" t="s">
        <v>222</v>
      </c>
      <c r="U63" s="477" t="s">
        <v>222</v>
      </c>
      <c r="V63" s="477" t="s">
        <v>222</v>
      </c>
      <c r="W63" s="477" t="s">
        <v>222</v>
      </c>
      <c r="X63" s="477"/>
      <c r="Y63" s="477"/>
      <c r="Z63" s="477" t="s">
        <v>220</v>
      </c>
      <c r="AA63" s="477" t="s">
        <v>220</v>
      </c>
      <c r="AB63" s="477" t="s">
        <v>220</v>
      </c>
      <c r="AC63" s="477" t="s">
        <v>220</v>
      </c>
      <c r="AD63" s="477" t="s">
        <v>220</v>
      </c>
      <c r="AE63" s="477"/>
      <c r="AF63" s="477"/>
      <c r="AG63" s="477" t="s">
        <v>220</v>
      </c>
      <c r="AH63" s="477" t="s">
        <v>220</v>
      </c>
      <c r="AI63" s="107">
        <f t="shared" si="18"/>
        <v>6</v>
      </c>
      <c r="AJ63" s="107">
        <f t="shared" si="19"/>
        <v>0</v>
      </c>
      <c r="AK63" s="108">
        <f t="shared" si="20"/>
        <v>15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477" t="s">
        <v>222</v>
      </c>
      <c r="F64" s="477" t="s">
        <v>222</v>
      </c>
      <c r="G64" s="477" t="s">
        <v>222</v>
      </c>
      <c r="H64" s="477" t="s">
        <v>222</v>
      </c>
      <c r="I64" s="477" t="s">
        <v>222</v>
      </c>
      <c r="J64" s="477"/>
      <c r="K64" s="477"/>
      <c r="L64" s="477" t="s">
        <v>222</v>
      </c>
      <c r="M64" s="477" t="s">
        <v>222</v>
      </c>
      <c r="N64" s="477" t="s">
        <v>222</v>
      </c>
      <c r="O64" s="477" t="s">
        <v>222</v>
      </c>
      <c r="P64" s="477" t="s">
        <v>222</v>
      </c>
      <c r="Q64" s="477"/>
      <c r="R64" s="477"/>
      <c r="S64" s="477" t="s">
        <v>220</v>
      </c>
      <c r="T64" s="477" t="s">
        <v>220</v>
      </c>
      <c r="U64" s="477" t="s">
        <v>220</v>
      </c>
      <c r="V64" s="477" t="s">
        <v>220</v>
      </c>
      <c r="W64" s="477" t="s">
        <v>220</v>
      </c>
      <c r="X64" s="477"/>
      <c r="Y64" s="477"/>
      <c r="Z64" s="477" t="s">
        <v>220</v>
      </c>
      <c r="AA64" s="477" t="s">
        <v>220</v>
      </c>
      <c r="AB64" s="477" t="s">
        <v>220</v>
      </c>
      <c r="AC64" s="477" t="s">
        <v>220</v>
      </c>
      <c r="AD64" s="477" t="s">
        <v>220</v>
      </c>
      <c r="AE64" s="477"/>
      <c r="AF64" s="477"/>
      <c r="AG64" s="477" t="s">
        <v>220</v>
      </c>
      <c r="AH64" s="477" t="s">
        <v>220</v>
      </c>
      <c r="AI64" s="107">
        <f t="shared" si="18"/>
        <v>11</v>
      </c>
      <c r="AJ64" s="107">
        <f t="shared" si="19"/>
        <v>0</v>
      </c>
      <c r="AK64" s="108">
        <f t="shared" si="20"/>
        <v>10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477" t="s">
        <v>220</v>
      </c>
      <c r="F65" s="477" t="s">
        <v>220</v>
      </c>
      <c r="G65" s="477" t="s">
        <v>220</v>
      </c>
      <c r="H65" s="477" t="s">
        <v>220</v>
      </c>
      <c r="I65" s="477" t="s">
        <v>220</v>
      </c>
      <c r="J65" s="477"/>
      <c r="K65" s="477"/>
      <c r="L65" s="477" t="s">
        <v>220</v>
      </c>
      <c r="M65" s="477" t="s">
        <v>220</v>
      </c>
      <c r="N65" s="477" t="s">
        <v>220</v>
      </c>
      <c r="O65" s="477" t="s">
        <v>220</v>
      </c>
      <c r="P65" s="477" t="s">
        <v>220</v>
      </c>
      <c r="Q65" s="477"/>
      <c r="R65" s="477"/>
      <c r="S65" s="477" t="s">
        <v>220</v>
      </c>
      <c r="T65" s="477" t="s">
        <v>220</v>
      </c>
      <c r="U65" s="477" t="s">
        <v>220</v>
      </c>
      <c r="V65" s="477" t="s">
        <v>220</v>
      </c>
      <c r="W65" s="477" t="s">
        <v>220</v>
      </c>
      <c r="X65" s="477"/>
      <c r="Y65" s="477"/>
      <c r="Z65" s="477" t="s">
        <v>220</v>
      </c>
      <c r="AA65" s="477" t="s">
        <v>220</v>
      </c>
      <c r="AB65" s="477" t="s">
        <v>220</v>
      </c>
      <c r="AC65" s="477" t="s">
        <v>220</v>
      </c>
      <c r="AD65" s="477" t="s">
        <v>220</v>
      </c>
      <c r="AE65" s="477"/>
      <c r="AF65" s="477"/>
      <c r="AG65" s="477" t="s">
        <v>220</v>
      </c>
      <c r="AH65" s="477" t="s">
        <v>220</v>
      </c>
      <c r="AI65" s="107">
        <f t="shared" si="18"/>
        <v>21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477" t="s">
        <v>220</v>
      </c>
      <c r="F66" s="477" t="s">
        <v>220</v>
      </c>
      <c r="G66" s="477" t="s">
        <v>220</v>
      </c>
      <c r="H66" s="477" t="s">
        <v>220</v>
      </c>
      <c r="I66" s="477" t="s">
        <v>220</v>
      </c>
      <c r="J66" s="477"/>
      <c r="K66" s="477"/>
      <c r="L66" s="477" t="s">
        <v>220</v>
      </c>
      <c r="M66" s="477" t="s">
        <v>220</v>
      </c>
      <c r="N66" s="477" t="s">
        <v>220</v>
      </c>
      <c r="O66" s="477" t="s">
        <v>220</v>
      </c>
      <c r="P66" s="477" t="s">
        <v>220</v>
      </c>
      <c r="Q66" s="477"/>
      <c r="R66" s="477"/>
      <c r="S66" s="477" t="s">
        <v>220</v>
      </c>
      <c r="T66" s="477" t="s">
        <v>220</v>
      </c>
      <c r="U66" s="477" t="s">
        <v>220</v>
      </c>
      <c r="V66" s="477" t="s">
        <v>220</v>
      </c>
      <c r="W66" s="477" t="s">
        <v>220</v>
      </c>
      <c r="X66" s="477"/>
      <c r="Y66" s="477"/>
      <c r="Z66" s="477" t="s">
        <v>220</v>
      </c>
      <c r="AA66" s="477" t="s">
        <v>220</v>
      </c>
      <c r="AB66" s="477" t="s">
        <v>220</v>
      </c>
      <c r="AC66" s="477" t="s">
        <v>220</v>
      </c>
      <c r="AD66" s="477" t="s">
        <v>220</v>
      </c>
      <c r="AE66" s="477"/>
      <c r="AF66" s="477"/>
      <c r="AG66" s="477" t="s">
        <v>220</v>
      </c>
      <c r="AH66" s="477" t="s">
        <v>220</v>
      </c>
      <c r="AI66" s="107">
        <f t="shared" si="18"/>
        <v>21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477" t="s">
        <v>220</v>
      </c>
      <c r="F67" s="477" t="s">
        <v>220</v>
      </c>
      <c r="G67" s="477" t="s">
        <v>220</v>
      </c>
      <c r="H67" s="477" t="s">
        <v>220</v>
      </c>
      <c r="I67" s="477" t="s">
        <v>221</v>
      </c>
      <c r="J67" s="477"/>
      <c r="K67" s="477"/>
      <c r="L67" s="477" t="s">
        <v>221</v>
      </c>
      <c r="M67" s="477" t="s">
        <v>221</v>
      </c>
      <c r="N67" s="477" t="s">
        <v>221</v>
      </c>
      <c r="O67" s="477" t="s">
        <v>221</v>
      </c>
      <c r="P67" s="477" t="s">
        <v>221</v>
      </c>
      <c r="Q67" s="477"/>
      <c r="R67" s="477"/>
      <c r="S67" s="477" t="s">
        <v>220</v>
      </c>
      <c r="T67" s="477" t="s">
        <v>220</v>
      </c>
      <c r="U67" s="477" t="s">
        <v>220</v>
      </c>
      <c r="V67" s="477" t="s">
        <v>220</v>
      </c>
      <c r="W67" s="477" t="s">
        <v>220</v>
      </c>
      <c r="X67" s="477"/>
      <c r="Y67" s="477"/>
      <c r="Z67" s="477" t="s">
        <v>220</v>
      </c>
      <c r="AA67" s="477" t="s">
        <v>220</v>
      </c>
      <c r="AB67" s="477" t="s">
        <v>220</v>
      </c>
      <c r="AC67" s="477" t="s">
        <v>220</v>
      </c>
      <c r="AD67" s="477" t="s">
        <v>220</v>
      </c>
      <c r="AE67" s="477"/>
      <c r="AF67" s="477"/>
      <c r="AG67" s="477" t="s">
        <v>220</v>
      </c>
      <c r="AH67" s="477" t="s">
        <v>220</v>
      </c>
      <c r="AI67" s="107">
        <f t="shared" si="18"/>
        <v>15</v>
      </c>
      <c r="AJ67" s="107">
        <f t="shared" si="19"/>
        <v>6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478" t="s">
        <v>220</v>
      </c>
      <c r="F68" s="478" t="s">
        <v>220</v>
      </c>
      <c r="G68" s="478" t="s">
        <v>220</v>
      </c>
      <c r="H68" s="478" t="s">
        <v>220</v>
      </c>
      <c r="I68" s="478" t="s">
        <v>220</v>
      </c>
      <c r="J68" s="478"/>
      <c r="K68" s="478"/>
      <c r="L68" s="478" t="s">
        <v>220</v>
      </c>
      <c r="M68" s="478" t="s">
        <v>220</v>
      </c>
      <c r="N68" s="478" t="s">
        <v>220</v>
      </c>
      <c r="O68" s="478" t="s">
        <v>220</v>
      </c>
      <c r="P68" s="478" t="s">
        <v>220</v>
      </c>
      <c r="Q68" s="478"/>
      <c r="R68" s="478"/>
      <c r="S68" s="478" t="s">
        <v>220</v>
      </c>
      <c r="T68" s="478" t="s">
        <v>220</v>
      </c>
      <c r="U68" s="477" t="s">
        <v>220</v>
      </c>
      <c r="V68" s="477" t="s">
        <v>220</v>
      </c>
      <c r="W68" s="477" t="s">
        <v>220</v>
      </c>
      <c r="X68" s="477"/>
      <c r="Y68" s="477"/>
      <c r="Z68" s="477" t="s">
        <v>220</v>
      </c>
      <c r="AA68" s="477" t="s">
        <v>220</v>
      </c>
      <c r="AB68" s="477" t="s">
        <v>220</v>
      </c>
      <c r="AC68" s="477" t="s">
        <v>220</v>
      </c>
      <c r="AD68" s="477" t="s">
        <v>220</v>
      </c>
      <c r="AE68" s="477"/>
      <c r="AF68" s="477"/>
      <c r="AG68" s="477" t="s">
        <v>220</v>
      </c>
      <c r="AH68" s="477" t="s">
        <v>220</v>
      </c>
      <c r="AI68" s="107">
        <f t="shared" si="18"/>
        <v>21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477" t="s">
        <v>220</v>
      </c>
      <c r="F69" s="477" t="s">
        <v>220</v>
      </c>
      <c r="G69" s="477" t="s">
        <v>220</v>
      </c>
      <c r="H69" s="477" t="s">
        <v>220</v>
      </c>
      <c r="I69" s="477" t="s">
        <v>220</v>
      </c>
      <c r="J69" s="477"/>
      <c r="K69" s="477"/>
      <c r="L69" s="477" t="s">
        <v>223</v>
      </c>
      <c r="M69" s="477" t="s">
        <v>223</v>
      </c>
      <c r="N69" s="477" t="s">
        <v>223</v>
      </c>
      <c r="O69" s="477" t="s">
        <v>223</v>
      </c>
      <c r="P69" s="477" t="s">
        <v>223</v>
      </c>
      <c r="Q69" s="477"/>
      <c r="R69" s="477"/>
      <c r="S69" s="477" t="s">
        <v>220</v>
      </c>
      <c r="T69" s="477" t="s">
        <v>220</v>
      </c>
      <c r="U69" s="477" t="s">
        <v>220</v>
      </c>
      <c r="V69" s="477" t="s">
        <v>220</v>
      </c>
      <c r="W69" s="477" t="s">
        <v>220</v>
      </c>
      <c r="X69" s="477"/>
      <c r="Y69" s="477"/>
      <c r="Z69" s="477" t="s">
        <v>220</v>
      </c>
      <c r="AA69" s="477" t="s">
        <v>220</v>
      </c>
      <c r="AB69" s="477" t="s">
        <v>220</v>
      </c>
      <c r="AC69" s="477" t="s">
        <v>220</v>
      </c>
      <c r="AD69" s="477" t="s">
        <v>220</v>
      </c>
      <c r="AE69" s="477"/>
      <c r="AF69" s="477"/>
      <c r="AG69" s="477" t="s">
        <v>220</v>
      </c>
      <c r="AH69" s="477" t="s">
        <v>220</v>
      </c>
      <c r="AI69" s="107">
        <f t="shared" si="18"/>
        <v>16</v>
      </c>
      <c r="AJ69" s="107">
        <f t="shared" si="19"/>
        <v>0</v>
      </c>
      <c r="AK69" s="108">
        <f t="shared" si="20"/>
        <v>0</v>
      </c>
      <c r="AL69" s="109">
        <f t="shared" si="21"/>
        <v>5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477" t="s">
        <v>220</v>
      </c>
      <c r="F70" s="477" t="s">
        <v>220</v>
      </c>
      <c r="G70" s="477" t="s">
        <v>220</v>
      </c>
      <c r="H70" s="477" t="s">
        <v>220</v>
      </c>
      <c r="I70" s="477" t="s">
        <v>220</v>
      </c>
      <c r="J70" s="477"/>
      <c r="K70" s="477"/>
      <c r="L70" s="477" t="s">
        <v>220</v>
      </c>
      <c r="M70" s="477" t="s">
        <v>220</v>
      </c>
      <c r="N70" s="477" t="s">
        <v>220</v>
      </c>
      <c r="O70" s="477" t="s">
        <v>220</v>
      </c>
      <c r="P70" s="477" t="s">
        <v>221</v>
      </c>
      <c r="Q70" s="477"/>
      <c r="R70" s="477"/>
      <c r="S70" s="477" t="s">
        <v>221</v>
      </c>
      <c r="T70" s="477" t="s">
        <v>221</v>
      </c>
      <c r="U70" s="477" t="s">
        <v>221</v>
      </c>
      <c r="V70" s="477" t="s">
        <v>221</v>
      </c>
      <c r="W70" s="477" t="s">
        <v>222</v>
      </c>
      <c r="X70" s="477"/>
      <c r="Y70" s="477"/>
      <c r="Z70" s="477" t="s">
        <v>220</v>
      </c>
      <c r="AA70" s="477" t="s">
        <v>220</v>
      </c>
      <c r="AB70" s="477" t="s">
        <v>220</v>
      </c>
      <c r="AC70" s="477" t="s">
        <v>220</v>
      </c>
      <c r="AD70" s="477" t="s">
        <v>220</v>
      </c>
      <c r="AE70" s="477"/>
      <c r="AF70" s="477"/>
      <c r="AG70" s="477" t="s">
        <v>220</v>
      </c>
      <c r="AH70" s="477" t="s">
        <v>220</v>
      </c>
      <c r="AI70" s="107">
        <f t="shared" si="18"/>
        <v>15</v>
      </c>
      <c r="AJ70" s="107">
        <f t="shared" si="19"/>
        <v>5</v>
      </c>
      <c r="AK70" s="108">
        <f t="shared" si="20"/>
        <v>1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477" t="s">
        <v>221</v>
      </c>
      <c r="F71" s="477" t="s">
        <v>221</v>
      </c>
      <c r="G71" s="477" t="s">
        <v>221</v>
      </c>
      <c r="H71" s="477" t="s">
        <v>221</v>
      </c>
      <c r="I71" s="477" t="s">
        <v>221</v>
      </c>
      <c r="J71" s="477"/>
      <c r="K71" s="477"/>
      <c r="L71" s="477" t="s">
        <v>220</v>
      </c>
      <c r="M71" s="477" t="s">
        <v>220</v>
      </c>
      <c r="N71" s="477" t="s">
        <v>220</v>
      </c>
      <c r="O71" s="477" t="s">
        <v>220</v>
      </c>
      <c r="P71" s="477" t="s">
        <v>220</v>
      </c>
      <c r="Q71" s="477"/>
      <c r="R71" s="477"/>
      <c r="S71" s="477" t="s">
        <v>220</v>
      </c>
      <c r="T71" s="477" t="s">
        <v>220</v>
      </c>
      <c r="U71" s="477" t="s">
        <v>220</v>
      </c>
      <c r="V71" s="477" t="s">
        <v>220</v>
      </c>
      <c r="W71" s="477" t="s">
        <v>220</v>
      </c>
      <c r="X71" s="477"/>
      <c r="Y71" s="477"/>
      <c r="Z71" s="477" t="s">
        <v>220</v>
      </c>
      <c r="AA71" s="477" t="s">
        <v>220</v>
      </c>
      <c r="AB71" s="477" t="s">
        <v>220</v>
      </c>
      <c r="AC71" s="477" t="s">
        <v>220</v>
      </c>
      <c r="AD71" s="477" t="s">
        <v>220</v>
      </c>
      <c r="AE71" s="477"/>
      <c r="AF71" s="477"/>
      <c r="AG71" s="477" t="s">
        <v>220</v>
      </c>
      <c r="AH71" s="477" t="s">
        <v>220</v>
      </c>
      <c r="AI71" s="107">
        <f t="shared" si="18"/>
        <v>16</v>
      </c>
      <c r="AJ71" s="107">
        <f t="shared" si="19"/>
        <v>5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1">COUNTIF(E61:E71,"p") + COUNTIF(E61:E71,"ah")</f>
        <v>9</v>
      </c>
      <c r="F72" s="42">
        <f t="shared" si="31"/>
        <v>9</v>
      </c>
      <c r="G72" s="42">
        <f t="shared" si="31"/>
        <v>9</v>
      </c>
      <c r="H72" s="42">
        <f t="shared" si="31"/>
        <v>9</v>
      </c>
      <c r="I72" s="42">
        <f t="shared" si="31"/>
        <v>9</v>
      </c>
      <c r="J72" s="42">
        <f t="shared" si="31"/>
        <v>0</v>
      </c>
      <c r="K72" s="42">
        <f t="shared" si="31"/>
        <v>0</v>
      </c>
      <c r="L72" s="42">
        <f t="shared" si="31"/>
        <v>8</v>
      </c>
      <c r="M72" s="42">
        <f t="shared" si="31"/>
        <v>8</v>
      </c>
      <c r="N72" s="42">
        <f t="shared" si="31"/>
        <v>8</v>
      </c>
      <c r="O72" s="42">
        <f t="shared" si="31"/>
        <v>8</v>
      </c>
      <c r="P72" s="42">
        <f t="shared" si="31"/>
        <v>8</v>
      </c>
      <c r="Q72" s="42">
        <f t="shared" si="31"/>
        <v>0</v>
      </c>
      <c r="R72" s="42">
        <f t="shared" si="31"/>
        <v>0</v>
      </c>
      <c r="S72" s="42">
        <f t="shared" si="31"/>
        <v>10</v>
      </c>
      <c r="T72" s="42">
        <f t="shared" si="31"/>
        <v>10</v>
      </c>
      <c r="U72" s="42">
        <f t="shared" si="31"/>
        <v>10</v>
      </c>
      <c r="V72" s="42">
        <f t="shared" si="31"/>
        <v>10</v>
      </c>
      <c r="W72" s="42">
        <f t="shared" si="31"/>
        <v>9</v>
      </c>
      <c r="X72" s="42">
        <f t="shared" si="31"/>
        <v>0</v>
      </c>
      <c r="Y72" s="42">
        <f t="shared" si="31"/>
        <v>0</v>
      </c>
      <c r="Z72" s="42">
        <f t="shared" si="31"/>
        <v>11</v>
      </c>
      <c r="AA72" s="42">
        <f t="shared" si="31"/>
        <v>11</v>
      </c>
      <c r="AB72" s="42">
        <f t="shared" si="31"/>
        <v>11</v>
      </c>
      <c r="AC72" s="42">
        <f t="shared" si="31"/>
        <v>11</v>
      </c>
      <c r="AD72" s="42">
        <f t="shared" si="31"/>
        <v>11</v>
      </c>
      <c r="AE72" s="42">
        <f t="shared" si="31"/>
        <v>0</v>
      </c>
      <c r="AF72" s="42">
        <f t="shared" si="31"/>
        <v>0</v>
      </c>
      <c r="AG72" s="42">
        <f t="shared" si="31"/>
        <v>11</v>
      </c>
      <c r="AH72" s="42">
        <f t="shared" si="31"/>
        <v>11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0</v>
      </c>
      <c r="E73" s="35">
        <f t="shared" si="32"/>
        <v>16</v>
      </c>
      <c r="F73" s="35">
        <f t="shared" si="32"/>
        <v>17</v>
      </c>
      <c r="G73" s="35">
        <f t="shared" si="32"/>
        <v>17</v>
      </c>
      <c r="H73" s="35">
        <f t="shared" si="32"/>
        <v>17</v>
      </c>
      <c r="I73" s="35">
        <f t="shared" si="32"/>
        <v>17</v>
      </c>
      <c r="J73" s="35">
        <f t="shared" si="32"/>
        <v>0</v>
      </c>
      <c r="K73" s="35">
        <f t="shared" si="32"/>
        <v>0</v>
      </c>
      <c r="L73" s="35">
        <f t="shared" si="32"/>
        <v>16</v>
      </c>
      <c r="M73" s="35">
        <f t="shared" si="32"/>
        <v>16</v>
      </c>
      <c r="N73" s="35">
        <f t="shared" si="32"/>
        <v>16</v>
      </c>
      <c r="O73" s="35">
        <f t="shared" si="32"/>
        <v>16</v>
      </c>
      <c r="P73" s="35">
        <f t="shared" si="32"/>
        <v>16</v>
      </c>
      <c r="Q73" s="35">
        <f t="shared" si="32"/>
        <v>0</v>
      </c>
      <c r="R73" s="35">
        <f t="shared" si="32"/>
        <v>0</v>
      </c>
      <c r="S73" s="35">
        <f t="shared" si="32"/>
        <v>18</v>
      </c>
      <c r="T73" s="35">
        <f t="shared" si="32"/>
        <v>17</v>
      </c>
      <c r="U73" s="35">
        <f t="shared" si="32"/>
        <v>17</v>
      </c>
      <c r="V73" s="35">
        <f t="shared" si="32"/>
        <v>17</v>
      </c>
      <c r="W73" s="35">
        <f t="shared" si="32"/>
        <v>17</v>
      </c>
      <c r="X73" s="35">
        <f t="shared" si="32"/>
        <v>0</v>
      </c>
      <c r="Y73" s="35">
        <f t="shared" si="32"/>
        <v>0</v>
      </c>
      <c r="Z73" s="35">
        <f t="shared" si="32"/>
        <v>19</v>
      </c>
      <c r="AA73" s="35">
        <f t="shared" si="32"/>
        <v>19</v>
      </c>
      <c r="AB73" s="35">
        <f t="shared" si="32"/>
        <v>19</v>
      </c>
      <c r="AC73" s="35">
        <f t="shared" si="32"/>
        <v>19</v>
      </c>
      <c r="AD73" s="35">
        <f t="shared" si="32"/>
        <v>19</v>
      </c>
      <c r="AE73" s="35">
        <f t="shared" si="32"/>
        <v>0</v>
      </c>
      <c r="AF73" s="35">
        <f t="shared" si="32"/>
        <v>0</v>
      </c>
      <c r="AG73" s="35">
        <f t="shared" si="32"/>
        <v>19</v>
      </c>
      <c r="AH73" s="35">
        <f t="shared" si="32"/>
        <v>19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476" t="s">
        <v>221</v>
      </c>
      <c r="J76" s="476"/>
      <c r="K76" s="476"/>
      <c r="L76" s="476" t="s">
        <v>221</v>
      </c>
      <c r="M76" s="476" t="s">
        <v>221</v>
      </c>
      <c r="N76" s="476" t="s">
        <v>221</v>
      </c>
      <c r="O76" s="476" t="s">
        <v>221</v>
      </c>
      <c r="P76" s="476" t="s">
        <v>221</v>
      </c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6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15</v>
      </c>
      <c r="G83" s="102">
        <f>COUNTIF(D11:AE35,"f")</f>
        <v>0</v>
      </c>
      <c r="H83" s="102">
        <f>COUNTIF(D11:AE35,"ast")</f>
        <v>6</v>
      </c>
      <c r="I83" s="102">
        <f>COUNTIF(D11:AE35,"ca")</f>
        <v>10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20</v>
      </c>
      <c r="W83" s="104">
        <f>COUNTIF(D49:AE58,"p")</f>
        <v>139</v>
      </c>
      <c r="X83" s="105">
        <f>COUNTIF(D49:AE58,"AH")</f>
        <v>17</v>
      </c>
      <c r="Y83" s="105">
        <f>COUNTIF(D49:AE58,"PC")</f>
        <v>0</v>
      </c>
      <c r="Z83" s="105">
        <f>COUNTIF(D49:AE58,"f")</f>
        <v>3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1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20</v>
      </c>
      <c r="AG83" s="105">
        <f>COUNTIF(D49:AE58,"AT")</f>
        <v>20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162</v>
      </c>
      <c r="E105" s="105">
        <f>COUNTIF(D61:AE71,"AH")</f>
        <v>27</v>
      </c>
      <c r="F105" s="105">
        <f>COUNTIF(D61:AE71,"PC")</f>
        <v>26</v>
      </c>
      <c r="G105" s="105">
        <f>COUNTIF(D61:AE71,"f")</f>
        <v>5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6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21:AH21 D23:AH24 D26:AH28 D30:AH30 D32:AH33 D35:AH47 D49:AH58 D61:AH71 D75:AH76 D78:AH79 D19:AH19">
    <cfRule type="containsText" dxfId="208" priority="7" operator="containsText" text="AH">
      <formula>NOT(ISERROR(SEARCH("AH",D12)))</formula>
    </cfRule>
    <cfRule type="containsText" dxfId="207" priority="8" operator="containsText" text="TP">
      <formula>NOT(ISERROR(SEARCH("TP",D12)))</formula>
    </cfRule>
    <cfRule type="containsText" dxfId="206" priority="9" operator="containsText" text="TAD">
      <formula>NOT(ISERROR(SEARCH("TAD",D12)))</formula>
    </cfRule>
    <cfRule type="containsText" dxfId="205" priority="10" operator="containsText" text="AT">
      <formula>NOT(ISERROR(SEARCH("AT",D12)))</formula>
    </cfRule>
    <cfRule type="containsText" dxfId="204" priority="11" operator="containsText" text="MA">
      <formula>NOT(ISERROR(SEARCH("MA",D12)))</formula>
    </cfRule>
    <cfRule type="containsText" dxfId="203" priority="12" operator="containsText" text="RES">
      <formula>NOT(ISERROR(SEARCH("RES",D12)))</formula>
    </cfRule>
    <cfRule type="containsText" dxfId="202" priority="13" operator="containsText" text="CEX">
      <formula>NOT(ISERROR(SEARCH("CEX",D12)))</formula>
    </cfRule>
    <cfRule type="containsText" dxfId="201" priority="14" operator="containsText" text="RTT">
      <formula>NOT(ISERROR(SEARCH("RTT",D12)))</formula>
    </cfRule>
    <cfRule type="beginsWith" dxfId="200" priority="15" operator="beginsWith" text="CA">
      <formula>LEFT(D12,LEN("CA"))="CA"</formula>
    </cfRule>
    <cfRule type="containsText" dxfId="199" priority="16" operator="containsText" text="AST">
      <formula>NOT(ISERROR(SEARCH("AST",D12)))</formula>
    </cfRule>
    <cfRule type="containsText" dxfId="198" priority="17" operator="containsText" text="F">
      <formula>NOT(ISERROR(SEARCH("F",D12)))</formula>
    </cfRule>
    <cfRule type="containsText" dxfId="197" priority="18" operator="containsText" text="PC">
      <formula>NOT(ISERROR(SEARCH("PC",D12)))</formula>
    </cfRule>
    <cfRule type="containsText" dxfId="196" priority="19" operator="containsText" text="P">
      <formula>NOT(ISERROR(SEARCH("P",D12)))</formula>
    </cfRule>
  </conditionalFormatting>
  <conditionalFormatting sqref="D9:AH10 D12:AH12 D14:AH14 D17:AH17 D21:AH21 D23:AH24 D26:AH28 D30:AH30 D32:AH33 D35:AH36 D39:AH39 D41:AH41 D43:AH44 D46:AH47 D49:AH58 D61:AH71 D75:AH76 D78:AH79 D19:AH19">
    <cfRule type="expression" dxfId="195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94" priority="6">
      <formula>OR(D$9=1,D$9=7)</formula>
    </cfRule>
  </conditionalFormatting>
  <conditionalFormatting sqref="D59:AH59">
    <cfRule type="expression" dxfId="193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92" priority="4">
      <formula>OR(D$9=1,D$9=7)</formula>
    </cfRule>
  </conditionalFormatting>
  <conditionalFormatting sqref="D72:AH73">
    <cfRule type="expression" dxfId="191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90" priority="2">
      <formula>OR(D$9=1,D$9=7)</formula>
    </cfRule>
  </conditionalFormatting>
  <dataValidations count="1">
    <dataValidation type="list" showInputMessage="1" showErrorMessage="1" sqref="D12:AH12 D14:AH14 D78:AH79 D21:AH21 D23:AH24 D26:AH28 D30:AH30 D32:AH33 D35:AH47 D49:AH58 D61:AH71 D75:AH76 D17:AH19" xr:uid="{636DC35C-92D2-4F0D-B6C9-E8D61BFDCDFA}">
      <formula1>$AI$10:$AU$10</formula1>
    </dataValidation>
  </dataValidations>
  <pageMargins left="0.7" right="0.7" top="0.75" bottom="0.75" header="0.3" footer="0.3"/>
  <pageSetup paperSize="9" orientation="portrait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8CE1D-F23B-4980-9410-158F1C026B84}">
  <sheetPr codeName="Feuil21">
    <outlinePr summaryRight="0"/>
  </sheetPr>
  <dimension ref="A1:AT125"/>
  <sheetViews>
    <sheetView topLeftCell="B1" zoomScaleNormal="100" workbookViewId="0">
      <pane ySplit="10" topLeftCell="A42" activePane="bottomLeft" state="frozen"/>
      <selection activeCell="B1" sqref="B1"/>
      <selection pane="bottomLeft" activeCell="J76" sqref="J76:M76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3" width="4.7109375" style="3" customWidth="1"/>
    <col min="34" max="46" width="3.7109375" style="180" customWidth="1"/>
    <col min="47" max="47" width="17.42578125" style="3" customWidth="1"/>
    <col min="48" max="16384" width="17.42578125" style="3"/>
  </cols>
  <sheetData>
    <row r="1" spans="1:46" ht="15" customHeight="1" x14ac:dyDescent="0.2">
      <c r="A1" s="49">
        <f>Menu!D25</f>
        <v>46113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46" x14ac:dyDescent="0.2">
      <c r="A2" s="49">
        <f>Menu!E25</f>
        <v>46142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</row>
    <row r="3" spans="1:46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</row>
    <row r="4" spans="1:46" ht="12.75" hidden="1" customHeight="1" x14ac:dyDescent="0.2">
      <c r="A4" s="49"/>
      <c r="C4" s="51"/>
      <c r="D4" s="55">
        <f>A1</f>
        <v>46113</v>
      </c>
      <c r="E4" s="55">
        <f t="shared" ref="E4:AG4" si="0">D4+1</f>
        <v>46114</v>
      </c>
      <c r="F4" s="55">
        <f t="shared" si="0"/>
        <v>46115</v>
      </c>
      <c r="G4" s="55">
        <f t="shared" si="0"/>
        <v>46116</v>
      </c>
      <c r="H4" s="55">
        <f t="shared" si="0"/>
        <v>46117</v>
      </c>
      <c r="I4" s="55">
        <f t="shared" si="0"/>
        <v>46118</v>
      </c>
      <c r="J4" s="55">
        <f t="shared" si="0"/>
        <v>46119</v>
      </c>
      <c r="K4" s="55">
        <f t="shared" si="0"/>
        <v>46120</v>
      </c>
      <c r="L4" s="55">
        <f t="shared" si="0"/>
        <v>46121</v>
      </c>
      <c r="M4" s="55">
        <f t="shared" si="0"/>
        <v>46122</v>
      </c>
      <c r="N4" s="55">
        <f t="shared" si="0"/>
        <v>46123</v>
      </c>
      <c r="O4" s="55">
        <f t="shared" si="0"/>
        <v>46124</v>
      </c>
      <c r="P4" s="55">
        <f t="shared" si="0"/>
        <v>46125</v>
      </c>
      <c r="Q4" s="55">
        <f t="shared" si="0"/>
        <v>46126</v>
      </c>
      <c r="R4" s="55">
        <f t="shared" si="0"/>
        <v>46127</v>
      </c>
      <c r="S4" s="55">
        <f t="shared" si="0"/>
        <v>46128</v>
      </c>
      <c r="T4" s="55">
        <f t="shared" si="0"/>
        <v>46129</v>
      </c>
      <c r="U4" s="55">
        <f t="shared" si="0"/>
        <v>46130</v>
      </c>
      <c r="V4" s="55">
        <f t="shared" si="0"/>
        <v>46131</v>
      </c>
      <c r="W4" s="55">
        <f t="shared" si="0"/>
        <v>46132</v>
      </c>
      <c r="X4" s="55">
        <f t="shared" si="0"/>
        <v>46133</v>
      </c>
      <c r="Y4" s="55">
        <f t="shared" si="0"/>
        <v>46134</v>
      </c>
      <c r="Z4" s="55">
        <f t="shared" si="0"/>
        <v>46135</v>
      </c>
      <c r="AA4" s="55">
        <f t="shared" si="0"/>
        <v>46136</v>
      </c>
      <c r="AB4" s="55">
        <f t="shared" si="0"/>
        <v>46137</v>
      </c>
      <c r="AC4" s="55">
        <f t="shared" si="0"/>
        <v>46138</v>
      </c>
      <c r="AD4" s="55">
        <f t="shared" si="0"/>
        <v>46139</v>
      </c>
      <c r="AE4" s="55">
        <f t="shared" si="0"/>
        <v>46140</v>
      </c>
      <c r="AF4" s="55">
        <f t="shared" si="0"/>
        <v>46141</v>
      </c>
      <c r="AG4" s="55">
        <f t="shared" si="0"/>
        <v>46142</v>
      </c>
    </row>
    <row r="5" spans="1:46" s="81" customFormat="1" ht="20.100000000000001" customHeight="1" x14ac:dyDescent="0.2">
      <c r="A5" s="178"/>
      <c r="B5" s="178"/>
      <c r="C5" s="178"/>
      <c r="D5" s="510" t="str">
        <f>TEXT(A1,"mmmm-aaaa")</f>
        <v>avril-2026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5" t="s">
        <v>233</v>
      </c>
      <c r="AI5" s="515" t="s">
        <v>234</v>
      </c>
      <c r="AJ5" s="514" t="s">
        <v>235</v>
      </c>
      <c r="AK5" s="516" t="s">
        <v>236</v>
      </c>
      <c r="AL5" s="517" t="s">
        <v>237</v>
      </c>
      <c r="AM5" s="522" t="s">
        <v>238</v>
      </c>
      <c r="AN5" s="519" t="s">
        <v>226</v>
      </c>
      <c r="AO5" s="518" t="s">
        <v>239</v>
      </c>
      <c r="AP5" s="512" t="s">
        <v>240</v>
      </c>
      <c r="AQ5" s="507" t="s">
        <v>241</v>
      </c>
      <c r="AR5" s="520" t="s">
        <v>242</v>
      </c>
      <c r="AS5" s="521" t="s">
        <v>243</v>
      </c>
      <c r="AT5" s="513" t="s">
        <v>244</v>
      </c>
    </row>
    <row r="6" spans="1:46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08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</row>
    <row r="7" spans="1:46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08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</row>
    <row r="8" spans="1:46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508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</row>
    <row r="9" spans="1:46" ht="15" customHeight="1" x14ac:dyDescent="0.2">
      <c r="A9" s="61"/>
      <c r="B9" s="62"/>
      <c r="C9" s="61"/>
      <c r="D9" s="74">
        <f t="shared" ref="D9:AG9" si="1">IFERROR(WEEKDAY(D4),"")</f>
        <v>4</v>
      </c>
      <c r="E9" s="74">
        <f t="shared" si="1"/>
        <v>5</v>
      </c>
      <c r="F9" s="74">
        <f t="shared" si="1"/>
        <v>6</v>
      </c>
      <c r="G9" s="74">
        <f t="shared" si="1"/>
        <v>7</v>
      </c>
      <c r="H9" s="74">
        <f t="shared" si="1"/>
        <v>1</v>
      </c>
      <c r="I9" s="74">
        <f t="shared" si="1"/>
        <v>2</v>
      </c>
      <c r="J9" s="74">
        <f t="shared" si="1"/>
        <v>3</v>
      </c>
      <c r="K9" s="74">
        <f t="shared" si="1"/>
        <v>4</v>
      </c>
      <c r="L9" s="74">
        <f t="shared" si="1"/>
        <v>5</v>
      </c>
      <c r="M9" s="74">
        <f t="shared" si="1"/>
        <v>6</v>
      </c>
      <c r="N9" s="74">
        <f t="shared" si="1"/>
        <v>7</v>
      </c>
      <c r="O9" s="74">
        <f t="shared" si="1"/>
        <v>1</v>
      </c>
      <c r="P9" s="74">
        <f t="shared" si="1"/>
        <v>2</v>
      </c>
      <c r="Q9" s="74">
        <f t="shared" si="1"/>
        <v>3</v>
      </c>
      <c r="R9" s="74">
        <f t="shared" si="1"/>
        <v>4</v>
      </c>
      <c r="S9" s="74">
        <f t="shared" si="1"/>
        <v>5</v>
      </c>
      <c r="T9" s="74">
        <f t="shared" si="1"/>
        <v>6</v>
      </c>
      <c r="U9" s="74">
        <f t="shared" si="1"/>
        <v>7</v>
      </c>
      <c r="V9" s="74">
        <f t="shared" si="1"/>
        <v>1</v>
      </c>
      <c r="W9" s="74">
        <f t="shared" si="1"/>
        <v>2</v>
      </c>
      <c r="X9" s="74">
        <f t="shared" si="1"/>
        <v>3</v>
      </c>
      <c r="Y9" s="74">
        <f t="shared" si="1"/>
        <v>4</v>
      </c>
      <c r="Z9" s="74">
        <f t="shared" si="1"/>
        <v>5</v>
      </c>
      <c r="AA9" s="74">
        <f t="shared" si="1"/>
        <v>6</v>
      </c>
      <c r="AB9" s="74">
        <f t="shared" si="1"/>
        <v>7</v>
      </c>
      <c r="AC9" s="74">
        <f t="shared" si="1"/>
        <v>1</v>
      </c>
      <c r="AD9" s="74">
        <f t="shared" si="1"/>
        <v>2</v>
      </c>
      <c r="AE9" s="74">
        <f t="shared" si="1"/>
        <v>3</v>
      </c>
      <c r="AF9" s="74">
        <f t="shared" si="1"/>
        <v>4</v>
      </c>
      <c r="AG9" s="74">
        <f t="shared" si="1"/>
        <v>5</v>
      </c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</row>
    <row r="10" spans="1:46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G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107" t="s">
        <v>220</v>
      </c>
      <c r="AI10" s="107" t="s">
        <v>221</v>
      </c>
      <c r="AJ10" s="108" t="s">
        <v>222</v>
      </c>
      <c r="AK10" s="109" t="s">
        <v>223</v>
      </c>
      <c r="AL10" s="110" t="s">
        <v>224</v>
      </c>
      <c r="AM10" s="111" t="s">
        <v>225</v>
      </c>
      <c r="AN10" s="112" t="s">
        <v>226</v>
      </c>
      <c r="AO10" s="113" t="s">
        <v>227</v>
      </c>
      <c r="AP10" s="114" t="s">
        <v>228</v>
      </c>
      <c r="AQ10" s="115" t="s">
        <v>229</v>
      </c>
      <c r="AR10" s="116" t="s">
        <v>230</v>
      </c>
      <c r="AS10" s="117" t="s">
        <v>231</v>
      </c>
      <c r="AT10" s="118" t="s">
        <v>232</v>
      </c>
    </row>
    <row r="11" spans="1:46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2"/>
    </row>
    <row r="12" spans="1:46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183">
        <f>COUNTIF(D12:AG12,"p")</f>
        <v>0</v>
      </c>
      <c r="AI12" s="183">
        <f>COUNTIF(D12:AG12,"AH")</f>
        <v>0</v>
      </c>
      <c r="AJ12" s="184">
        <f>COUNTIF(D12:AG12,"PC")</f>
        <v>0</v>
      </c>
      <c r="AK12" s="185">
        <f>COUNTIF(D12:AG12,"f")</f>
        <v>0</v>
      </c>
      <c r="AL12" s="186">
        <f>COUNTIF(D12:AG12,"ast")</f>
        <v>0</v>
      </c>
      <c r="AM12" s="187">
        <f>COUNTIF(D12:AG12,"cA")</f>
        <v>0</v>
      </c>
      <c r="AN12" s="188">
        <f>COUNTIF(D12:AG12,"rtt")</f>
        <v>0</v>
      </c>
      <c r="AO12" s="189">
        <f>COUNTIF(D12:AG12,"cex")</f>
        <v>0</v>
      </c>
      <c r="AP12" s="190">
        <f>COUNTIF(D12:AG12,"res")</f>
        <v>0</v>
      </c>
      <c r="AQ12" s="191">
        <f>COUNTIF(D12:AG12,"mA")</f>
        <v>0</v>
      </c>
      <c r="AR12" s="192">
        <f>COUNTIF(D12:AG12,"at")</f>
        <v>0</v>
      </c>
      <c r="AS12" s="193">
        <f>COUNTIF(D12:AG12,"TAD")</f>
        <v>0</v>
      </c>
      <c r="AT12" s="194">
        <f>COUNTIF(D12:AG12,"TP")</f>
        <v>0</v>
      </c>
    </row>
    <row r="13" spans="1:46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6"/>
    </row>
    <row r="14" spans="1:46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183">
        <f>COUNTIF(D14:AG14,"p")</f>
        <v>0</v>
      </c>
      <c r="AI14" s="183">
        <f>COUNTIF(D14:AG14,"AH")</f>
        <v>0</v>
      </c>
      <c r="AJ14" s="184">
        <f>COUNTIF(D14:AG14,"PC")</f>
        <v>0</v>
      </c>
      <c r="AK14" s="185">
        <f>COUNTIF(D14:AG14,"f")</f>
        <v>0</v>
      </c>
      <c r="AL14" s="186">
        <f>COUNTIF(D14:AG14,"ast")</f>
        <v>0</v>
      </c>
      <c r="AM14" s="187">
        <f>COUNTIF(D14:AG14,"cA")</f>
        <v>0</v>
      </c>
      <c r="AN14" s="188">
        <f>COUNTIF(D14:AG14,"rtt")</f>
        <v>0</v>
      </c>
      <c r="AO14" s="189">
        <f>COUNTIF(D14:AG14,"cex")</f>
        <v>0</v>
      </c>
      <c r="AP14" s="190">
        <f>COUNTIF(D14:AG14,"res")</f>
        <v>0</v>
      </c>
      <c r="AQ14" s="191">
        <f>COUNTIF(D14:AG14,"mA")</f>
        <v>0</v>
      </c>
      <c r="AR14" s="192">
        <f>COUNTIF(D14:AG14,"at")</f>
        <v>0</v>
      </c>
      <c r="AS14" s="193">
        <f>COUNTIF(D14:AG14,"TAD")</f>
        <v>0</v>
      </c>
      <c r="AT14" s="194">
        <f>COUNTIF(D14:AG14,"TP")</f>
        <v>0</v>
      </c>
    </row>
    <row r="15" spans="1:46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6"/>
    </row>
    <row r="16" spans="1:46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2"/>
    </row>
    <row r="17" spans="1:46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183">
        <f>COUNTIF(D17:AG17,"p")</f>
        <v>0</v>
      </c>
      <c r="AI17" s="183">
        <f>COUNTIF(D17:AG17,"AH")</f>
        <v>0</v>
      </c>
      <c r="AJ17" s="184">
        <f>COUNTIF(D17:AG17,"PC")</f>
        <v>0</v>
      </c>
      <c r="AK17" s="185">
        <f>COUNTIF(D17:AG17,"f")</f>
        <v>0</v>
      </c>
      <c r="AL17" s="186">
        <f>COUNTIF(D17:AG17,"ast")</f>
        <v>0</v>
      </c>
      <c r="AM17" s="187">
        <f>COUNTIF(D17:AG17,"cA")</f>
        <v>0</v>
      </c>
      <c r="AN17" s="188">
        <f>COUNTIF(D17:AG17,"rtt")</f>
        <v>0</v>
      </c>
      <c r="AO17" s="189">
        <f>COUNTIF(D17:AG17,"cex")</f>
        <v>0</v>
      </c>
      <c r="AP17" s="190">
        <f>COUNTIF(D17:AG17,"res")</f>
        <v>0</v>
      </c>
      <c r="AQ17" s="191">
        <f>COUNTIF(D17:AG17,"mA")</f>
        <v>0</v>
      </c>
      <c r="AR17" s="192">
        <f>COUNTIF(D17:AG17,"at")</f>
        <v>0</v>
      </c>
      <c r="AS17" s="193">
        <f>COUNTIF(D17:AG17,"TAD")</f>
        <v>0</v>
      </c>
      <c r="AT17" s="194">
        <f>COUNTIF(D17:AG17,"TP")</f>
        <v>0</v>
      </c>
    </row>
    <row r="18" spans="1:46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8"/>
    </row>
    <row r="19" spans="1:46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 t="s">
        <v>224</v>
      </c>
      <c r="G19" s="78" t="s">
        <v>224</v>
      </c>
      <c r="H19" s="78" t="s">
        <v>224</v>
      </c>
      <c r="I19" s="78" t="s">
        <v>224</v>
      </c>
      <c r="J19" s="78" t="s">
        <v>224</v>
      </c>
      <c r="K19" s="78" t="s">
        <v>224</v>
      </c>
      <c r="L19" s="78" t="s">
        <v>224</v>
      </c>
      <c r="M19" s="78" t="s">
        <v>224</v>
      </c>
      <c r="N19" s="78"/>
      <c r="O19" s="78"/>
      <c r="P19" s="78" t="s">
        <v>222</v>
      </c>
      <c r="Q19" s="78" t="s">
        <v>222</v>
      </c>
      <c r="R19" s="78" t="s">
        <v>222</v>
      </c>
      <c r="S19" s="78" t="s">
        <v>222</v>
      </c>
      <c r="T19" s="78" t="s">
        <v>222</v>
      </c>
      <c r="U19" s="78"/>
      <c r="V19" s="78"/>
      <c r="W19" s="78"/>
      <c r="X19" s="78"/>
      <c r="Y19" s="78" t="s">
        <v>222</v>
      </c>
      <c r="Z19" s="78"/>
      <c r="AA19" s="78"/>
      <c r="AB19" s="78"/>
      <c r="AC19" s="78"/>
      <c r="AD19" s="78"/>
      <c r="AE19" s="78"/>
      <c r="AF19" s="78"/>
      <c r="AG19" s="78"/>
      <c r="AH19" s="183">
        <f>COUNTIF(D19:AG19,"p")</f>
        <v>0</v>
      </c>
      <c r="AI19" s="183">
        <f>COUNTIF(D19:AG19,"AH")</f>
        <v>0</v>
      </c>
      <c r="AJ19" s="184">
        <f>COUNTIF(D19:AG19,"PC")</f>
        <v>6</v>
      </c>
      <c r="AK19" s="185">
        <f>COUNTIF(D19:AG19,"f")</f>
        <v>0</v>
      </c>
      <c r="AL19" s="186">
        <f>COUNTIF(D19:AG19,"ast")</f>
        <v>8</v>
      </c>
      <c r="AM19" s="187">
        <f>COUNTIF(D19:AG19,"cA")</f>
        <v>0</v>
      </c>
      <c r="AN19" s="188">
        <f>COUNTIF(D19:AG19,"rtt")</f>
        <v>0</v>
      </c>
      <c r="AO19" s="189">
        <f>COUNTIF(D19:AG19,"cex")</f>
        <v>0</v>
      </c>
      <c r="AP19" s="190">
        <f>COUNTIF(D19:AG19,"res")</f>
        <v>0</v>
      </c>
      <c r="AQ19" s="191">
        <f>COUNTIF(D19:AG19,"mA")</f>
        <v>0</v>
      </c>
      <c r="AR19" s="192">
        <f>COUNTIF(D19:AG19,"at")</f>
        <v>0</v>
      </c>
      <c r="AS19" s="193">
        <f>COUNTIF(D19:AG19,"TAD")</f>
        <v>0</v>
      </c>
      <c r="AT19" s="194">
        <f>COUNTIF(D19:AG19,"TP")</f>
        <v>0</v>
      </c>
    </row>
    <row r="20" spans="1:46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8"/>
    </row>
    <row r="21" spans="1:46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183">
        <f>COUNTIF(D21:AG21,"p")</f>
        <v>0</v>
      </c>
      <c r="AI21" s="183">
        <f>COUNTIF(D21:AG21,"AH")</f>
        <v>0</v>
      </c>
      <c r="AJ21" s="184">
        <f>COUNTIF(D21:AG21,"PC")</f>
        <v>0</v>
      </c>
      <c r="AK21" s="185">
        <f>COUNTIF(D21:AG21,"f")</f>
        <v>0</v>
      </c>
      <c r="AL21" s="186">
        <f>COUNTIF(D21:AG21,"ast")</f>
        <v>0</v>
      </c>
      <c r="AM21" s="187">
        <f>COUNTIF(D21:AG21,"cA")</f>
        <v>0</v>
      </c>
      <c r="AN21" s="188">
        <f>COUNTIF(D21:AG21,"rtt")</f>
        <v>0</v>
      </c>
      <c r="AO21" s="189">
        <f>COUNTIF(D21:AG21,"cex")</f>
        <v>0</v>
      </c>
      <c r="AP21" s="190">
        <f>COUNTIF(D21:AG21,"res")</f>
        <v>0</v>
      </c>
      <c r="AQ21" s="191">
        <f>COUNTIF(D21:AG21,"mA")</f>
        <v>0</v>
      </c>
      <c r="AR21" s="192">
        <f>COUNTIF(D21:AG21,"at")</f>
        <v>0</v>
      </c>
      <c r="AS21" s="193">
        <f>COUNTIF(D21:AG21,"TAD")</f>
        <v>0</v>
      </c>
      <c r="AT21" s="194">
        <f>COUNTIF(D21:AG21,"TP")</f>
        <v>0</v>
      </c>
    </row>
    <row r="22" spans="1:46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8"/>
    </row>
    <row r="23" spans="1:46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203">
        <f>COUNTIF(D23:AG23,"p")</f>
        <v>0</v>
      </c>
      <c r="AI23" s="203">
        <f>COUNTIF(D23:AG23,"AH")</f>
        <v>0</v>
      </c>
      <c r="AJ23" s="204">
        <f>COUNTIF(D23:AG23,"PC")</f>
        <v>0</v>
      </c>
      <c r="AK23" s="205">
        <f>COUNTIF(D23:AG23,"f")</f>
        <v>0</v>
      </c>
      <c r="AL23" s="206">
        <f>COUNTIF(D23:AG23,"ast")</f>
        <v>0</v>
      </c>
      <c r="AM23" s="207">
        <f>COUNTIF(D23:AG23,"cA")</f>
        <v>0</v>
      </c>
      <c r="AN23" s="208">
        <f>COUNTIF(D23:AG23,"rtt")</f>
        <v>0</v>
      </c>
      <c r="AO23" s="209">
        <f>COUNTIF(D23:AG23,"cex")</f>
        <v>0</v>
      </c>
      <c r="AP23" s="210">
        <f>COUNTIF(D23:AG23,"res")</f>
        <v>0</v>
      </c>
      <c r="AQ23" s="211">
        <f>COUNTIF(D23:AG23,"mA")</f>
        <v>0</v>
      </c>
      <c r="AR23" s="212">
        <f>COUNTIF(D23:AG23,"at")</f>
        <v>0</v>
      </c>
      <c r="AS23" s="213">
        <f>COUNTIF(D23:AG23,"TAD")</f>
        <v>0</v>
      </c>
      <c r="AT23" s="214">
        <f>COUNTIF(D23:AG23,"TP")</f>
        <v>0</v>
      </c>
    </row>
    <row r="24" spans="1:46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15">
        <f>COUNTIF(D24:AG24,"p")</f>
        <v>0</v>
      </c>
      <c r="AI24" s="215">
        <f>COUNTIF(D24:AG24,"AH")</f>
        <v>0</v>
      </c>
      <c r="AJ24" s="216">
        <f>COUNTIF(D24:AG24,"PC")</f>
        <v>0</v>
      </c>
      <c r="AK24" s="217">
        <f>COUNTIF(D24:AG24,"f")</f>
        <v>0</v>
      </c>
      <c r="AL24" s="218">
        <f>COUNTIF(D24:AG24,"ast")</f>
        <v>0</v>
      </c>
      <c r="AM24" s="219">
        <f>COUNTIF(D24:AG24,"cA")</f>
        <v>0</v>
      </c>
      <c r="AN24" s="220">
        <f>COUNTIF(D24:AG24,"rtt")</f>
        <v>0</v>
      </c>
      <c r="AO24" s="221">
        <f>COUNTIF(D24:AG24,"cex")</f>
        <v>0</v>
      </c>
      <c r="AP24" s="222">
        <f>COUNTIF(D24:AG24,"res")</f>
        <v>0</v>
      </c>
      <c r="AQ24" s="223">
        <f>COUNTIF(D24:AG24,"mA")</f>
        <v>0</v>
      </c>
      <c r="AR24" s="224">
        <f>COUNTIF(D24:AG24,"at")</f>
        <v>0</v>
      </c>
      <c r="AS24" s="225">
        <f>COUNTIF(D24:AG24,"TAD")</f>
        <v>0</v>
      </c>
      <c r="AT24" s="226">
        <f>COUNTIF(D24:AG24,"TP")</f>
        <v>0</v>
      </c>
    </row>
    <row r="25" spans="1:46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8"/>
    </row>
    <row r="26" spans="1:46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203">
        <f>COUNTIF(D26:AG26,"p")</f>
        <v>0</v>
      </c>
      <c r="AI26" s="203">
        <f>COUNTIF(D26:AG26,"AH")</f>
        <v>0</v>
      </c>
      <c r="AJ26" s="204">
        <f>COUNTIF(D26:AG26,"PC")</f>
        <v>0</v>
      </c>
      <c r="AK26" s="205">
        <f>COUNTIF(D26:AG26,"f")</f>
        <v>0</v>
      </c>
      <c r="AL26" s="206">
        <f>COUNTIF(D26:AG26,"ast")</f>
        <v>0</v>
      </c>
      <c r="AM26" s="207">
        <f>COUNTIF(D26:AG26,"cA")</f>
        <v>0</v>
      </c>
      <c r="AN26" s="208">
        <f>COUNTIF(D26:AG26,"rtt")</f>
        <v>0</v>
      </c>
      <c r="AO26" s="209">
        <f>COUNTIF(D26:AG26,"cex")</f>
        <v>0</v>
      </c>
      <c r="AP26" s="210">
        <f>COUNTIF(D26:AG26,"res")</f>
        <v>0</v>
      </c>
      <c r="AQ26" s="211">
        <f>COUNTIF(D26:AG26,"mA")</f>
        <v>0</v>
      </c>
      <c r="AR26" s="212">
        <f>COUNTIF(D26:AG26,"at")</f>
        <v>0</v>
      </c>
      <c r="AS26" s="213">
        <f>COUNTIF(D26:AG26,"TAD")</f>
        <v>0</v>
      </c>
      <c r="AT26" s="214">
        <f>COUNTIF(D26:AG26,"TP")</f>
        <v>0</v>
      </c>
    </row>
    <row r="27" spans="1:46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107">
        <f>COUNTIF(D27:AG27,"p")</f>
        <v>0</v>
      </c>
      <c r="AI27" s="107">
        <f>COUNTIF(D27:AG27,"AH")</f>
        <v>0</v>
      </c>
      <c r="AJ27" s="108">
        <f>COUNTIF(D27:AG27,"PC")</f>
        <v>0</v>
      </c>
      <c r="AK27" s="109">
        <f>COUNTIF(D27:AG27,"f")</f>
        <v>0</v>
      </c>
      <c r="AL27" s="110">
        <f>COUNTIF(D27:AG27,"ast")</f>
        <v>0</v>
      </c>
      <c r="AM27" s="111">
        <f>COUNTIF(D27:AG27,"cA")</f>
        <v>0</v>
      </c>
      <c r="AN27" s="112">
        <f>COUNTIF(D27:AG27,"rtt")</f>
        <v>0</v>
      </c>
      <c r="AO27" s="113">
        <f>COUNTIF(D27:AG27,"cex")</f>
        <v>0</v>
      </c>
      <c r="AP27" s="114">
        <f>COUNTIF(D27:AG27,"res")</f>
        <v>0</v>
      </c>
      <c r="AQ27" s="115">
        <f>COUNTIF(D27:AG27,"mA")</f>
        <v>0</v>
      </c>
      <c r="AR27" s="116">
        <f>COUNTIF(D27:AG27,"at")</f>
        <v>0</v>
      </c>
      <c r="AS27" s="117">
        <f>COUNTIF(D27:AG27,"TAD")</f>
        <v>0</v>
      </c>
      <c r="AT27" s="118">
        <f>COUNTIF(D27:AG27,"TP")</f>
        <v>0</v>
      </c>
    </row>
    <row r="28" spans="1:46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107">
        <f>COUNTIF(D28:AG28,"p")</f>
        <v>0</v>
      </c>
      <c r="AI28" s="107">
        <f>COUNTIF(D28:AG28,"AH")</f>
        <v>0</v>
      </c>
      <c r="AJ28" s="108">
        <f>COUNTIF(D28:AG28,"PC")</f>
        <v>0</v>
      </c>
      <c r="AK28" s="109">
        <f>COUNTIF(D28:AG28,"f")</f>
        <v>0</v>
      </c>
      <c r="AL28" s="110">
        <f>COUNTIF(D28:AG28,"ast")</f>
        <v>0</v>
      </c>
      <c r="AM28" s="111">
        <f>COUNTIF(D28:AG28,"cA")</f>
        <v>0</v>
      </c>
      <c r="AN28" s="112">
        <f>COUNTIF(D28:AG28,"rtt")</f>
        <v>0</v>
      </c>
      <c r="AO28" s="113">
        <f>COUNTIF(D28:AG28,"cex")</f>
        <v>0</v>
      </c>
      <c r="AP28" s="114">
        <f>COUNTIF(D28:AG28,"res")</f>
        <v>0</v>
      </c>
      <c r="AQ28" s="115">
        <f>COUNTIF(D28:AG28,"mA")</f>
        <v>0</v>
      </c>
      <c r="AR28" s="116">
        <f>COUNTIF(D28:AG28,"at")</f>
        <v>0</v>
      </c>
      <c r="AS28" s="117">
        <f>COUNTIF(D28:AG28,"TAD")</f>
        <v>0</v>
      </c>
      <c r="AT28" s="118">
        <f>COUNTIF(D28:AG28,"TP")</f>
        <v>0</v>
      </c>
    </row>
    <row r="29" spans="1:46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229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30"/>
    </row>
    <row r="30" spans="1:46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183">
        <f>COUNTIF(D30:AG30,"p")</f>
        <v>0</v>
      </c>
      <c r="AI30" s="183">
        <f>COUNTIF(D30:AG30,"AH")</f>
        <v>0</v>
      </c>
      <c r="AJ30" s="184">
        <f>COUNTIF(D30:AG30,"PC")</f>
        <v>0</v>
      </c>
      <c r="AK30" s="185">
        <f>COUNTIF(D30:AG30,"f")</f>
        <v>0</v>
      </c>
      <c r="AL30" s="186">
        <f>COUNTIF(D30:AG30,"ast")</f>
        <v>0</v>
      </c>
      <c r="AM30" s="187">
        <f>COUNTIF(D30:AG30,"cA")</f>
        <v>0</v>
      </c>
      <c r="AN30" s="188">
        <f>COUNTIF(D30:AG30,"rtt")</f>
        <v>0</v>
      </c>
      <c r="AO30" s="189">
        <f>COUNTIF(D30:AG30,"cex")</f>
        <v>0</v>
      </c>
      <c r="AP30" s="190">
        <f>COUNTIF(D30:AG30,"res")</f>
        <v>0</v>
      </c>
      <c r="AQ30" s="191">
        <f>COUNTIF(D30:AG30,"mA")</f>
        <v>0</v>
      </c>
      <c r="AR30" s="192">
        <f>COUNTIF(D30:AG30,"at")</f>
        <v>0</v>
      </c>
      <c r="AS30" s="193">
        <f>COUNTIF(D30:AG30,"TAD")</f>
        <v>0</v>
      </c>
      <c r="AT30" s="194">
        <f>COUNTIF(D30:AG30,"TP")</f>
        <v>0</v>
      </c>
    </row>
    <row r="31" spans="1:46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229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30"/>
    </row>
    <row r="32" spans="1:46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 t="s">
        <v>222</v>
      </c>
      <c r="K32" s="80" t="s">
        <v>222</v>
      </c>
      <c r="L32" s="80" t="s">
        <v>222</v>
      </c>
      <c r="M32" s="80" t="s">
        <v>222</v>
      </c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203">
        <f>COUNTIF(D32:AG32,"p")</f>
        <v>0</v>
      </c>
      <c r="AI32" s="203">
        <f>COUNTIF(D32:AG32,"AH")</f>
        <v>0</v>
      </c>
      <c r="AJ32" s="204">
        <f>COUNTIF(D32:AG32,"PC")</f>
        <v>4</v>
      </c>
      <c r="AK32" s="205">
        <f>COUNTIF(D32:AG32,"f")</f>
        <v>0</v>
      </c>
      <c r="AL32" s="206">
        <f>COUNTIF(D32:AG32,"ast")</f>
        <v>0</v>
      </c>
      <c r="AM32" s="207">
        <f>COUNTIF(D32:AG32,"cA")</f>
        <v>0</v>
      </c>
      <c r="AN32" s="208">
        <f>COUNTIF(D32:AG32,"rtt")</f>
        <v>0</v>
      </c>
      <c r="AO32" s="209">
        <f>COUNTIF(D32:AG32,"cex")</f>
        <v>0</v>
      </c>
      <c r="AP32" s="210">
        <f>COUNTIF(D32:AG32,"res")</f>
        <v>0</v>
      </c>
      <c r="AQ32" s="211">
        <f>COUNTIF(D32:AG32,"mA")</f>
        <v>0</v>
      </c>
      <c r="AR32" s="212">
        <f>COUNTIF(D32:AG32,"at")</f>
        <v>0</v>
      </c>
      <c r="AS32" s="213">
        <f>COUNTIF(D32:AG32,"TAD")</f>
        <v>0</v>
      </c>
      <c r="AT32" s="214">
        <f>COUNTIF(D32:AG32,"TP")</f>
        <v>0</v>
      </c>
    </row>
    <row r="33" spans="1:46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215">
        <f>COUNTIF(D33:AG33,"p")</f>
        <v>0</v>
      </c>
      <c r="AI33" s="215">
        <f>COUNTIF(D33:AG33,"AH")</f>
        <v>0</v>
      </c>
      <c r="AJ33" s="216">
        <f>COUNTIF(D33:AG33,"PC")</f>
        <v>0</v>
      </c>
      <c r="AK33" s="217">
        <f>COUNTIF(D33:AG33,"f")</f>
        <v>0</v>
      </c>
      <c r="AL33" s="218">
        <f>COUNTIF(D33:AG33,"ast")</f>
        <v>0</v>
      </c>
      <c r="AM33" s="219">
        <f>COUNTIF(D33:AG33,"cA")</f>
        <v>0</v>
      </c>
      <c r="AN33" s="220">
        <f>COUNTIF(D33:AG33,"rtt")</f>
        <v>0</v>
      </c>
      <c r="AO33" s="221">
        <f>COUNTIF(D33:AG33,"cex")</f>
        <v>0</v>
      </c>
      <c r="AP33" s="222">
        <f>COUNTIF(D33:AG33,"res")</f>
        <v>0</v>
      </c>
      <c r="AQ33" s="223">
        <f>COUNTIF(D33:AG33,"mA")</f>
        <v>0</v>
      </c>
      <c r="AR33" s="224">
        <f>COUNTIF(D33:AG33,"at")</f>
        <v>0</v>
      </c>
      <c r="AS33" s="225">
        <f>COUNTIF(D33:AG33,"TAD")</f>
        <v>0</v>
      </c>
      <c r="AT33" s="226">
        <f>COUNTIF(D33:AG33,"TP")</f>
        <v>0</v>
      </c>
    </row>
    <row r="34" spans="1:46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229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30"/>
    </row>
    <row r="35" spans="1:46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 t="s">
        <v>222</v>
      </c>
      <c r="Q35" s="80" t="s">
        <v>222</v>
      </c>
      <c r="R35" s="80" t="s">
        <v>222</v>
      </c>
      <c r="S35" s="80" t="s">
        <v>222</v>
      </c>
      <c r="T35" s="80" t="s">
        <v>222</v>
      </c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203">
        <f>COUNTIF(D35:AG35,"p")</f>
        <v>0</v>
      </c>
      <c r="AI35" s="203">
        <f>COUNTIF(D35:AG35,"AH")</f>
        <v>0</v>
      </c>
      <c r="AJ35" s="204">
        <f>COUNTIF(D35:AG35,"PC")</f>
        <v>5</v>
      </c>
      <c r="AK35" s="205">
        <f>COUNTIF(D35:AG35,"f")</f>
        <v>0</v>
      </c>
      <c r="AL35" s="206">
        <f>COUNTIF(D35:AG35,"ast")</f>
        <v>0</v>
      </c>
      <c r="AM35" s="207">
        <f>COUNTIF(D35:AG35,"cA")</f>
        <v>0</v>
      </c>
      <c r="AN35" s="208">
        <f>COUNTIF(D35:AG35,"rtt")</f>
        <v>0</v>
      </c>
      <c r="AO35" s="209">
        <f>COUNTIF(D35:AG35,"cex")</f>
        <v>0</v>
      </c>
      <c r="AP35" s="210">
        <f>COUNTIF(D35:AG35,"res")</f>
        <v>0</v>
      </c>
      <c r="AQ35" s="211">
        <f>COUNTIF(D35:AG35,"mA")</f>
        <v>0</v>
      </c>
      <c r="AR35" s="212">
        <f>COUNTIF(D35:AG35,"at")</f>
        <v>0</v>
      </c>
      <c r="AS35" s="213">
        <f>COUNTIF(D35:AG35,"TAD")</f>
        <v>0</v>
      </c>
      <c r="AT35" s="214">
        <f>COUNTIF(D35:AG35,"TP")</f>
        <v>0</v>
      </c>
    </row>
    <row r="36" spans="1:46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G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</row>
    <row r="37" spans="1:46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8"/>
    </row>
    <row r="38" spans="1:46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200"/>
    </row>
    <row r="39" spans="1:46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183">
        <f>COUNTIF(D39:AG39,"p")</f>
        <v>0</v>
      </c>
      <c r="AI39" s="183">
        <f>COUNTIF(D39:AG39,"AH")</f>
        <v>0</v>
      </c>
      <c r="AJ39" s="184">
        <f>COUNTIF(D39:AG39,"PC")</f>
        <v>0</v>
      </c>
      <c r="AK39" s="185">
        <f>COUNTIF(D39:AG39,"f")</f>
        <v>0</v>
      </c>
      <c r="AL39" s="186">
        <f>COUNTIF(D39:AG39,"ast")</f>
        <v>0</v>
      </c>
      <c r="AM39" s="187">
        <f>COUNTIF(D39:AG39,"cA")</f>
        <v>0</v>
      </c>
      <c r="AN39" s="188">
        <f>COUNTIF(D39:AG39,"rtt")</f>
        <v>0</v>
      </c>
      <c r="AO39" s="189">
        <f>COUNTIF(D39:AG39,"cex")</f>
        <v>0</v>
      </c>
      <c r="AP39" s="190">
        <f>COUNTIF(D39:AG39,"res")</f>
        <v>0</v>
      </c>
      <c r="AQ39" s="191">
        <f>COUNTIF(D39:AG39,"mA")</f>
        <v>0</v>
      </c>
      <c r="AR39" s="192">
        <f>COUNTIF(D39:AG39,"at")</f>
        <v>0</v>
      </c>
      <c r="AS39" s="193">
        <f>COUNTIF(D39:AG39,"TAD")</f>
        <v>0</v>
      </c>
      <c r="AT39" s="194">
        <f>COUNTIF(D39:AG39,"TP")</f>
        <v>0</v>
      </c>
    </row>
    <row r="40" spans="1:46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2"/>
    </row>
    <row r="41" spans="1:46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183">
        <f>COUNTIF(D41:AG41,"p")</f>
        <v>0</v>
      </c>
      <c r="AI41" s="183">
        <f>COUNTIF(D41:AG41,"AH")</f>
        <v>0</v>
      </c>
      <c r="AJ41" s="184">
        <f>COUNTIF(D41:AG41,"PC")</f>
        <v>0</v>
      </c>
      <c r="AK41" s="185">
        <f>COUNTIF(D41:AG41,"f")</f>
        <v>0</v>
      </c>
      <c r="AL41" s="186">
        <f>COUNTIF(D41:AG41,"ast")</f>
        <v>0</v>
      </c>
      <c r="AM41" s="187">
        <f>COUNTIF(D41:AG41,"cA")</f>
        <v>0</v>
      </c>
      <c r="AN41" s="188">
        <f>COUNTIF(D41:AG41,"rtt")</f>
        <v>0</v>
      </c>
      <c r="AO41" s="189">
        <f>COUNTIF(D41:AG41,"cex")</f>
        <v>0</v>
      </c>
      <c r="AP41" s="190">
        <f>COUNTIF(D41:AG41,"res")</f>
        <v>0</v>
      </c>
      <c r="AQ41" s="191">
        <f>COUNTIF(D41:AG41,"mA")</f>
        <v>0</v>
      </c>
      <c r="AR41" s="192">
        <f>COUNTIF(D41:AG41,"at")</f>
        <v>0</v>
      </c>
      <c r="AS41" s="193">
        <f>COUNTIF(D41:AG41,"TAD")</f>
        <v>0</v>
      </c>
      <c r="AT41" s="194">
        <f>COUNTIF(D41:AG41,"TP")</f>
        <v>0</v>
      </c>
    </row>
    <row r="42" spans="1:46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2"/>
    </row>
    <row r="43" spans="1:46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203">
        <f>COUNTIF(D43:AG43,"p")</f>
        <v>0</v>
      </c>
      <c r="AI43" s="203">
        <f>COUNTIF(D43:AG43,"AH")</f>
        <v>0</v>
      </c>
      <c r="AJ43" s="204">
        <f>COUNTIF(D43:AG43,"PC")</f>
        <v>0</v>
      </c>
      <c r="AK43" s="205">
        <f>COUNTIF(D43:AG43,"f")</f>
        <v>0</v>
      </c>
      <c r="AL43" s="206">
        <f>COUNTIF(D43:AG43,"ast")</f>
        <v>0</v>
      </c>
      <c r="AM43" s="207">
        <f>COUNTIF(D43:AG43,"cA")</f>
        <v>0</v>
      </c>
      <c r="AN43" s="208">
        <f>COUNTIF(D43:AG43,"rtt")</f>
        <v>0</v>
      </c>
      <c r="AO43" s="209">
        <f>COUNTIF(D43:AG43,"cex")</f>
        <v>0</v>
      </c>
      <c r="AP43" s="210">
        <f>COUNTIF(D43:AG43,"res")</f>
        <v>0</v>
      </c>
      <c r="AQ43" s="211">
        <f>COUNTIF(D43:AG43,"mA")</f>
        <v>0</v>
      </c>
      <c r="AR43" s="212">
        <f>COUNTIF(D43:AG43,"at")</f>
        <v>0</v>
      </c>
      <c r="AS43" s="213">
        <f>COUNTIF(D43:AG43,"TAD")</f>
        <v>0</v>
      </c>
      <c r="AT43" s="214">
        <f>COUNTIF(D43:AG43,"TP")</f>
        <v>0</v>
      </c>
    </row>
    <row r="44" spans="1:46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215">
        <f>COUNTIF(D44:AG44,"p")</f>
        <v>0</v>
      </c>
      <c r="AI44" s="215">
        <f>COUNTIF(D44:AG44,"AH")</f>
        <v>0</v>
      </c>
      <c r="AJ44" s="216">
        <f>COUNTIF(D44:AG44,"PC")</f>
        <v>0</v>
      </c>
      <c r="AK44" s="217">
        <f>COUNTIF(D44:AG44,"f")</f>
        <v>0</v>
      </c>
      <c r="AL44" s="218">
        <f>COUNTIF(D44:AG44,"ast")</f>
        <v>0</v>
      </c>
      <c r="AM44" s="219">
        <f>COUNTIF(D44:AG44,"cA")</f>
        <v>0</v>
      </c>
      <c r="AN44" s="220">
        <f>COUNTIF(D44:AG44,"rtt")</f>
        <v>0</v>
      </c>
      <c r="AO44" s="221">
        <f>COUNTIF(D44:AG44,"cex")</f>
        <v>0</v>
      </c>
      <c r="AP44" s="222">
        <f>COUNTIF(D44:AG44,"res")</f>
        <v>0</v>
      </c>
      <c r="AQ44" s="223">
        <f>COUNTIF(D44:AG44,"mA")</f>
        <v>0</v>
      </c>
      <c r="AR44" s="224">
        <f>COUNTIF(D44:AG44,"at")</f>
        <v>0</v>
      </c>
      <c r="AS44" s="225">
        <f>COUNTIF(D44:AG44,"TAD")</f>
        <v>0</v>
      </c>
      <c r="AT44" s="226">
        <f>COUNTIF(D44:AG44,"TP")</f>
        <v>0</v>
      </c>
    </row>
    <row r="45" spans="1:46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2"/>
    </row>
    <row r="46" spans="1:46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203">
        <f>COUNTIF(D46:AG46,"p")</f>
        <v>0</v>
      </c>
      <c r="AI46" s="203">
        <f>COUNTIF(D46:AG46,"AH")</f>
        <v>0</v>
      </c>
      <c r="AJ46" s="204">
        <f>COUNTIF(D46:AG46,"PC")</f>
        <v>0</v>
      </c>
      <c r="AK46" s="205">
        <f>COUNTIF(D46:AG46,"f")</f>
        <v>0</v>
      </c>
      <c r="AL46" s="206">
        <f>COUNTIF(D46:AG46,"ast")</f>
        <v>0</v>
      </c>
      <c r="AM46" s="207">
        <f>COUNTIF(D46:AG46,"cA")</f>
        <v>0</v>
      </c>
      <c r="AN46" s="208">
        <f>COUNTIF(D46:AG46,"rtt")</f>
        <v>0</v>
      </c>
      <c r="AO46" s="209">
        <f>COUNTIF(D46:AG46,"cex")</f>
        <v>0</v>
      </c>
      <c r="AP46" s="210">
        <f>COUNTIF(D46:AG46,"res")</f>
        <v>0</v>
      </c>
      <c r="AQ46" s="211">
        <f>COUNTIF(D46:AG46,"mA")</f>
        <v>0</v>
      </c>
      <c r="AR46" s="212">
        <f>COUNTIF(D46:AG46,"at")</f>
        <v>0</v>
      </c>
      <c r="AS46" s="213">
        <f>COUNTIF(D46:AG46,"TAD")</f>
        <v>0</v>
      </c>
      <c r="AT46" s="214">
        <f>COUNTIF(D46:AG46,"TP")</f>
        <v>0</v>
      </c>
    </row>
    <row r="47" spans="1:46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215">
        <f>COUNTIF(D47:AG47,"p")</f>
        <v>0</v>
      </c>
      <c r="AI47" s="215">
        <f>COUNTIF(D47:AG47,"AH")</f>
        <v>0</v>
      </c>
      <c r="AJ47" s="216">
        <f>COUNTIF(D47:AG47,"PC")</f>
        <v>0</v>
      </c>
      <c r="AK47" s="217">
        <f>COUNTIF(D47:AG47,"f")</f>
        <v>0</v>
      </c>
      <c r="AL47" s="218">
        <f>COUNTIF(D47:AG47,"ast")</f>
        <v>0</v>
      </c>
      <c r="AM47" s="219">
        <f>COUNTIF(D47:AG47,"cA")</f>
        <v>0</v>
      </c>
      <c r="AN47" s="220">
        <f>COUNTIF(D47:AG47,"rtt")</f>
        <v>0</v>
      </c>
      <c r="AO47" s="221">
        <f>COUNTIF(D47:AG47,"cex")</f>
        <v>0</v>
      </c>
      <c r="AP47" s="222">
        <f>COUNTIF(D47:AG47,"res")</f>
        <v>0</v>
      </c>
      <c r="AQ47" s="223">
        <f>COUNTIF(D47:AG47,"mA")</f>
        <v>0</v>
      </c>
      <c r="AR47" s="224">
        <f>COUNTIF(D47:AG47,"at")</f>
        <v>0</v>
      </c>
      <c r="AS47" s="225">
        <f>COUNTIF(D47:AG47,"TAD")</f>
        <v>0</v>
      </c>
      <c r="AT47" s="226">
        <f>COUNTIF(D47:AG47,"TP")</f>
        <v>0</v>
      </c>
    </row>
    <row r="48" spans="1:46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232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</row>
    <row r="49" spans="1:46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 t="s">
        <v>229</v>
      </c>
      <c r="E49" s="80" t="s">
        <v>229</v>
      </c>
      <c r="F49" s="80" t="s">
        <v>229</v>
      </c>
      <c r="G49" s="80"/>
      <c r="H49" s="80"/>
      <c r="I49" s="80"/>
      <c r="J49" s="80" t="s">
        <v>229</v>
      </c>
      <c r="K49" s="80" t="s">
        <v>229</v>
      </c>
      <c r="L49" s="80" t="s">
        <v>229</v>
      </c>
      <c r="M49" s="80" t="s">
        <v>229</v>
      </c>
      <c r="N49" s="80"/>
      <c r="O49" s="80"/>
      <c r="P49" s="80" t="s">
        <v>229</v>
      </c>
      <c r="Q49" s="80" t="s">
        <v>229</v>
      </c>
      <c r="R49" s="80" t="s">
        <v>229</v>
      </c>
      <c r="S49" s="80" t="s">
        <v>229</v>
      </c>
      <c r="T49" s="75" t="s">
        <v>229</v>
      </c>
      <c r="U49" s="75"/>
      <c r="V49" s="75"/>
      <c r="W49" s="75" t="s">
        <v>229</v>
      </c>
      <c r="X49" s="75" t="s">
        <v>229</v>
      </c>
      <c r="Y49" s="75" t="s">
        <v>229</v>
      </c>
      <c r="Z49" s="75" t="s">
        <v>229</v>
      </c>
      <c r="AA49" s="75" t="s">
        <v>229</v>
      </c>
      <c r="AB49" s="75"/>
      <c r="AC49" s="75"/>
      <c r="AD49" s="75" t="s">
        <v>229</v>
      </c>
      <c r="AE49" s="75" t="s">
        <v>229</v>
      </c>
      <c r="AF49" s="75" t="s">
        <v>229</v>
      </c>
      <c r="AG49" s="75" t="s">
        <v>229</v>
      </c>
      <c r="AH49" s="107">
        <f t="shared" ref="AH49:AH58" si="4">COUNTIF(D49:AG49,"p")</f>
        <v>0</v>
      </c>
      <c r="AI49" s="107">
        <f t="shared" ref="AI49:AI58" si="5">COUNTIF(D49:AG49,"AH")</f>
        <v>0</v>
      </c>
      <c r="AJ49" s="108">
        <f t="shared" ref="AJ49:AJ58" si="6">COUNTIF(D49:AG49,"PC")</f>
        <v>0</v>
      </c>
      <c r="AK49" s="109">
        <f t="shared" ref="AK49:AK58" si="7">COUNTIF(D49:AG49,"f")</f>
        <v>0</v>
      </c>
      <c r="AL49" s="110">
        <f t="shared" ref="AL49:AL58" si="8">COUNTIF(D49:AG49,"ast")</f>
        <v>0</v>
      </c>
      <c r="AM49" s="111">
        <f t="shared" ref="AM49:AM58" si="9">COUNTIF(D49:AG49,"cA")</f>
        <v>0</v>
      </c>
      <c r="AN49" s="112">
        <f t="shared" ref="AN49:AN58" si="10">COUNTIF(D49:AG49,"rtt")</f>
        <v>0</v>
      </c>
      <c r="AO49" s="113">
        <f t="shared" ref="AO49:AO58" si="11">COUNTIF(D49:AG49,"cex")</f>
        <v>0</v>
      </c>
      <c r="AP49" s="114">
        <f t="shared" ref="AP49:AP58" si="12">COUNTIF(D49:AG49,"res")</f>
        <v>0</v>
      </c>
      <c r="AQ49" s="115">
        <f t="shared" ref="AQ49:AQ58" si="13">COUNTIF(D49:AG49,"mA")</f>
        <v>21</v>
      </c>
      <c r="AR49" s="116">
        <f t="shared" ref="AR49:AR58" si="14">COUNTIF(D49:AG49,"at")</f>
        <v>0</v>
      </c>
      <c r="AS49" s="117">
        <f t="shared" ref="AS49:AS58" si="15">COUNTIF(D49:AG49,"TAD")</f>
        <v>0</v>
      </c>
      <c r="AT49" s="118">
        <f t="shared" ref="AT49:AT58" si="16">COUNTIF(D49:AG49,"TP")</f>
        <v>0</v>
      </c>
    </row>
    <row r="50" spans="1:46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 t="s">
        <v>220</v>
      </c>
      <c r="E50" s="75" t="s">
        <v>220</v>
      </c>
      <c r="F50" s="75" t="s">
        <v>220</v>
      </c>
      <c r="G50" s="75"/>
      <c r="H50" s="75"/>
      <c r="I50" s="75"/>
      <c r="J50" s="75" t="s">
        <v>220</v>
      </c>
      <c r="K50" s="75" t="s">
        <v>220</v>
      </c>
      <c r="L50" s="75" t="s">
        <v>220</v>
      </c>
      <c r="M50" s="75" t="s">
        <v>220</v>
      </c>
      <c r="N50" s="75"/>
      <c r="O50" s="75"/>
      <c r="P50" s="75" t="s">
        <v>220</v>
      </c>
      <c r="Q50" s="75" t="s">
        <v>220</v>
      </c>
      <c r="R50" s="75" t="s">
        <v>220</v>
      </c>
      <c r="S50" s="75" t="s">
        <v>220</v>
      </c>
      <c r="T50" s="75" t="s">
        <v>220</v>
      </c>
      <c r="U50" s="75"/>
      <c r="V50" s="75"/>
      <c r="W50" s="75" t="s">
        <v>220</v>
      </c>
      <c r="X50" s="75" t="s">
        <v>220</v>
      </c>
      <c r="Y50" s="75" t="s">
        <v>220</v>
      </c>
      <c r="Z50" s="75" t="s">
        <v>220</v>
      </c>
      <c r="AA50" s="75" t="s">
        <v>220</v>
      </c>
      <c r="AB50" s="75"/>
      <c r="AC50" s="75"/>
      <c r="AD50" s="75" t="s">
        <v>220</v>
      </c>
      <c r="AE50" s="75" t="s">
        <v>220</v>
      </c>
      <c r="AF50" s="75" t="s">
        <v>220</v>
      </c>
      <c r="AG50" s="75" t="s">
        <v>220</v>
      </c>
      <c r="AH50" s="107">
        <f t="shared" si="4"/>
        <v>21</v>
      </c>
      <c r="AI50" s="107">
        <f t="shared" si="5"/>
        <v>0</v>
      </c>
      <c r="AJ50" s="108">
        <f t="shared" si="6"/>
        <v>0</v>
      </c>
      <c r="AK50" s="109">
        <f t="shared" si="7"/>
        <v>0</v>
      </c>
      <c r="AL50" s="110">
        <f t="shared" si="8"/>
        <v>0</v>
      </c>
      <c r="AM50" s="111">
        <f t="shared" si="9"/>
        <v>0</v>
      </c>
      <c r="AN50" s="112">
        <f t="shared" si="10"/>
        <v>0</v>
      </c>
      <c r="AO50" s="113">
        <f t="shared" si="11"/>
        <v>0</v>
      </c>
      <c r="AP50" s="114">
        <f t="shared" si="12"/>
        <v>0</v>
      </c>
      <c r="AQ50" s="115">
        <f t="shared" si="13"/>
        <v>0</v>
      </c>
      <c r="AR50" s="116">
        <f t="shared" si="14"/>
        <v>0</v>
      </c>
      <c r="AS50" s="117">
        <f t="shared" si="15"/>
        <v>0</v>
      </c>
      <c r="AT50" s="118">
        <f t="shared" si="16"/>
        <v>0</v>
      </c>
    </row>
    <row r="51" spans="1:46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 t="s">
        <v>220</v>
      </c>
      <c r="E51" s="75" t="s">
        <v>220</v>
      </c>
      <c r="F51" s="75" t="s">
        <v>220</v>
      </c>
      <c r="G51" s="75"/>
      <c r="H51" s="75"/>
      <c r="I51" s="75"/>
      <c r="J51" s="75" t="s">
        <v>220</v>
      </c>
      <c r="K51" s="75" t="s">
        <v>220</v>
      </c>
      <c r="L51" s="75" t="s">
        <v>220</v>
      </c>
      <c r="M51" s="75" t="s">
        <v>220</v>
      </c>
      <c r="N51" s="75"/>
      <c r="O51" s="75"/>
      <c r="P51" s="75" t="s">
        <v>222</v>
      </c>
      <c r="Q51" s="75" t="s">
        <v>222</v>
      </c>
      <c r="R51" s="75" t="s">
        <v>222</v>
      </c>
      <c r="S51" s="75" t="s">
        <v>222</v>
      </c>
      <c r="T51" s="75" t="s">
        <v>222</v>
      </c>
      <c r="U51" s="75"/>
      <c r="V51" s="75"/>
      <c r="W51" s="75" t="s">
        <v>222</v>
      </c>
      <c r="X51" s="75" t="s">
        <v>220</v>
      </c>
      <c r="Y51" s="75" t="s">
        <v>220</v>
      </c>
      <c r="Z51" s="75" t="s">
        <v>220</v>
      </c>
      <c r="AA51" s="75" t="s">
        <v>220</v>
      </c>
      <c r="AB51" s="75"/>
      <c r="AC51" s="75"/>
      <c r="AD51" s="75" t="s">
        <v>220</v>
      </c>
      <c r="AE51" s="75" t="s">
        <v>220</v>
      </c>
      <c r="AF51" s="75" t="s">
        <v>220</v>
      </c>
      <c r="AG51" s="75" t="s">
        <v>220</v>
      </c>
      <c r="AH51" s="107">
        <f t="shared" si="4"/>
        <v>15</v>
      </c>
      <c r="AI51" s="107">
        <f t="shared" si="5"/>
        <v>0</v>
      </c>
      <c r="AJ51" s="108">
        <f t="shared" si="6"/>
        <v>6</v>
      </c>
      <c r="AK51" s="109">
        <f t="shared" si="7"/>
        <v>0</v>
      </c>
      <c r="AL51" s="110">
        <f t="shared" si="8"/>
        <v>0</v>
      </c>
      <c r="AM51" s="111">
        <f t="shared" si="9"/>
        <v>0</v>
      </c>
      <c r="AN51" s="112">
        <f t="shared" si="10"/>
        <v>0</v>
      </c>
      <c r="AO51" s="113">
        <f t="shared" si="11"/>
        <v>0</v>
      </c>
      <c r="AP51" s="114">
        <f t="shared" si="12"/>
        <v>0</v>
      </c>
      <c r="AQ51" s="115">
        <f t="shared" si="13"/>
        <v>0</v>
      </c>
      <c r="AR51" s="116">
        <f t="shared" si="14"/>
        <v>0</v>
      </c>
      <c r="AS51" s="117">
        <f t="shared" si="15"/>
        <v>0</v>
      </c>
      <c r="AT51" s="118">
        <f t="shared" si="16"/>
        <v>0</v>
      </c>
    </row>
    <row r="52" spans="1:46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 t="s">
        <v>220</v>
      </c>
      <c r="E52" s="75" t="s">
        <v>220</v>
      </c>
      <c r="F52" s="75" t="s">
        <v>220</v>
      </c>
      <c r="G52" s="75"/>
      <c r="H52" s="75"/>
      <c r="I52" s="75"/>
      <c r="J52" s="75" t="s">
        <v>220</v>
      </c>
      <c r="K52" s="75" t="s">
        <v>220</v>
      </c>
      <c r="L52" s="75" t="s">
        <v>220</v>
      </c>
      <c r="M52" s="75" t="s">
        <v>220</v>
      </c>
      <c r="N52" s="75"/>
      <c r="O52" s="75"/>
      <c r="P52" s="75" t="s">
        <v>222</v>
      </c>
      <c r="Q52" s="75" t="s">
        <v>222</v>
      </c>
      <c r="R52" s="75" t="s">
        <v>222</v>
      </c>
      <c r="S52" s="75" t="s">
        <v>222</v>
      </c>
      <c r="T52" s="75" t="s">
        <v>222</v>
      </c>
      <c r="U52" s="75"/>
      <c r="V52" s="75"/>
      <c r="W52" s="75" t="s">
        <v>220</v>
      </c>
      <c r="X52" s="75" t="s">
        <v>220</v>
      </c>
      <c r="Y52" s="75" t="s">
        <v>220</v>
      </c>
      <c r="Z52" s="75" t="s">
        <v>220</v>
      </c>
      <c r="AA52" s="75" t="s">
        <v>220</v>
      </c>
      <c r="AB52" s="75"/>
      <c r="AC52" s="75"/>
      <c r="AD52" s="75" t="s">
        <v>220</v>
      </c>
      <c r="AE52" s="75" t="s">
        <v>220</v>
      </c>
      <c r="AF52" s="75" t="s">
        <v>220</v>
      </c>
      <c r="AG52" s="75" t="s">
        <v>220</v>
      </c>
      <c r="AH52" s="107">
        <f t="shared" si="4"/>
        <v>16</v>
      </c>
      <c r="AI52" s="107">
        <f t="shared" si="5"/>
        <v>0</v>
      </c>
      <c r="AJ52" s="108">
        <f t="shared" si="6"/>
        <v>5</v>
      </c>
      <c r="AK52" s="109">
        <f t="shared" si="7"/>
        <v>0</v>
      </c>
      <c r="AL52" s="110">
        <f t="shared" si="8"/>
        <v>0</v>
      </c>
      <c r="AM52" s="111">
        <f t="shared" si="9"/>
        <v>0</v>
      </c>
      <c r="AN52" s="112">
        <f t="shared" si="10"/>
        <v>0</v>
      </c>
      <c r="AO52" s="113">
        <f t="shared" si="11"/>
        <v>0</v>
      </c>
      <c r="AP52" s="114">
        <f t="shared" si="12"/>
        <v>0</v>
      </c>
      <c r="AQ52" s="115">
        <f t="shared" si="13"/>
        <v>0</v>
      </c>
      <c r="AR52" s="116">
        <f t="shared" si="14"/>
        <v>0</v>
      </c>
      <c r="AS52" s="117">
        <f t="shared" si="15"/>
        <v>0</v>
      </c>
      <c r="AT52" s="118">
        <f t="shared" si="16"/>
        <v>0</v>
      </c>
    </row>
    <row r="53" spans="1:46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 t="s">
        <v>220</v>
      </c>
      <c r="E53" s="75" t="s">
        <v>220</v>
      </c>
      <c r="F53" s="75" t="s">
        <v>220</v>
      </c>
      <c r="G53" s="75"/>
      <c r="H53" s="75"/>
      <c r="I53" s="75"/>
      <c r="J53" s="75" t="s">
        <v>220</v>
      </c>
      <c r="K53" s="75" t="s">
        <v>220</v>
      </c>
      <c r="L53" s="75" t="s">
        <v>220</v>
      </c>
      <c r="M53" s="75" t="s">
        <v>220</v>
      </c>
      <c r="N53" s="75"/>
      <c r="O53" s="75"/>
      <c r="P53" s="75" t="s">
        <v>220</v>
      </c>
      <c r="Q53" s="75" t="s">
        <v>220</v>
      </c>
      <c r="R53" s="75" t="s">
        <v>220</v>
      </c>
      <c r="S53" s="75" t="s">
        <v>220</v>
      </c>
      <c r="T53" s="75" t="s">
        <v>220</v>
      </c>
      <c r="U53" s="75"/>
      <c r="V53" s="75"/>
      <c r="W53" s="75" t="s">
        <v>220</v>
      </c>
      <c r="X53" s="75" t="s">
        <v>220</v>
      </c>
      <c r="Y53" s="75" t="s">
        <v>220</v>
      </c>
      <c r="Z53" s="75" t="s">
        <v>220</v>
      </c>
      <c r="AA53" s="75" t="s">
        <v>220</v>
      </c>
      <c r="AB53" s="75"/>
      <c r="AC53" s="75"/>
      <c r="AD53" s="75" t="s">
        <v>220</v>
      </c>
      <c r="AE53" s="75" t="s">
        <v>220</v>
      </c>
      <c r="AF53" s="75" t="s">
        <v>220</v>
      </c>
      <c r="AG53" s="75" t="s">
        <v>220</v>
      </c>
      <c r="AH53" s="107">
        <f t="shared" si="4"/>
        <v>21</v>
      </c>
      <c r="AI53" s="107">
        <f t="shared" si="5"/>
        <v>0</v>
      </c>
      <c r="AJ53" s="108">
        <f t="shared" si="6"/>
        <v>0</v>
      </c>
      <c r="AK53" s="109">
        <f t="shared" si="7"/>
        <v>0</v>
      </c>
      <c r="AL53" s="110">
        <f t="shared" si="8"/>
        <v>0</v>
      </c>
      <c r="AM53" s="111">
        <f t="shared" si="9"/>
        <v>0</v>
      </c>
      <c r="AN53" s="112">
        <f t="shared" si="10"/>
        <v>0</v>
      </c>
      <c r="AO53" s="113">
        <f t="shared" si="11"/>
        <v>0</v>
      </c>
      <c r="AP53" s="114">
        <f t="shared" si="12"/>
        <v>0</v>
      </c>
      <c r="AQ53" s="115">
        <f t="shared" si="13"/>
        <v>0</v>
      </c>
      <c r="AR53" s="116">
        <f t="shared" si="14"/>
        <v>0</v>
      </c>
      <c r="AS53" s="117">
        <f t="shared" si="15"/>
        <v>0</v>
      </c>
      <c r="AT53" s="118">
        <f t="shared" si="16"/>
        <v>0</v>
      </c>
    </row>
    <row r="54" spans="1:46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 t="s">
        <v>220</v>
      </c>
      <c r="E54" s="75" t="s">
        <v>220</v>
      </c>
      <c r="F54" s="75" t="s">
        <v>220</v>
      </c>
      <c r="G54" s="75"/>
      <c r="H54" s="75"/>
      <c r="I54" s="75"/>
      <c r="J54" s="75" t="s">
        <v>220</v>
      </c>
      <c r="K54" s="75" t="s">
        <v>220</v>
      </c>
      <c r="L54" s="75" t="s">
        <v>220</v>
      </c>
      <c r="M54" s="75" t="s">
        <v>220</v>
      </c>
      <c r="N54" s="75"/>
      <c r="O54" s="75"/>
      <c r="P54" s="75" t="s">
        <v>220</v>
      </c>
      <c r="Q54" s="75" t="s">
        <v>220</v>
      </c>
      <c r="R54" s="75" t="s">
        <v>220</v>
      </c>
      <c r="S54" s="75" t="s">
        <v>220</v>
      </c>
      <c r="T54" s="75" t="s">
        <v>220</v>
      </c>
      <c r="U54" s="75"/>
      <c r="V54" s="75"/>
      <c r="W54" s="75" t="s">
        <v>220</v>
      </c>
      <c r="X54" s="75" t="s">
        <v>220</v>
      </c>
      <c r="Y54" s="75" t="s">
        <v>220</v>
      </c>
      <c r="Z54" s="75" t="s">
        <v>220</v>
      </c>
      <c r="AA54" s="75" t="s">
        <v>220</v>
      </c>
      <c r="AB54" s="75"/>
      <c r="AC54" s="75"/>
      <c r="AD54" s="75" t="s">
        <v>220</v>
      </c>
      <c r="AE54" s="75" t="s">
        <v>220</v>
      </c>
      <c r="AF54" s="75" t="s">
        <v>220</v>
      </c>
      <c r="AG54" s="75" t="s">
        <v>220</v>
      </c>
      <c r="AH54" s="107">
        <f t="shared" si="4"/>
        <v>21</v>
      </c>
      <c r="AI54" s="107">
        <f t="shared" si="5"/>
        <v>0</v>
      </c>
      <c r="AJ54" s="108">
        <f t="shared" si="6"/>
        <v>0</v>
      </c>
      <c r="AK54" s="109">
        <f t="shared" si="7"/>
        <v>0</v>
      </c>
      <c r="AL54" s="110">
        <f t="shared" si="8"/>
        <v>0</v>
      </c>
      <c r="AM54" s="111">
        <f t="shared" si="9"/>
        <v>0</v>
      </c>
      <c r="AN54" s="112">
        <f t="shared" si="10"/>
        <v>0</v>
      </c>
      <c r="AO54" s="113">
        <f t="shared" si="11"/>
        <v>0</v>
      </c>
      <c r="AP54" s="114">
        <f t="shared" si="12"/>
        <v>0</v>
      </c>
      <c r="AQ54" s="115">
        <f t="shared" si="13"/>
        <v>0</v>
      </c>
      <c r="AR54" s="116">
        <f t="shared" si="14"/>
        <v>0</v>
      </c>
      <c r="AS54" s="117">
        <f t="shared" si="15"/>
        <v>0</v>
      </c>
      <c r="AT54" s="118">
        <f t="shared" si="16"/>
        <v>0</v>
      </c>
    </row>
    <row r="55" spans="1:46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 t="s">
        <v>230</v>
      </c>
      <c r="E55" s="75" t="s">
        <v>230</v>
      </c>
      <c r="F55" s="75" t="s">
        <v>230</v>
      </c>
      <c r="G55" s="75"/>
      <c r="H55" s="75"/>
      <c r="I55" s="75"/>
      <c r="J55" s="75" t="s">
        <v>230</v>
      </c>
      <c r="K55" s="75" t="s">
        <v>230</v>
      </c>
      <c r="L55" s="75" t="s">
        <v>230</v>
      </c>
      <c r="M55" s="75" t="s">
        <v>230</v>
      </c>
      <c r="N55" s="75"/>
      <c r="O55" s="75"/>
      <c r="P55" s="75" t="s">
        <v>230</v>
      </c>
      <c r="Q55" s="75" t="s">
        <v>230</v>
      </c>
      <c r="R55" s="75" t="s">
        <v>230</v>
      </c>
      <c r="S55" s="75" t="s">
        <v>230</v>
      </c>
      <c r="T55" s="75" t="s">
        <v>230</v>
      </c>
      <c r="U55" s="75"/>
      <c r="V55" s="75"/>
      <c r="W55" s="75" t="s">
        <v>230</v>
      </c>
      <c r="X55" s="75" t="s">
        <v>230</v>
      </c>
      <c r="Y55" s="75" t="s">
        <v>230</v>
      </c>
      <c r="Z55" s="75" t="s">
        <v>230</v>
      </c>
      <c r="AA55" s="75" t="s">
        <v>230</v>
      </c>
      <c r="AB55" s="75"/>
      <c r="AC55" s="75"/>
      <c r="AD55" s="75" t="s">
        <v>230</v>
      </c>
      <c r="AE55" s="75" t="s">
        <v>230</v>
      </c>
      <c r="AF55" s="75" t="s">
        <v>230</v>
      </c>
      <c r="AG55" s="75" t="s">
        <v>230</v>
      </c>
      <c r="AH55" s="107">
        <f t="shared" si="4"/>
        <v>0</v>
      </c>
      <c r="AI55" s="107">
        <f t="shared" si="5"/>
        <v>0</v>
      </c>
      <c r="AJ55" s="108">
        <f t="shared" si="6"/>
        <v>0</v>
      </c>
      <c r="AK55" s="109">
        <f t="shared" si="7"/>
        <v>0</v>
      </c>
      <c r="AL55" s="110">
        <f t="shared" si="8"/>
        <v>0</v>
      </c>
      <c r="AM55" s="111">
        <f t="shared" si="9"/>
        <v>0</v>
      </c>
      <c r="AN55" s="112">
        <f t="shared" si="10"/>
        <v>0</v>
      </c>
      <c r="AO55" s="113">
        <f t="shared" si="11"/>
        <v>0</v>
      </c>
      <c r="AP55" s="114">
        <f t="shared" si="12"/>
        <v>0</v>
      </c>
      <c r="AQ55" s="115">
        <f t="shared" si="13"/>
        <v>0</v>
      </c>
      <c r="AR55" s="116">
        <f t="shared" si="14"/>
        <v>21</v>
      </c>
      <c r="AS55" s="117">
        <f t="shared" si="15"/>
        <v>0</v>
      </c>
      <c r="AT55" s="118">
        <f t="shared" si="16"/>
        <v>0</v>
      </c>
    </row>
    <row r="56" spans="1:46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 t="s">
        <v>220</v>
      </c>
      <c r="E56" s="75" t="s">
        <v>222</v>
      </c>
      <c r="F56" s="75" t="s">
        <v>222</v>
      </c>
      <c r="G56" s="75"/>
      <c r="H56" s="75"/>
      <c r="I56" s="75"/>
      <c r="J56" s="75" t="s">
        <v>220</v>
      </c>
      <c r="K56" s="75" t="s">
        <v>220</v>
      </c>
      <c r="L56" s="75" t="s">
        <v>220</v>
      </c>
      <c r="M56" s="75" t="s">
        <v>220</v>
      </c>
      <c r="N56" s="75"/>
      <c r="O56" s="75"/>
      <c r="P56" s="75" t="s">
        <v>220</v>
      </c>
      <c r="Q56" s="75" t="s">
        <v>220</v>
      </c>
      <c r="R56" s="75" t="s">
        <v>220</v>
      </c>
      <c r="S56" s="75" t="s">
        <v>220</v>
      </c>
      <c r="T56" s="75" t="s">
        <v>220</v>
      </c>
      <c r="U56" s="75"/>
      <c r="V56" s="75"/>
      <c r="W56" s="75" t="s">
        <v>220</v>
      </c>
      <c r="X56" s="75" t="s">
        <v>220</v>
      </c>
      <c r="Y56" s="75" t="s">
        <v>220</v>
      </c>
      <c r="Z56" s="75" t="s">
        <v>220</v>
      </c>
      <c r="AA56" s="75" t="s">
        <v>222</v>
      </c>
      <c r="AB56" s="75"/>
      <c r="AC56" s="75"/>
      <c r="AD56" s="75" t="s">
        <v>222</v>
      </c>
      <c r="AE56" s="75" t="s">
        <v>222</v>
      </c>
      <c r="AF56" s="75" t="s">
        <v>222</v>
      </c>
      <c r="AG56" s="75" t="s">
        <v>222</v>
      </c>
      <c r="AH56" s="107">
        <f t="shared" si="4"/>
        <v>14</v>
      </c>
      <c r="AI56" s="107">
        <f t="shared" si="5"/>
        <v>0</v>
      </c>
      <c r="AJ56" s="108">
        <f t="shared" si="6"/>
        <v>7</v>
      </c>
      <c r="AK56" s="109">
        <f t="shared" si="7"/>
        <v>0</v>
      </c>
      <c r="AL56" s="110">
        <f t="shared" si="8"/>
        <v>0</v>
      </c>
      <c r="AM56" s="111">
        <f t="shared" si="9"/>
        <v>0</v>
      </c>
      <c r="AN56" s="112">
        <f t="shared" si="10"/>
        <v>0</v>
      </c>
      <c r="AO56" s="113">
        <f t="shared" si="11"/>
        <v>0</v>
      </c>
      <c r="AP56" s="114">
        <f t="shared" si="12"/>
        <v>0</v>
      </c>
      <c r="AQ56" s="115">
        <f t="shared" si="13"/>
        <v>0</v>
      </c>
      <c r="AR56" s="116">
        <f t="shared" si="14"/>
        <v>0</v>
      </c>
      <c r="AS56" s="117">
        <f t="shared" si="15"/>
        <v>0</v>
      </c>
      <c r="AT56" s="118">
        <f t="shared" si="16"/>
        <v>0</v>
      </c>
    </row>
    <row r="57" spans="1:46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 t="s">
        <v>220</v>
      </c>
      <c r="E57" s="75" t="s">
        <v>220</v>
      </c>
      <c r="F57" s="75" t="s">
        <v>220</v>
      </c>
      <c r="G57" s="75"/>
      <c r="H57" s="75"/>
      <c r="I57" s="75"/>
      <c r="J57" s="75" t="s">
        <v>220</v>
      </c>
      <c r="K57" s="75" t="s">
        <v>220</v>
      </c>
      <c r="L57" s="75" t="s">
        <v>220</v>
      </c>
      <c r="M57" s="75" t="s">
        <v>220</v>
      </c>
      <c r="N57" s="75"/>
      <c r="O57" s="75"/>
      <c r="P57" s="75" t="s">
        <v>220</v>
      </c>
      <c r="Q57" s="75" t="s">
        <v>220</v>
      </c>
      <c r="R57" s="75" t="s">
        <v>220</v>
      </c>
      <c r="S57" s="75" t="s">
        <v>220</v>
      </c>
      <c r="T57" s="75" t="s">
        <v>220</v>
      </c>
      <c r="U57" s="75"/>
      <c r="V57" s="75"/>
      <c r="W57" s="75" t="s">
        <v>220</v>
      </c>
      <c r="X57" s="75" t="s">
        <v>220</v>
      </c>
      <c r="Y57" s="75" t="s">
        <v>220</v>
      </c>
      <c r="Z57" s="75" t="s">
        <v>220</v>
      </c>
      <c r="AA57" s="75" t="s">
        <v>220</v>
      </c>
      <c r="AB57" s="75"/>
      <c r="AC57" s="75"/>
      <c r="AD57" s="75" t="s">
        <v>220</v>
      </c>
      <c r="AE57" s="75" t="s">
        <v>220</v>
      </c>
      <c r="AF57" s="75" t="s">
        <v>220</v>
      </c>
      <c r="AG57" s="75" t="s">
        <v>220</v>
      </c>
      <c r="AH57" s="107">
        <f t="shared" si="4"/>
        <v>21</v>
      </c>
      <c r="AI57" s="107">
        <f t="shared" si="5"/>
        <v>0</v>
      </c>
      <c r="AJ57" s="108">
        <f t="shared" si="6"/>
        <v>0</v>
      </c>
      <c r="AK57" s="109">
        <f t="shared" si="7"/>
        <v>0</v>
      </c>
      <c r="AL57" s="110">
        <f t="shared" si="8"/>
        <v>0</v>
      </c>
      <c r="AM57" s="111">
        <f t="shared" si="9"/>
        <v>0</v>
      </c>
      <c r="AN57" s="112">
        <f t="shared" si="10"/>
        <v>0</v>
      </c>
      <c r="AO57" s="113">
        <f t="shared" si="11"/>
        <v>0</v>
      </c>
      <c r="AP57" s="114">
        <f t="shared" si="12"/>
        <v>0</v>
      </c>
      <c r="AQ57" s="115">
        <f t="shared" si="13"/>
        <v>0</v>
      </c>
      <c r="AR57" s="116">
        <f t="shared" si="14"/>
        <v>0</v>
      </c>
      <c r="AS57" s="117">
        <f t="shared" si="15"/>
        <v>0</v>
      </c>
      <c r="AT57" s="118">
        <f t="shared" si="16"/>
        <v>0</v>
      </c>
    </row>
    <row r="58" spans="1:46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 t="s">
        <v>220</v>
      </c>
      <c r="E58" s="75" t="s">
        <v>220</v>
      </c>
      <c r="F58" s="75" t="s">
        <v>220</v>
      </c>
      <c r="G58" s="75"/>
      <c r="H58" s="75"/>
      <c r="I58" s="75"/>
      <c r="J58" s="75" t="s">
        <v>222</v>
      </c>
      <c r="K58" s="75" t="s">
        <v>222</v>
      </c>
      <c r="L58" s="75" t="s">
        <v>222</v>
      </c>
      <c r="M58" s="75" t="s">
        <v>222</v>
      </c>
      <c r="N58" s="75"/>
      <c r="O58" s="75"/>
      <c r="P58" s="75" t="s">
        <v>220</v>
      </c>
      <c r="Q58" s="75" t="s">
        <v>220</v>
      </c>
      <c r="R58" s="75" t="s">
        <v>220</v>
      </c>
      <c r="S58" s="75" t="s">
        <v>220</v>
      </c>
      <c r="T58" s="75" t="s">
        <v>220</v>
      </c>
      <c r="U58" s="75"/>
      <c r="V58" s="75"/>
      <c r="W58" s="75" t="s">
        <v>220</v>
      </c>
      <c r="X58" s="75" t="s">
        <v>220</v>
      </c>
      <c r="Y58" s="75" t="s">
        <v>220</v>
      </c>
      <c r="Z58" s="75" t="s">
        <v>220</v>
      </c>
      <c r="AA58" s="75" t="s">
        <v>220</v>
      </c>
      <c r="AB58" s="75"/>
      <c r="AC58" s="75"/>
      <c r="AD58" s="75" t="s">
        <v>220</v>
      </c>
      <c r="AE58" s="75" t="s">
        <v>220</v>
      </c>
      <c r="AF58" s="75" t="s">
        <v>220</v>
      </c>
      <c r="AG58" s="75" t="s">
        <v>220</v>
      </c>
      <c r="AH58" s="107">
        <f t="shared" si="4"/>
        <v>17</v>
      </c>
      <c r="AI58" s="107">
        <f t="shared" si="5"/>
        <v>0</v>
      </c>
      <c r="AJ58" s="108">
        <f t="shared" si="6"/>
        <v>4</v>
      </c>
      <c r="AK58" s="109">
        <f t="shared" si="7"/>
        <v>0</v>
      </c>
      <c r="AL58" s="110">
        <f t="shared" si="8"/>
        <v>0</v>
      </c>
      <c r="AM58" s="111">
        <f t="shared" si="9"/>
        <v>0</v>
      </c>
      <c r="AN58" s="112">
        <f t="shared" si="10"/>
        <v>0</v>
      </c>
      <c r="AO58" s="113">
        <f t="shared" si="11"/>
        <v>0</v>
      </c>
      <c r="AP58" s="114">
        <f t="shared" si="12"/>
        <v>0</v>
      </c>
      <c r="AQ58" s="115">
        <f t="shared" si="13"/>
        <v>0</v>
      </c>
      <c r="AR58" s="116">
        <f t="shared" si="14"/>
        <v>0</v>
      </c>
      <c r="AS58" s="117">
        <f t="shared" si="15"/>
        <v>0</v>
      </c>
      <c r="AT58" s="118">
        <f t="shared" si="16"/>
        <v>0</v>
      </c>
    </row>
    <row r="59" spans="1:46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8</v>
      </c>
      <c r="E59" s="35">
        <f t="shared" ref="E59:AH59" si="17">COUNTIF(E49:E58,"p") + COUNTIF(E49:E58,"ah")</f>
        <v>7</v>
      </c>
      <c r="F59" s="35">
        <f t="shared" si="17"/>
        <v>7</v>
      </c>
      <c r="G59" s="35">
        <f t="shared" si="17"/>
        <v>0</v>
      </c>
      <c r="H59" s="35">
        <f t="shared" si="17"/>
        <v>0</v>
      </c>
      <c r="I59" s="35">
        <f t="shared" si="17"/>
        <v>0</v>
      </c>
      <c r="J59" s="35">
        <f t="shared" si="17"/>
        <v>7</v>
      </c>
      <c r="K59" s="35">
        <f t="shared" si="17"/>
        <v>7</v>
      </c>
      <c r="L59" s="35">
        <f t="shared" si="17"/>
        <v>7</v>
      </c>
      <c r="M59" s="35">
        <f t="shared" si="17"/>
        <v>7</v>
      </c>
      <c r="N59" s="35">
        <f t="shared" si="17"/>
        <v>0</v>
      </c>
      <c r="O59" s="35">
        <f t="shared" si="17"/>
        <v>0</v>
      </c>
      <c r="P59" s="35">
        <f t="shared" si="17"/>
        <v>6</v>
      </c>
      <c r="Q59" s="35">
        <f t="shared" si="17"/>
        <v>6</v>
      </c>
      <c r="R59" s="35">
        <f t="shared" si="17"/>
        <v>6</v>
      </c>
      <c r="S59" s="35">
        <f t="shared" si="17"/>
        <v>6</v>
      </c>
      <c r="T59" s="35">
        <f t="shared" si="17"/>
        <v>6</v>
      </c>
      <c r="U59" s="35">
        <f t="shared" si="17"/>
        <v>0</v>
      </c>
      <c r="V59" s="35">
        <f t="shared" si="17"/>
        <v>0</v>
      </c>
      <c r="W59" s="35">
        <f t="shared" si="17"/>
        <v>7</v>
      </c>
      <c r="X59" s="35">
        <f t="shared" si="17"/>
        <v>8</v>
      </c>
      <c r="Y59" s="35">
        <f t="shared" si="17"/>
        <v>8</v>
      </c>
      <c r="Z59" s="35">
        <f t="shared" si="17"/>
        <v>8</v>
      </c>
      <c r="AA59" s="35">
        <f t="shared" si="17"/>
        <v>7</v>
      </c>
      <c r="AB59" s="35">
        <f t="shared" si="17"/>
        <v>0</v>
      </c>
      <c r="AC59" s="35">
        <f t="shared" si="17"/>
        <v>0</v>
      </c>
      <c r="AD59" s="35">
        <f t="shared" si="17"/>
        <v>7</v>
      </c>
      <c r="AE59" s="35">
        <f t="shared" si="17"/>
        <v>7</v>
      </c>
      <c r="AF59" s="35">
        <f t="shared" si="17"/>
        <v>7</v>
      </c>
      <c r="AG59" s="35">
        <f t="shared" si="17"/>
        <v>7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3"/>
    </row>
    <row r="60" spans="1:46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</row>
    <row r="61" spans="1:46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 t="s">
        <v>220</v>
      </c>
      <c r="E61" s="75" t="s">
        <v>220</v>
      </c>
      <c r="F61" s="75" t="s">
        <v>220</v>
      </c>
      <c r="G61" s="75"/>
      <c r="H61" s="75"/>
      <c r="I61" s="75"/>
      <c r="J61" s="75" t="s">
        <v>220</v>
      </c>
      <c r="K61" s="75" t="s">
        <v>220</v>
      </c>
      <c r="L61" s="75" t="s">
        <v>220</v>
      </c>
      <c r="M61" s="75" t="s">
        <v>220</v>
      </c>
      <c r="N61" s="75"/>
      <c r="O61" s="75"/>
      <c r="P61" s="75" t="s">
        <v>220</v>
      </c>
      <c r="Q61" s="75" t="s">
        <v>220</v>
      </c>
      <c r="R61" s="75" t="s">
        <v>220</v>
      </c>
      <c r="S61" s="75" t="s">
        <v>220</v>
      </c>
      <c r="T61" s="75" t="s">
        <v>220</v>
      </c>
      <c r="U61" s="75"/>
      <c r="V61" s="75"/>
      <c r="W61" s="75" t="s">
        <v>220</v>
      </c>
      <c r="X61" s="75" t="s">
        <v>220</v>
      </c>
      <c r="Y61" s="75" t="s">
        <v>220</v>
      </c>
      <c r="Z61" s="75" t="s">
        <v>220</v>
      </c>
      <c r="AA61" s="75" t="s">
        <v>220</v>
      </c>
      <c r="AB61" s="75"/>
      <c r="AC61" s="75"/>
      <c r="AD61" s="75" t="s">
        <v>220</v>
      </c>
      <c r="AE61" s="75" t="s">
        <v>220</v>
      </c>
      <c r="AF61" s="75" t="s">
        <v>220</v>
      </c>
      <c r="AG61" s="75" t="s">
        <v>220</v>
      </c>
      <c r="AH61" s="107">
        <f t="shared" ref="AH61:AH71" si="18">COUNTIF(D61:AG61,"p")</f>
        <v>21</v>
      </c>
      <c r="AI61" s="107">
        <f t="shared" ref="AI61:AI71" si="19">COUNTIF(D61:AG61,"AH")</f>
        <v>0</v>
      </c>
      <c r="AJ61" s="108">
        <f t="shared" ref="AJ61:AJ71" si="20">COUNTIF(D61:AG61,"PC")</f>
        <v>0</v>
      </c>
      <c r="AK61" s="109">
        <f t="shared" ref="AK61:AK71" si="21">COUNTIF(D61:AG61,"f")</f>
        <v>0</v>
      </c>
      <c r="AL61" s="110">
        <f t="shared" ref="AL61:AL71" si="22">COUNTIF(D61:AG61,"ast")</f>
        <v>0</v>
      </c>
      <c r="AM61" s="111">
        <f t="shared" ref="AM61:AM71" si="23">COUNTIF(D61:AG61,"cA")</f>
        <v>0</v>
      </c>
      <c r="AN61" s="112">
        <f t="shared" ref="AN61:AN71" si="24">COUNTIF(D61:AG61,"rtt")</f>
        <v>0</v>
      </c>
      <c r="AO61" s="113">
        <f t="shared" ref="AO61:AO71" si="25">COUNTIF(D61:AG61,"cex")</f>
        <v>0</v>
      </c>
      <c r="AP61" s="114">
        <f t="shared" ref="AP61:AP71" si="26">COUNTIF(D61:AG61,"res")</f>
        <v>0</v>
      </c>
      <c r="AQ61" s="115">
        <f t="shared" ref="AQ61:AQ71" si="27">COUNTIF(D61:AG61,"mA")</f>
        <v>0</v>
      </c>
      <c r="AR61" s="116">
        <f t="shared" ref="AR61:AR71" si="28">COUNTIF(D61:AG61,"at")</f>
        <v>0</v>
      </c>
      <c r="AS61" s="117">
        <f t="shared" ref="AS61:AS71" si="29">COUNTIF(D61:AG61,"TAD")</f>
        <v>0</v>
      </c>
      <c r="AT61" s="118">
        <f t="shared" ref="AT61:AT71" si="30">COUNTIF(D61:AG61,"TP")</f>
        <v>0</v>
      </c>
    </row>
    <row r="62" spans="1:46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 t="s">
        <v>220</v>
      </c>
      <c r="E62" s="75" t="s">
        <v>220</v>
      </c>
      <c r="F62" s="75" t="s">
        <v>220</v>
      </c>
      <c r="G62" s="75"/>
      <c r="H62" s="75"/>
      <c r="I62" s="75"/>
      <c r="J62" s="75" t="s">
        <v>220</v>
      </c>
      <c r="K62" s="75" t="s">
        <v>220</v>
      </c>
      <c r="L62" s="75" t="s">
        <v>220</v>
      </c>
      <c r="M62" s="75" t="s">
        <v>220</v>
      </c>
      <c r="N62" s="75"/>
      <c r="O62" s="75"/>
      <c r="P62" s="75" t="s">
        <v>220</v>
      </c>
      <c r="Q62" s="75" t="s">
        <v>220</v>
      </c>
      <c r="R62" s="75" t="s">
        <v>220</v>
      </c>
      <c r="S62" s="75" t="s">
        <v>220</v>
      </c>
      <c r="T62" s="75" t="s">
        <v>220</v>
      </c>
      <c r="U62" s="75"/>
      <c r="V62" s="75"/>
      <c r="W62" s="75" t="s">
        <v>220</v>
      </c>
      <c r="X62" s="75" t="s">
        <v>220</v>
      </c>
      <c r="Y62" s="75" t="s">
        <v>220</v>
      </c>
      <c r="Z62" s="75" t="s">
        <v>220</v>
      </c>
      <c r="AA62" s="75" t="s">
        <v>220</v>
      </c>
      <c r="AB62" s="75"/>
      <c r="AC62" s="75"/>
      <c r="AD62" s="75" t="s">
        <v>220</v>
      </c>
      <c r="AE62" s="75" t="s">
        <v>220</v>
      </c>
      <c r="AF62" s="75" t="s">
        <v>220</v>
      </c>
      <c r="AG62" s="75" t="s">
        <v>220</v>
      </c>
      <c r="AH62" s="107">
        <f t="shared" si="18"/>
        <v>21</v>
      </c>
      <c r="AI62" s="107">
        <f t="shared" si="19"/>
        <v>0</v>
      </c>
      <c r="AJ62" s="108">
        <f t="shared" si="20"/>
        <v>0</v>
      </c>
      <c r="AK62" s="109">
        <f t="shared" si="21"/>
        <v>0</v>
      </c>
      <c r="AL62" s="110">
        <f t="shared" si="22"/>
        <v>0</v>
      </c>
      <c r="AM62" s="111">
        <f t="shared" si="23"/>
        <v>0</v>
      </c>
      <c r="AN62" s="112">
        <f t="shared" si="24"/>
        <v>0</v>
      </c>
      <c r="AO62" s="113">
        <f t="shared" si="25"/>
        <v>0</v>
      </c>
      <c r="AP62" s="114">
        <f t="shared" si="26"/>
        <v>0</v>
      </c>
      <c r="AQ62" s="115">
        <f t="shared" si="27"/>
        <v>0</v>
      </c>
      <c r="AR62" s="116">
        <f t="shared" si="28"/>
        <v>0</v>
      </c>
      <c r="AS62" s="117">
        <f t="shared" si="29"/>
        <v>0</v>
      </c>
      <c r="AT62" s="118">
        <f t="shared" si="30"/>
        <v>0</v>
      </c>
    </row>
    <row r="63" spans="1:46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 t="s">
        <v>220</v>
      </c>
      <c r="E63" s="75" t="s">
        <v>220</v>
      </c>
      <c r="F63" s="75" t="s">
        <v>220</v>
      </c>
      <c r="G63" s="75"/>
      <c r="H63" s="75"/>
      <c r="I63" s="75"/>
      <c r="J63" s="75" t="s">
        <v>220</v>
      </c>
      <c r="K63" s="75" t="s">
        <v>220</v>
      </c>
      <c r="L63" s="75" t="s">
        <v>220</v>
      </c>
      <c r="M63" s="75" t="s">
        <v>220</v>
      </c>
      <c r="N63" s="75"/>
      <c r="O63" s="75"/>
      <c r="P63" s="75" t="s">
        <v>220</v>
      </c>
      <c r="Q63" s="75" t="s">
        <v>220</v>
      </c>
      <c r="R63" s="75" t="s">
        <v>220</v>
      </c>
      <c r="S63" s="75" t="s">
        <v>220</v>
      </c>
      <c r="T63" s="75" t="s">
        <v>220</v>
      </c>
      <c r="U63" s="75"/>
      <c r="V63" s="75"/>
      <c r="W63" s="75" t="s">
        <v>220</v>
      </c>
      <c r="X63" s="75" t="s">
        <v>220</v>
      </c>
      <c r="Y63" s="75" t="s">
        <v>220</v>
      </c>
      <c r="Z63" s="75" t="s">
        <v>220</v>
      </c>
      <c r="AA63" s="75" t="s">
        <v>220</v>
      </c>
      <c r="AB63" s="75"/>
      <c r="AC63" s="75"/>
      <c r="AD63" s="75" t="s">
        <v>220</v>
      </c>
      <c r="AE63" s="75" t="s">
        <v>220</v>
      </c>
      <c r="AF63" s="75" t="s">
        <v>220</v>
      </c>
      <c r="AG63" s="75" t="s">
        <v>220</v>
      </c>
      <c r="AH63" s="107">
        <f t="shared" si="18"/>
        <v>21</v>
      </c>
      <c r="AI63" s="107">
        <f t="shared" si="19"/>
        <v>0</v>
      </c>
      <c r="AJ63" s="108">
        <f t="shared" si="20"/>
        <v>0</v>
      </c>
      <c r="AK63" s="109">
        <f t="shared" si="21"/>
        <v>0</v>
      </c>
      <c r="AL63" s="110">
        <f t="shared" si="22"/>
        <v>0</v>
      </c>
      <c r="AM63" s="111">
        <f t="shared" si="23"/>
        <v>0</v>
      </c>
      <c r="AN63" s="112">
        <f t="shared" si="24"/>
        <v>0</v>
      </c>
      <c r="AO63" s="113">
        <f t="shared" si="25"/>
        <v>0</v>
      </c>
      <c r="AP63" s="114">
        <f t="shared" si="26"/>
        <v>0</v>
      </c>
      <c r="AQ63" s="115">
        <f t="shared" si="27"/>
        <v>0</v>
      </c>
      <c r="AR63" s="116">
        <f t="shared" si="28"/>
        <v>0</v>
      </c>
      <c r="AS63" s="117">
        <f t="shared" si="29"/>
        <v>0</v>
      </c>
      <c r="AT63" s="118">
        <f t="shared" si="30"/>
        <v>0</v>
      </c>
    </row>
    <row r="64" spans="1:46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 t="s">
        <v>220</v>
      </c>
      <c r="E64" s="75" t="s">
        <v>220</v>
      </c>
      <c r="F64" s="75" t="s">
        <v>220</v>
      </c>
      <c r="G64" s="75"/>
      <c r="H64" s="75"/>
      <c r="I64" s="75"/>
      <c r="J64" s="75" t="s">
        <v>220</v>
      </c>
      <c r="K64" s="75" t="s">
        <v>220</v>
      </c>
      <c r="L64" s="75" t="s">
        <v>220</v>
      </c>
      <c r="M64" s="75" t="s">
        <v>220</v>
      </c>
      <c r="N64" s="75"/>
      <c r="O64" s="75"/>
      <c r="P64" s="75" t="s">
        <v>220</v>
      </c>
      <c r="Q64" s="75" t="s">
        <v>220</v>
      </c>
      <c r="R64" s="75" t="s">
        <v>220</v>
      </c>
      <c r="S64" s="75" t="s">
        <v>220</v>
      </c>
      <c r="T64" s="75" t="s">
        <v>220</v>
      </c>
      <c r="U64" s="75"/>
      <c r="V64" s="75"/>
      <c r="W64" s="75" t="s">
        <v>220</v>
      </c>
      <c r="X64" s="75" t="s">
        <v>220</v>
      </c>
      <c r="Y64" s="75" t="s">
        <v>220</v>
      </c>
      <c r="Z64" s="75" t="s">
        <v>220</v>
      </c>
      <c r="AA64" s="75" t="s">
        <v>220</v>
      </c>
      <c r="AB64" s="75"/>
      <c r="AC64" s="75"/>
      <c r="AD64" s="75" t="s">
        <v>220</v>
      </c>
      <c r="AE64" s="75" t="s">
        <v>220</v>
      </c>
      <c r="AF64" s="75" t="s">
        <v>220</v>
      </c>
      <c r="AG64" s="75" t="s">
        <v>220</v>
      </c>
      <c r="AH64" s="107">
        <f t="shared" si="18"/>
        <v>21</v>
      </c>
      <c r="AI64" s="107">
        <f t="shared" si="19"/>
        <v>0</v>
      </c>
      <c r="AJ64" s="108">
        <f t="shared" si="20"/>
        <v>0</v>
      </c>
      <c r="AK64" s="109">
        <f t="shared" si="21"/>
        <v>0</v>
      </c>
      <c r="AL64" s="110">
        <f t="shared" si="22"/>
        <v>0</v>
      </c>
      <c r="AM64" s="111">
        <f t="shared" si="23"/>
        <v>0</v>
      </c>
      <c r="AN64" s="112">
        <f t="shared" si="24"/>
        <v>0</v>
      </c>
      <c r="AO64" s="113">
        <f t="shared" si="25"/>
        <v>0</v>
      </c>
      <c r="AP64" s="114">
        <f t="shared" si="26"/>
        <v>0</v>
      </c>
      <c r="AQ64" s="115">
        <f t="shared" si="27"/>
        <v>0</v>
      </c>
      <c r="AR64" s="116">
        <f t="shared" si="28"/>
        <v>0</v>
      </c>
      <c r="AS64" s="117">
        <f t="shared" si="29"/>
        <v>0</v>
      </c>
      <c r="AT64" s="118">
        <f t="shared" si="30"/>
        <v>0</v>
      </c>
    </row>
    <row r="65" spans="1:46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 t="s">
        <v>220</v>
      </c>
      <c r="E65" s="75" t="s">
        <v>220</v>
      </c>
      <c r="F65" s="75" t="s">
        <v>220</v>
      </c>
      <c r="G65" s="75"/>
      <c r="H65" s="75"/>
      <c r="I65" s="75"/>
      <c r="J65" s="75" t="s">
        <v>220</v>
      </c>
      <c r="K65" s="75" t="s">
        <v>220</v>
      </c>
      <c r="L65" s="75" t="s">
        <v>220</v>
      </c>
      <c r="M65" s="75" t="s">
        <v>220</v>
      </c>
      <c r="N65" s="75"/>
      <c r="O65" s="75"/>
      <c r="P65" s="75" t="s">
        <v>220</v>
      </c>
      <c r="Q65" s="75" t="s">
        <v>220</v>
      </c>
      <c r="R65" s="75" t="s">
        <v>220</v>
      </c>
      <c r="S65" s="75" t="s">
        <v>220</v>
      </c>
      <c r="T65" s="75" t="s">
        <v>220</v>
      </c>
      <c r="U65" s="75"/>
      <c r="V65" s="75"/>
      <c r="W65" s="75" t="s">
        <v>220</v>
      </c>
      <c r="X65" s="75" t="s">
        <v>220</v>
      </c>
      <c r="Y65" s="75" t="s">
        <v>220</v>
      </c>
      <c r="Z65" s="75" t="s">
        <v>220</v>
      </c>
      <c r="AA65" s="75" t="s">
        <v>220</v>
      </c>
      <c r="AB65" s="75"/>
      <c r="AC65" s="75"/>
      <c r="AD65" s="75" t="s">
        <v>220</v>
      </c>
      <c r="AE65" s="75" t="s">
        <v>220</v>
      </c>
      <c r="AF65" s="75" t="s">
        <v>220</v>
      </c>
      <c r="AG65" s="75" t="s">
        <v>220</v>
      </c>
      <c r="AH65" s="107">
        <f t="shared" si="18"/>
        <v>21</v>
      </c>
      <c r="AI65" s="107">
        <f t="shared" si="19"/>
        <v>0</v>
      </c>
      <c r="AJ65" s="108">
        <f t="shared" si="20"/>
        <v>0</v>
      </c>
      <c r="AK65" s="109">
        <f t="shared" si="21"/>
        <v>0</v>
      </c>
      <c r="AL65" s="110">
        <f t="shared" si="22"/>
        <v>0</v>
      </c>
      <c r="AM65" s="111">
        <f t="shared" si="23"/>
        <v>0</v>
      </c>
      <c r="AN65" s="112">
        <f t="shared" si="24"/>
        <v>0</v>
      </c>
      <c r="AO65" s="113">
        <f t="shared" si="25"/>
        <v>0</v>
      </c>
      <c r="AP65" s="114">
        <f t="shared" si="26"/>
        <v>0</v>
      </c>
      <c r="AQ65" s="115">
        <f t="shared" si="27"/>
        <v>0</v>
      </c>
      <c r="AR65" s="116">
        <f t="shared" si="28"/>
        <v>0</v>
      </c>
      <c r="AS65" s="117">
        <f t="shared" si="29"/>
        <v>0</v>
      </c>
      <c r="AT65" s="118">
        <f t="shared" si="30"/>
        <v>0</v>
      </c>
    </row>
    <row r="66" spans="1:46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 t="s">
        <v>220</v>
      </c>
      <c r="E66" s="75" t="s">
        <v>220</v>
      </c>
      <c r="F66" s="75" t="s">
        <v>220</v>
      </c>
      <c r="G66" s="75"/>
      <c r="H66" s="75"/>
      <c r="I66" s="75"/>
      <c r="J66" s="75" t="s">
        <v>222</v>
      </c>
      <c r="K66" s="75" t="s">
        <v>222</v>
      </c>
      <c r="L66" s="75" t="s">
        <v>222</v>
      </c>
      <c r="M66" s="75" t="s">
        <v>222</v>
      </c>
      <c r="N66" s="75"/>
      <c r="O66" s="75"/>
      <c r="P66" s="75" t="s">
        <v>220</v>
      </c>
      <c r="Q66" s="75" t="s">
        <v>220</v>
      </c>
      <c r="R66" s="75" t="s">
        <v>220</v>
      </c>
      <c r="S66" s="75" t="s">
        <v>220</v>
      </c>
      <c r="T66" s="75" t="s">
        <v>220</v>
      </c>
      <c r="U66" s="75"/>
      <c r="V66" s="75"/>
      <c r="W66" s="75" t="s">
        <v>220</v>
      </c>
      <c r="X66" s="75" t="s">
        <v>220</v>
      </c>
      <c r="Y66" s="75" t="s">
        <v>220</v>
      </c>
      <c r="Z66" s="75" t="s">
        <v>220</v>
      </c>
      <c r="AA66" s="75" t="s">
        <v>220</v>
      </c>
      <c r="AB66" s="75"/>
      <c r="AC66" s="75"/>
      <c r="AD66" s="75" t="s">
        <v>220</v>
      </c>
      <c r="AE66" s="75" t="s">
        <v>220</v>
      </c>
      <c r="AF66" s="75" t="s">
        <v>220</v>
      </c>
      <c r="AG66" s="75" t="s">
        <v>220</v>
      </c>
      <c r="AH66" s="107">
        <f t="shared" si="18"/>
        <v>17</v>
      </c>
      <c r="AI66" s="107">
        <f t="shared" si="19"/>
        <v>0</v>
      </c>
      <c r="AJ66" s="108">
        <f t="shared" si="20"/>
        <v>4</v>
      </c>
      <c r="AK66" s="109">
        <f t="shared" si="21"/>
        <v>0</v>
      </c>
      <c r="AL66" s="110">
        <f t="shared" si="22"/>
        <v>0</v>
      </c>
      <c r="AM66" s="111">
        <f t="shared" si="23"/>
        <v>0</v>
      </c>
      <c r="AN66" s="112">
        <f t="shared" si="24"/>
        <v>0</v>
      </c>
      <c r="AO66" s="113">
        <f t="shared" si="25"/>
        <v>0</v>
      </c>
      <c r="AP66" s="114">
        <f t="shared" si="26"/>
        <v>0</v>
      </c>
      <c r="AQ66" s="115">
        <f t="shared" si="27"/>
        <v>0</v>
      </c>
      <c r="AR66" s="116">
        <f t="shared" si="28"/>
        <v>0</v>
      </c>
      <c r="AS66" s="117">
        <f t="shared" si="29"/>
        <v>0</v>
      </c>
      <c r="AT66" s="118">
        <f t="shared" si="30"/>
        <v>0</v>
      </c>
    </row>
    <row r="67" spans="1:46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 t="s">
        <v>220</v>
      </c>
      <c r="E67" s="75" t="s">
        <v>220</v>
      </c>
      <c r="F67" s="75" t="s">
        <v>220</v>
      </c>
      <c r="G67" s="75"/>
      <c r="H67" s="75"/>
      <c r="I67" s="75"/>
      <c r="J67" s="75" t="s">
        <v>220</v>
      </c>
      <c r="K67" s="75" t="s">
        <v>220</v>
      </c>
      <c r="L67" s="75" t="s">
        <v>220</v>
      </c>
      <c r="M67" s="75" t="s">
        <v>220</v>
      </c>
      <c r="N67" s="75"/>
      <c r="O67" s="75"/>
      <c r="P67" s="75" t="s">
        <v>220</v>
      </c>
      <c r="Q67" s="75" t="s">
        <v>220</v>
      </c>
      <c r="R67" s="75" t="s">
        <v>220</v>
      </c>
      <c r="S67" s="75" t="s">
        <v>220</v>
      </c>
      <c r="T67" s="75" t="s">
        <v>220</v>
      </c>
      <c r="U67" s="75"/>
      <c r="V67" s="75"/>
      <c r="W67" s="75" t="s">
        <v>220</v>
      </c>
      <c r="X67" s="75" t="s">
        <v>220</v>
      </c>
      <c r="Y67" s="75" t="s">
        <v>220</v>
      </c>
      <c r="Z67" s="75" t="s">
        <v>220</v>
      </c>
      <c r="AA67" s="75" t="s">
        <v>220</v>
      </c>
      <c r="AB67" s="75"/>
      <c r="AC67" s="75"/>
      <c r="AD67" s="75" t="s">
        <v>222</v>
      </c>
      <c r="AE67" s="75" t="s">
        <v>222</v>
      </c>
      <c r="AF67" s="75" t="s">
        <v>222</v>
      </c>
      <c r="AG67" s="75" t="s">
        <v>222</v>
      </c>
      <c r="AH67" s="107">
        <f t="shared" si="18"/>
        <v>17</v>
      </c>
      <c r="AI67" s="107">
        <f t="shared" si="19"/>
        <v>0</v>
      </c>
      <c r="AJ67" s="108">
        <f t="shared" si="20"/>
        <v>4</v>
      </c>
      <c r="AK67" s="109">
        <f t="shared" si="21"/>
        <v>0</v>
      </c>
      <c r="AL67" s="110">
        <f t="shared" si="22"/>
        <v>0</v>
      </c>
      <c r="AM67" s="111">
        <f t="shared" si="23"/>
        <v>0</v>
      </c>
      <c r="AN67" s="112">
        <f t="shared" si="24"/>
        <v>0</v>
      </c>
      <c r="AO67" s="113">
        <f t="shared" si="25"/>
        <v>0</v>
      </c>
      <c r="AP67" s="114">
        <f t="shared" si="26"/>
        <v>0</v>
      </c>
      <c r="AQ67" s="115">
        <f t="shared" si="27"/>
        <v>0</v>
      </c>
      <c r="AR67" s="116">
        <f t="shared" si="28"/>
        <v>0</v>
      </c>
      <c r="AS67" s="117">
        <f t="shared" si="29"/>
        <v>0</v>
      </c>
      <c r="AT67" s="118">
        <f t="shared" si="30"/>
        <v>0</v>
      </c>
    </row>
    <row r="68" spans="1:46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 t="s">
        <v>220</v>
      </c>
      <c r="E68" s="80" t="s">
        <v>220</v>
      </c>
      <c r="F68" s="80" t="s">
        <v>220</v>
      </c>
      <c r="G68" s="80"/>
      <c r="H68" s="80"/>
      <c r="I68" s="80"/>
      <c r="J68" s="80" t="s">
        <v>220</v>
      </c>
      <c r="K68" s="80" t="s">
        <v>220</v>
      </c>
      <c r="L68" s="80" t="s">
        <v>220</v>
      </c>
      <c r="M68" s="80" t="s">
        <v>220</v>
      </c>
      <c r="N68" s="80"/>
      <c r="O68" s="80"/>
      <c r="P68" s="80" t="s">
        <v>220</v>
      </c>
      <c r="Q68" s="80" t="s">
        <v>220</v>
      </c>
      <c r="R68" s="80" t="s">
        <v>220</v>
      </c>
      <c r="S68" s="80" t="s">
        <v>220</v>
      </c>
      <c r="T68" s="80" t="s">
        <v>220</v>
      </c>
      <c r="U68" s="75"/>
      <c r="V68" s="75"/>
      <c r="W68" s="75" t="s">
        <v>220</v>
      </c>
      <c r="X68" s="75" t="s">
        <v>220</v>
      </c>
      <c r="Y68" s="75" t="s">
        <v>220</v>
      </c>
      <c r="Z68" s="75" t="s">
        <v>220</v>
      </c>
      <c r="AA68" s="75" t="s">
        <v>220</v>
      </c>
      <c r="AB68" s="75"/>
      <c r="AC68" s="75"/>
      <c r="AD68" s="75" t="s">
        <v>220</v>
      </c>
      <c r="AE68" s="75" t="s">
        <v>220</v>
      </c>
      <c r="AF68" s="75" t="s">
        <v>220</v>
      </c>
      <c r="AG68" s="75" t="s">
        <v>220</v>
      </c>
      <c r="AH68" s="107">
        <f t="shared" si="18"/>
        <v>21</v>
      </c>
      <c r="AI68" s="107">
        <f t="shared" si="19"/>
        <v>0</v>
      </c>
      <c r="AJ68" s="108">
        <f t="shared" si="20"/>
        <v>0</v>
      </c>
      <c r="AK68" s="109">
        <f t="shared" si="21"/>
        <v>0</v>
      </c>
      <c r="AL68" s="110">
        <f t="shared" si="22"/>
        <v>0</v>
      </c>
      <c r="AM68" s="111">
        <f t="shared" si="23"/>
        <v>0</v>
      </c>
      <c r="AN68" s="112">
        <f t="shared" si="24"/>
        <v>0</v>
      </c>
      <c r="AO68" s="113">
        <f t="shared" si="25"/>
        <v>0</v>
      </c>
      <c r="AP68" s="114">
        <f t="shared" si="26"/>
        <v>0</v>
      </c>
      <c r="AQ68" s="115">
        <f t="shared" si="27"/>
        <v>0</v>
      </c>
      <c r="AR68" s="116">
        <f t="shared" si="28"/>
        <v>0</v>
      </c>
      <c r="AS68" s="117">
        <f t="shared" si="29"/>
        <v>0</v>
      </c>
      <c r="AT68" s="118">
        <f t="shared" si="30"/>
        <v>0</v>
      </c>
    </row>
    <row r="69" spans="1:46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 t="s">
        <v>220</v>
      </c>
      <c r="E69" s="75" t="s">
        <v>220</v>
      </c>
      <c r="F69" s="75" t="s">
        <v>220</v>
      </c>
      <c r="G69" s="75"/>
      <c r="H69" s="75"/>
      <c r="I69" s="75"/>
      <c r="J69" s="75" t="s">
        <v>223</v>
      </c>
      <c r="K69" s="75" t="s">
        <v>223</v>
      </c>
      <c r="L69" s="75" t="s">
        <v>223</v>
      </c>
      <c r="M69" s="75" t="s">
        <v>223</v>
      </c>
      <c r="N69" s="75"/>
      <c r="O69" s="75"/>
      <c r="P69" s="75" t="s">
        <v>220</v>
      </c>
      <c r="Q69" s="75" t="s">
        <v>220</v>
      </c>
      <c r="R69" s="75" t="s">
        <v>220</v>
      </c>
      <c r="S69" s="75" t="s">
        <v>220</v>
      </c>
      <c r="T69" s="75" t="s">
        <v>220</v>
      </c>
      <c r="U69" s="75"/>
      <c r="V69" s="75"/>
      <c r="W69" s="75" t="s">
        <v>220</v>
      </c>
      <c r="X69" s="75" t="s">
        <v>220</v>
      </c>
      <c r="Y69" s="75" t="s">
        <v>220</v>
      </c>
      <c r="Z69" s="75" t="s">
        <v>220</v>
      </c>
      <c r="AA69" s="75" t="s">
        <v>220</v>
      </c>
      <c r="AB69" s="75"/>
      <c r="AC69" s="75"/>
      <c r="AD69" s="75" t="s">
        <v>223</v>
      </c>
      <c r="AE69" s="75" t="s">
        <v>223</v>
      </c>
      <c r="AF69" s="75" t="s">
        <v>223</v>
      </c>
      <c r="AG69" s="75" t="s">
        <v>223</v>
      </c>
      <c r="AH69" s="107">
        <f t="shared" si="18"/>
        <v>13</v>
      </c>
      <c r="AI69" s="107">
        <f t="shared" si="19"/>
        <v>0</v>
      </c>
      <c r="AJ69" s="108">
        <f t="shared" si="20"/>
        <v>0</v>
      </c>
      <c r="AK69" s="109">
        <f t="shared" si="21"/>
        <v>8</v>
      </c>
      <c r="AL69" s="110">
        <f t="shared" si="22"/>
        <v>0</v>
      </c>
      <c r="AM69" s="111">
        <f t="shared" si="23"/>
        <v>0</v>
      </c>
      <c r="AN69" s="112">
        <f t="shared" si="24"/>
        <v>0</v>
      </c>
      <c r="AO69" s="113">
        <f t="shared" si="25"/>
        <v>0</v>
      </c>
      <c r="AP69" s="114">
        <f t="shared" si="26"/>
        <v>0</v>
      </c>
      <c r="AQ69" s="115">
        <f t="shared" si="27"/>
        <v>0</v>
      </c>
      <c r="AR69" s="116">
        <f t="shared" si="28"/>
        <v>0</v>
      </c>
      <c r="AS69" s="117">
        <f t="shared" si="29"/>
        <v>0</v>
      </c>
      <c r="AT69" s="118">
        <f t="shared" si="30"/>
        <v>0</v>
      </c>
    </row>
    <row r="70" spans="1:46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 t="s">
        <v>220</v>
      </c>
      <c r="E70" s="75" t="s">
        <v>220</v>
      </c>
      <c r="F70" s="75" t="s">
        <v>220</v>
      </c>
      <c r="G70" s="75"/>
      <c r="H70" s="75"/>
      <c r="I70" s="75"/>
      <c r="J70" s="75" t="s">
        <v>220</v>
      </c>
      <c r="K70" s="75" t="s">
        <v>220</v>
      </c>
      <c r="L70" s="75" t="s">
        <v>220</v>
      </c>
      <c r="M70" s="75" t="s">
        <v>220</v>
      </c>
      <c r="N70" s="75"/>
      <c r="O70" s="75"/>
      <c r="P70" s="75" t="s">
        <v>220</v>
      </c>
      <c r="Q70" s="75" t="s">
        <v>220</v>
      </c>
      <c r="R70" s="75" t="s">
        <v>220</v>
      </c>
      <c r="S70" s="75" t="s">
        <v>220</v>
      </c>
      <c r="T70" s="75" t="s">
        <v>220</v>
      </c>
      <c r="U70" s="75"/>
      <c r="V70" s="75"/>
      <c r="W70" s="75" t="s">
        <v>220</v>
      </c>
      <c r="X70" s="75" t="s">
        <v>220</v>
      </c>
      <c r="Y70" s="75" t="s">
        <v>220</v>
      </c>
      <c r="Z70" s="75" t="s">
        <v>220</v>
      </c>
      <c r="AA70" s="75" t="s">
        <v>220</v>
      </c>
      <c r="AB70" s="75"/>
      <c r="AC70" s="75"/>
      <c r="AD70" s="75" t="s">
        <v>220</v>
      </c>
      <c r="AE70" s="75" t="s">
        <v>220</v>
      </c>
      <c r="AF70" s="75" t="s">
        <v>220</v>
      </c>
      <c r="AG70" s="75" t="s">
        <v>220</v>
      </c>
      <c r="AH70" s="107">
        <f t="shared" si="18"/>
        <v>21</v>
      </c>
      <c r="AI70" s="107">
        <f t="shared" si="19"/>
        <v>0</v>
      </c>
      <c r="AJ70" s="108">
        <f t="shared" si="20"/>
        <v>0</v>
      </c>
      <c r="AK70" s="109">
        <f t="shared" si="21"/>
        <v>0</v>
      </c>
      <c r="AL70" s="110">
        <f t="shared" si="22"/>
        <v>0</v>
      </c>
      <c r="AM70" s="111">
        <f t="shared" si="23"/>
        <v>0</v>
      </c>
      <c r="AN70" s="112">
        <f t="shared" si="24"/>
        <v>0</v>
      </c>
      <c r="AO70" s="113">
        <f t="shared" si="25"/>
        <v>0</v>
      </c>
      <c r="AP70" s="114">
        <f t="shared" si="26"/>
        <v>0</v>
      </c>
      <c r="AQ70" s="115">
        <f t="shared" si="27"/>
        <v>0</v>
      </c>
      <c r="AR70" s="116">
        <f t="shared" si="28"/>
        <v>0</v>
      </c>
      <c r="AS70" s="117">
        <f t="shared" si="29"/>
        <v>0</v>
      </c>
      <c r="AT70" s="118">
        <f t="shared" si="30"/>
        <v>0</v>
      </c>
    </row>
    <row r="71" spans="1:46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 t="s">
        <v>220</v>
      </c>
      <c r="E71" s="75" t="s">
        <v>220</v>
      </c>
      <c r="F71" s="75" t="s">
        <v>222</v>
      </c>
      <c r="G71" s="75"/>
      <c r="H71" s="75"/>
      <c r="I71" s="75"/>
      <c r="J71" s="75" t="s">
        <v>222</v>
      </c>
      <c r="K71" s="75" t="s">
        <v>222</v>
      </c>
      <c r="L71" s="75" t="s">
        <v>222</v>
      </c>
      <c r="M71" s="75" t="s">
        <v>222</v>
      </c>
      <c r="N71" s="75"/>
      <c r="O71" s="75"/>
      <c r="P71" s="75" t="s">
        <v>220</v>
      </c>
      <c r="Q71" s="75" t="s">
        <v>220</v>
      </c>
      <c r="R71" s="75" t="s">
        <v>220</v>
      </c>
      <c r="S71" s="75" t="s">
        <v>220</v>
      </c>
      <c r="T71" s="75" t="s">
        <v>220</v>
      </c>
      <c r="U71" s="75"/>
      <c r="V71" s="75"/>
      <c r="W71" s="75" t="s">
        <v>220</v>
      </c>
      <c r="X71" s="75" t="s">
        <v>220</v>
      </c>
      <c r="Y71" s="75" t="s">
        <v>220</v>
      </c>
      <c r="Z71" s="75" t="s">
        <v>220</v>
      </c>
      <c r="AA71" s="75" t="s">
        <v>220</v>
      </c>
      <c r="AB71" s="75"/>
      <c r="AC71" s="75"/>
      <c r="AD71" s="75" t="s">
        <v>220</v>
      </c>
      <c r="AE71" s="75" t="s">
        <v>220</v>
      </c>
      <c r="AF71" s="75" t="s">
        <v>220</v>
      </c>
      <c r="AG71" s="75" t="s">
        <v>220</v>
      </c>
      <c r="AH71" s="107">
        <f t="shared" si="18"/>
        <v>16</v>
      </c>
      <c r="AI71" s="107">
        <f t="shared" si="19"/>
        <v>0</v>
      </c>
      <c r="AJ71" s="108">
        <f t="shared" si="20"/>
        <v>5</v>
      </c>
      <c r="AK71" s="109">
        <f t="shared" si="21"/>
        <v>0</v>
      </c>
      <c r="AL71" s="110">
        <f t="shared" si="22"/>
        <v>0</v>
      </c>
      <c r="AM71" s="111">
        <f t="shared" si="23"/>
        <v>0</v>
      </c>
      <c r="AN71" s="112">
        <f t="shared" si="24"/>
        <v>0</v>
      </c>
      <c r="AO71" s="113">
        <f t="shared" si="25"/>
        <v>0</v>
      </c>
      <c r="AP71" s="114">
        <f t="shared" si="26"/>
        <v>0</v>
      </c>
      <c r="AQ71" s="115">
        <f t="shared" si="27"/>
        <v>0</v>
      </c>
      <c r="AR71" s="116">
        <f t="shared" si="28"/>
        <v>0</v>
      </c>
      <c r="AS71" s="117">
        <f t="shared" si="29"/>
        <v>0</v>
      </c>
      <c r="AT71" s="118">
        <f t="shared" si="30"/>
        <v>0</v>
      </c>
    </row>
    <row r="72" spans="1:46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11</v>
      </c>
      <c r="E72" s="42">
        <f t="shared" ref="E72:AH72" si="31">COUNTIF(E61:E71,"p") + COUNTIF(E61:E71,"ah")</f>
        <v>11</v>
      </c>
      <c r="F72" s="42">
        <f t="shared" si="31"/>
        <v>10</v>
      </c>
      <c r="G72" s="42">
        <f t="shared" si="31"/>
        <v>0</v>
      </c>
      <c r="H72" s="42">
        <f t="shared" si="31"/>
        <v>0</v>
      </c>
      <c r="I72" s="42">
        <f t="shared" si="31"/>
        <v>0</v>
      </c>
      <c r="J72" s="42">
        <f t="shared" si="31"/>
        <v>8</v>
      </c>
      <c r="K72" s="42">
        <f t="shared" si="31"/>
        <v>8</v>
      </c>
      <c r="L72" s="42">
        <f t="shared" si="31"/>
        <v>8</v>
      </c>
      <c r="M72" s="42">
        <f t="shared" si="31"/>
        <v>8</v>
      </c>
      <c r="N72" s="42">
        <f t="shared" si="31"/>
        <v>0</v>
      </c>
      <c r="O72" s="42">
        <f t="shared" si="31"/>
        <v>0</v>
      </c>
      <c r="P72" s="42">
        <f t="shared" si="31"/>
        <v>11</v>
      </c>
      <c r="Q72" s="42">
        <f t="shared" si="31"/>
        <v>11</v>
      </c>
      <c r="R72" s="42">
        <f t="shared" si="31"/>
        <v>11</v>
      </c>
      <c r="S72" s="42">
        <f t="shared" si="31"/>
        <v>11</v>
      </c>
      <c r="T72" s="42">
        <f t="shared" si="31"/>
        <v>11</v>
      </c>
      <c r="U72" s="42">
        <f t="shared" si="31"/>
        <v>0</v>
      </c>
      <c r="V72" s="42">
        <f t="shared" si="31"/>
        <v>0</v>
      </c>
      <c r="W72" s="42">
        <f t="shared" si="31"/>
        <v>11</v>
      </c>
      <c r="X72" s="42">
        <f t="shared" si="31"/>
        <v>11</v>
      </c>
      <c r="Y72" s="42">
        <f t="shared" si="31"/>
        <v>11</v>
      </c>
      <c r="Z72" s="42">
        <f t="shared" si="31"/>
        <v>11</v>
      </c>
      <c r="AA72" s="42">
        <f t="shared" si="31"/>
        <v>11</v>
      </c>
      <c r="AB72" s="42">
        <f t="shared" si="31"/>
        <v>0</v>
      </c>
      <c r="AC72" s="42">
        <f t="shared" si="31"/>
        <v>0</v>
      </c>
      <c r="AD72" s="42">
        <f t="shared" si="31"/>
        <v>9</v>
      </c>
      <c r="AE72" s="42">
        <f t="shared" si="31"/>
        <v>9</v>
      </c>
      <c r="AF72" s="42">
        <f t="shared" si="31"/>
        <v>9</v>
      </c>
      <c r="AG72" s="42">
        <f t="shared" si="31"/>
        <v>9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</row>
    <row r="73" spans="1:46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19</v>
      </c>
      <c r="E73" s="35">
        <f t="shared" si="32"/>
        <v>18</v>
      </c>
      <c r="F73" s="35">
        <f t="shared" si="32"/>
        <v>17</v>
      </c>
      <c r="G73" s="35">
        <f t="shared" si="32"/>
        <v>0</v>
      </c>
      <c r="H73" s="35">
        <f t="shared" si="32"/>
        <v>0</v>
      </c>
      <c r="I73" s="35">
        <f t="shared" si="32"/>
        <v>0</v>
      </c>
      <c r="J73" s="35">
        <f t="shared" si="32"/>
        <v>15</v>
      </c>
      <c r="K73" s="35">
        <f t="shared" si="32"/>
        <v>15</v>
      </c>
      <c r="L73" s="35">
        <f t="shared" si="32"/>
        <v>15</v>
      </c>
      <c r="M73" s="35">
        <f t="shared" si="32"/>
        <v>15</v>
      </c>
      <c r="N73" s="35">
        <f t="shared" si="32"/>
        <v>0</v>
      </c>
      <c r="O73" s="35">
        <f t="shared" si="32"/>
        <v>0</v>
      </c>
      <c r="P73" s="35">
        <f t="shared" si="32"/>
        <v>17</v>
      </c>
      <c r="Q73" s="35">
        <f t="shared" si="32"/>
        <v>17</v>
      </c>
      <c r="R73" s="35">
        <f t="shared" si="32"/>
        <v>17</v>
      </c>
      <c r="S73" s="35">
        <f t="shared" si="32"/>
        <v>17</v>
      </c>
      <c r="T73" s="35">
        <f t="shared" si="32"/>
        <v>17</v>
      </c>
      <c r="U73" s="35">
        <f t="shared" si="32"/>
        <v>0</v>
      </c>
      <c r="V73" s="35">
        <f t="shared" si="32"/>
        <v>0</v>
      </c>
      <c r="W73" s="35">
        <f t="shared" si="32"/>
        <v>18</v>
      </c>
      <c r="X73" s="35">
        <f t="shared" si="32"/>
        <v>19</v>
      </c>
      <c r="Y73" s="35">
        <f t="shared" si="32"/>
        <v>19</v>
      </c>
      <c r="Z73" s="35">
        <f t="shared" si="32"/>
        <v>19</v>
      </c>
      <c r="AA73" s="35">
        <f t="shared" si="32"/>
        <v>18</v>
      </c>
      <c r="AB73" s="35">
        <f t="shared" si="32"/>
        <v>0</v>
      </c>
      <c r="AC73" s="35">
        <f t="shared" si="32"/>
        <v>0</v>
      </c>
      <c r="AD73" s="35">
        <f t="shared" si="32"/>
        <v>16</v>
      </c>
      <c r="AE73" s="35">
        <f t="shared" si="32"/>
        <v>16</v>
      </c>
      <c r="AF73" s="35">
        <f t="shared" si="32"/>
        <v>16</v>
      </c>
      <c r="AG73" s="35">
        <f t="shared" si="32"/>
        <v>16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3"/>
    </row>
    <row r="74" spans="1:46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</row>
    <row r="75" spans="1:46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107">
        <f>COUNTIF(D75:AG75,"p")</f>
        <v>0</v>
      </c>
      <c r="AI75" s="107">
        <f>COUNTIF(D75:AG75,"AH")</f>
        <v>0</v>
      </c>
      <c r="AJ75" s="108">
        <f>COUNTIF(D75:AG75,"PC")</f>
        <v>0</v>
      </c>
      <c r="AK75" s="109">
        <f>COUNTIF(D75:AG75,"f")</f>
        <v>0</v>
      </c>
      <c r="AL75" s="110">
        <f>COUNTIF(D75:AG75,"ast")</f>
        <v>0</v>
      </c>
      <c r="AM75" s="111">
        <f>COUNTIF(D75:AG75,"cA")</f>
        <v>0</v>
      </c>
      <c r="AN75" s="112">
        <f>COUNTIF(D75:AG75,"rtt")</f>
        <v>0</v>
      </c>
      <c r="AO75" s="113">
        <f>COUNTIF(D75:AG75,"cex")</f>
        <v>0</v>
      </c>
      <c r="AP75" s="114">
        <f>COUNTIF(D75:AG75,"res")</f>
        <v>0</v>
      </c>
      <c r="AQ75" s="115">
        <f>COUNTIF(D75:AG75,"mA")</f>
        <v>0</v>
      </c>
      <c r="AR75" s="116">
        <f>COUNTIF(D75:AG75,"at")</f>
        <v>0</v>
      </c>
      <c r="AS75" s="117">
        <f>COUNTIF(D75:AG75,"TAD")</f>
        <v>0</v>
      </c>
      <c r="AT75" s="118">
        <f>COUNTIF(D75:AG75,"TP")</f>
        <v>0</v>
      </c>
    </row>
    <row r="76" spans="1:46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 t="s">
        <v>222</v>
      </c>
      <c r="K76" s="77" t="s">
        <v>222</v>
      </c>
      <c r="L76" s="77" t="s">
        <v>222</v>
      </c>
      <c r="M76" s="77" t="s">
        <v>222</v>
      </c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107">
        <f>COUNTIF(D76:AG76,"p")</f>
        <v>0</v>
      </c>
      <c r="AI76" s="107">
        <f>COUNTIF(D76:AG76,"AH")</f>
        <v>0</v>
      </c>
      <c r="AJ76" s="108">
        <f>COUNTIF(D76:AG76,"PC")</f>
        <v>4</v>
      </c>
      <c r="AK76" s="109">
        <f>COUNTIF(D76:AG76,"f")</f>
        <v>0</v>
      </c>
      <c r="AL76" s="110">
        <f>COUNTIF(D76:AG76,"ast")</f>
        <v>0</v>
      </c>
      <c r="AM76" s="111">
        <f>COUNTIF(D76:AG76,"cA")</f>
        <v>0</v>
      </c>
      <c r="AN76" s="112">
        <f>COUNTIF(D76:AG76,"rtt")</f>
        <v>0</v>
      </c>
      <c r="AO76" s="113">
        <f>COUNTIF(D76:AG76,"cex")</f>
        <v>0</v>
      </c>
      <c r="AP76" s="114">
        <f>COUNTIF(D76:AG76,"res")</f>
        <v>0</v>
      </c>
      <c r="AQ76" s="115">
        <f>COUNTIF(D76:AG76,"mA")</f>
        <v>0</v>
      </c>
      <c r="AR76" s="116">
        <f>COUNTIF(D76:AG76,"at")</f>
        <v>0</v>
      </c>
      <c r="AS76" s="117">
        <f>COUNTIF(D76:AG76,"TAD")</f>
        <v>0</v>
      </c>
      <c r="AT76" s="118">
        <f>COUNTIF(D76:AG76,"TP")</f>
        <v>0</v>
      </c>
    </row>
    <row r="77" spans="1:46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</row>
    <row r="78" spans="1:46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107">
        <f>COUNTIF(D78:AG78,"p")</f>
        <v>0</v>
      </c>
      <c r="AI78" s="107">
        <f>COUNTIF(D78:AG78,"AH")</f>
        <v>0</v>
      </c>
      <c r="AJ78" s="108">
        <f>COUNTIF(D78:AG78,"PC")</f>
        <v>0</v>
      </c>
      <c r="AK78" s="109">
        <f>COUNTIF(D78:AG78,"f")</f>
        <v>0</v>
      </c>
      <c r="AL78" s="110">
        <f>COUNTIF(D78:AG78,"ast")</f>
        <v>0</v>
      </c>
      <c r="AM78" s="111">
        <f>COUNTIF(D78:AG78,"cA")</f>
        <v>0</v>
      </c>
      <c r="AN78" s="112">
        <f>COUNTIF(D78:AG78,"rtt")</f>
        <v>0</v>
      </c>
      <c r="AO78" s="113">
        <f>COUNTIF(D78:AG78,"cex")</f>
        <v>0</v>
      </c>
      <c r="AP78" s="114">
        <f>COUNTIF(D78:AG78,"res")</f>
        <v>0</v>
      </c>
      <c r="AQ78" s="115">
        <f>COUNTIF(D78:AG78,"mA")</f>
        <v>0</v>
      </c>
      <c r="AR78" s="116">
        <f>COUNTIF(D78:AG78,"at")</f>
        <v>0</v>
      </c>
      <c r="AS78" s="117">
        <f>COUNTIF(D78:AG78,"TAD")</f>
        <v>0</v>
      </c>
      <c r="AT78" s="118">
        <f>COUNTIF(D78:AG78,"TP")</f>
        <v>0</v>
      </c>
    </row>
    <row r="79" spans="1:46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107">
        <f>COUNTIF(D79:AG79,"p")</f>
        <v>0</v>
      </c>
      <c r="AI79" s="107">
        <f>COUNTIF(D79:AG79,"AH")</f>
        <v>0</v>
      </c>
      <c r="AJ79" s="108">
        <f>COUNTIF(D79:AG79,"PC")</f>
        <v>0</v>
      </c>
      <c r="AK79" s="109">
        <f>COUNTIF(D79:AG79,"f")</f>
        <v>0</v>
      </c>
      <c r="AL79" s="110">
        <f>COUNTIF(D79:AG79,"ast")</f>
        <v>0</v>
      </c>
      <c r="AM79" s="111">
        <f>COUNTIF(D79:AG79,"cA")</f>
        <v>0</v>
      </c>
      <c r="AN79" s="112">
        <f>COUNTIF(D79:AG79,"rtt")</f>
        <v>0</v>
      </c>
      <c r="AO79" s="113">
        <f>COUNTIF(D79:AG79,"cex")</f>
        <v>0</v>
      </c>
      <c r="AP79" s="114">
        <f>COUNTIF(D79:AG79,"res")</f>
        <v>0</v>
      </c>
      <c r="AQ79" s="115">
        <f>COUNTIF(D79:AG79,"mA")</f>
        <v>0</v>
      </c>
      <c r="AR79" s="116">
        <f>COUNTIF(D79:AG79,"at")</f>
        <v>0</v>
      </c>
      <c r="AS79" s="117">
        <f>COUNTIF(D79:AG79,"TAD")</f>
        <v>0</v>
      </c>
      <c r="AT79" s="118">
        <f>COUNTIF(D79:AG79,"TP")</f>
        <v>0</v>
      </c>
    </row>
    <row r="80" spans="1:46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15</v>
      </c>
      <c r="G83" s="102">
        <f>COUNTIF(D11:AE35,"f")</f>
        <v>0</v>
      </c>
      <c r="H83" s="102">
        <f>COUNTIF(D11:AE35,"ast")</f>
        <v>8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132</v>
      </c>
      <c r="X83" s="105">
        <f>COUNTIF(D49:AE58,"AH")</f>
        <v>0</v>
      </c>
      <c r="Y83" s="105">
        <f>COUNTIF(D49:AE58,"PC")</f>
        <v>20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19</v>
      </c>
      <c r="AG83" s="105">
        <f>COUNTIF(D49:AE58,"AT")</f>
        <v>19</v>
      </c>
      <c r="AH83" s="106">
        <f>COUNTIF(D49:AE58,"TP")</f>
        <v>0</v>
      </c>
    </row>
    <row r="84" spans="4:34" x14ac:dyDescent="0.2">
      <c r="AF84" s="180"/>
      <c r="AG84" s="180"/>
    </row>
    <row r="85" spans="4:34" x14ac:dyDescent="0.2">
      <c r="AF85" s="180"/>
      <c r="AG85" s="180"/>
    </row>
    <row r="86" spans="4:34" x14ac:dyDescent="0.2">
      <c r="AF86" s="180"/>
      <c r="AG86" s="180"/>
    </row>
    <row r="87" spans="4:34" x14ac:dyDescent="0.2">
      <c r="AF87" s="180"/>
      <c r="AG87" s="180"/>
    </row>
    <row r="88" spans="4:34" x14ac:dyDescent="0.2">
      <c r="AF88" s="180"/>
      <c r="AG88" s="180"/>
    </row>
    <row r="89" spans="4:34" x14ac:dyDescent="0.2">
      <c r="AF89" s="180"/>
      <c r="AG89" s="180"/>
    </row>
    <row r="90" spans="4:34" x14ac:dyDescent="0.2">
      <c r="AF90" s="180"/>
      <c r="AG90" s="180"/>
    </row>
    <row r="91" spans="4:34" x14ac:dyDescent="0.2">
      <c r="AF91" s="180"/>
      <c r="AG91" s="180"/>
    </row>
    <row r="92" spans="4:34" x14ac:dyDescent="0.2">
      <c r="AF92" s="180"/>
      <c r="AG92" s="180"/>
    </row>
    <row r="93" spans="4:34" x14ac:dyDescent="0.2">
      <c r="AF93" s="180"/>
      <c r="AG93" s="180"/>
    </row>
    <row r="94" spans="4:34" x14ac:dyDescent="0.2">
      <c r="AF94" s="180"/>
      <c r="AG94" s="180"/>
    </row>
    <row r="95" spans="4:34" x14ac:dyDescent="0.2">
      <c r="AF95" s="180"/>
      <c r="AG95" s="180"/>
    </row>
    <row r="96" spans="4:34" x14ac:dyDescent="0.2">
      <c r="AF96" s="180"/>
      <c r="AG96" s="180"/>
    </row>
    <row r="97" spans="4:34" x14ac:dyDescent="0.2">
      <c r="AF97" s="180"/>
      <c r="AG97" s="180"/>
    </row>
    <row r="98" spans="4:34" x14ac:dyDescent="0.2">
      <c r="AF98" s="180"/>
      <c r="AG98" s="180"/>
    </row>
    <row r="99" spans="4:34" x14ac:dyDescent="0.2">
      <c r="AF99" s="180"/>
      <c r="AG99" s="180"/>
    </row>
    <row r="100" spans="4:34" x14ac:dyDescent="0.2">
      <c r="AF100" s="180"/>
      <c r="AG100" s="180"/>
    </row>
    <row r="101" spans="4:34" x14ac:dyDescent="0.2">
      <c r="AF101" s="180"/>
      <c r="AG101" s="180"/>
    </row>
    <row r="102" spans="4:34" ht="15" thickBot="1" x14ac:dyDescent="0.25">
      <c r="AF102" s="180"/>
      <c r="AG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192</v>
      </c>
      <c r="E105" s="105">
        <f>COUNTIF(D61:AE71,"AH")</f>
        <v>0</v>
      </c>
      <c r="F105" s="105">
        <f>COUNTIF(D61:AE71,"PC")</f>
        <v>11</v>
      </c>
      <c r="G105" s="105">
        <f>COUNTIF(D61:AE71,"f")</f>
        <v>6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4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</row>
    <row r="107" spans="4:34" x14ac:dyDescent="0.2">
      <c r="AF107" s="180"/>
      <c r="AG107" s="180"/>
    </row>
    <row r="108" spans="4:34" x14ac:dyDescent="0.2">
      <c r="AF108" s="180"/>
      <c r="AG108" s="180"/>
    </row>
    <row r="109" spans="4:34" x14ac:dyDescent="0.2">
      <c r="AF109" s="180"/>
      <c r="AG109" s="180"/>
    </row>
    <row r="110" spans="4:34" x14ac:dyDescent="0.2">
      <c r="AF110" s="180"/>
      <c r="AG110" s="180"/>
    </row>
    <row r="111" spans="4:34" x14ac:dyDescent="0.2">
      <c r="AF111" s="180"/>
      <c r="AG111" s="180"/>
    </row>
    <row r="112" spans="4:34" x14ac:dyDescent="0.2">
      <c r="AF112" s="180"/>
      <c r="AG112" s="180"/>
    </row>
    <row r="113" spans="32:33" x14ac:dyDescent="0.2">
      <c r="AF113" s="180"/>
      <c r="AG113" s="180"/>
    </row>
    <row r="114" spans="32:33" x14ac:dyDescent="0.2">
      <c r="AF114" s="180"/>
      <c r="AG114" s="180"/>
    </row>
    <row r="115" spans="32:33" x14ac:dyDescent="0.2">
      <c r="AF115" s="180"/>
      <c r="AG115" s="180"/>
    </row>
    <row r="116" spans="32:33" x14ac:dyDescent="0.2">
      <c r="AF116" s="180"/>
      <c r="AG116" s="180"/>
    </row>
    <row r="117" spans="32:33" x14ac:dyDescent="0.2">
      <c r="AF117" s="180"/>
      <c r="AG117" s="180"/>
    </row>
    <row r="118" spans="32:33" x14ac:dyDescent="0.2">
      <c r="AF118" s="180"/>
      <c r="AG118" s="180"/>
    </row>
    <row r="119" spans="32:33" x14ac:dyDescent="0.2">
      <c r="AF119" s="180"/>
      <c r="AG119" s="180"/>
    </row>
    <row r="120" spans="32:33" x14ac:dyDescent="0.2">
      <c r="AF120" s="180"/>
      <c r="AG120" s="180"/>
    </row>
    <row r="121" spans="32:33" x14ac:dyDescent="0.2">
      <c r="AF121" s="180"/>
      <c r="AG121" s="180"/>
    </row>
    <row r="122" spans="32:33" x14ac:dyDescent="0.2">
      <c r="AF122" s="180"/>
      <c r="AG122" s="180"/>
    </row>
    <row r="123" spans="32:33" x14ac:dyDescent="0.2">
      <c r="AF123" s="180"/>
      <c r="AG123" s="180"/>
    </row>
    <row r="124" spans="32:33" x14ac:dyDescent="0.2">
      <c r="AF124" s="180"/>
      <c r="AG124" s="180"/>
    </row>
    <row r="125" spans="32:33" x14ac:dyDescent="0.2">
      <c r="AF125" s="180"/>
      <c r="AG125" s="180"/>
    </row>
  </sheetData>
  <mergeCells count="14">
    <mergeCell ref="AS5:AS9"/>
    <mergeCell ref="AT5:AT9"/>
    <mergeCell ref="AM5:AM9"/>
    <mergeCell ref="AN5:AN9"/>
    <mergeCell ref="AO5:AO9"/>
    <mergeCell ref="AP5:AP9"/>
    <mergeCell ref="AQ5:AQ9"/>
    <mergeCell ref="AR5:AR9"/>
    <mergeCell ref="AL5:AL9"/>
    <mergeCell ref="D5:AG7"/>
    <mergeCell ref="AH5:AH9"/>
    <mergeCell ref="AI5:AI9"/>
    <mergeCell ref="AJ5:AJ9"/>
    <mergeCell ref="AK5:AK9"/>
  </mergeCells>
  <conditionalFormatting sqref="D12:AG12 D14:AG14 D17:AG17 D21:AG21 D23:AG24 D26:AG28 D30:AG30 D32:AG33 D35:AG47 D61:AG71 D75:AG76 D78:AG79 D49:AG58 D19:AG19">
    <cfRule type="containsText" dxfId="189" priority="7" operator="containsText" text="AH">
      <formula>NOT(ISERROR(SEARCH("AH",D12)))</formula>
    </cfRule>
    <cfRule type="containsText" dxfId="188" priority="8" operator="containsText" text="TP">
      <formula>NOT(ISERROR(SEARCH("TP",D12)))</formula>
    </cfRule>
    <cfRule type="containsText" dxfId="187" priority="9" operator="containsText" text="TAD">
      <formula>NOT(ISERROR(SEARCH("TAD",D12)))</formula>
    </cfRule>
    <cfRule type="containsText" dxfId="186" priority="10" operator="containsText" text="AT">
      <formula>NOT(ISERROR(SEARCH("AT",D12)))</formula>
    </cfRule>
    <cfRule type="containsText" dxfId="185" priority="11" operator="containsText" text="MA">
      <formula>NOT(ISERROR(SEARCH("MA",D12)))</formula>
    </cfRule>
    <cfRule type="containsText" dxfId="184" priority="12" operator="containsText" text="RES">
      <formula>NOT(ISERROR(SEARCH("RES",D12)))</formula>
    </cfRule>
    <cfRule type="containsText" dxfId="183" priority="13" operator="containsText" text="CEX">
      <formula>NOT(ISERROR(SEARCH("CEX",D12)))</formula>
    </cfRule>
    <cfRule type="containsText" dxfId="182" priority="14" operator="containsText" text="RTT">
      <formula>NOT(ISERROR(SEARCH("RTT",D12)))</formula>
    </cfRule>
    <cfRule type="beginsWith" dxfId="181" priority="15" operator="beginsWith" text="CA">
      <formula>LEFT(D12,LEN("CA"))="CA"</formula>
    </cfRule>
    <cfRule type="containsText" dxfId="180" priority="16" operator="containsText" text="AST">
      <formula>NOT(ISERROR(SEARCH("AST",D12)))</formula>
    </cfRule>
    <cfRule type="containsText" dxfId="179" priority="17" operator="containsText" text="F">
      <formula>NOT(ISERROR(SEARCH("F",D12)))</formula>
    </cfRule>
    <cfRule type="containsText" dxfId="178" priority="18" operator="containsText" text="PC">
      <formula>NOT(ISERROR(SEARCH("PC",D12)))</formula>
    </cfRule>
    <cfRule type="containsText" dxfId="177" priority="19" operator="containsText" text="P">
      <formula>NOT(ISERROR(SEARCH("P",D12)))</formula>
    </cfRule>
  </conditionalFormatting>
  <conditionalFormatting sqref="D9:AG10 D12:AG12 D14:AG14 D17:AG17 D21:AG21 D23:AG24 D26:AG28 D30:AG30 D32:AG33 D35:AG36 D39:AG39 D41:AG41 D43:AG44 D46:AG47 D61:AG71 D75:AG76 D78:AG79 D49:AG58 D19:AG19">
    <cfRule type="expression" dxfId="176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75" priority="6">
      <formula>OR(D$9=1,D$9=7)</formula>
    </cfRule>
  </conditionalFormatting>
  <conditionalFormatting sqref="D59:AH59">
    <cfRule type="expression" dxfId="174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73" priority="4">
      <formula>OR(D$9=1,D$9=7)</formula>
    </cfRule>
  </conditionalFormatting>
  <conditionalFormatting sqref="D72:AH73">
    <cfRule type="expression" dxfId="172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71" priority="2">
      <formula>OR(D$9=1,D$9=7)</formula>
    </cfRule>
  </conditionalFormatting>
  <dataValidations count="1">
    <dataValidation type="list" showInputMessage="1" showErrorMessage="1" sqref="D12:AG12 D78:AG79 D75:AG76 D61:AG71 D14:AG14 D35:AG47 D32:AG33 D30:AG30 D26:AG28 D23:AG24 D21:AG21 D49:AG58 D17:AG19" xr:uid="{F41F7136-70B9-427E-B4B4-6E453AA4908A}">
      <formula1>$AH$10:$AT$10</formula1>
    </dataValidation>
  </dataValidation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F71ED-7255-4C4C-A386-306A4054135B}">
  <sheetPr codeName="Feuil22">
    <outlinePr summaryRight="0"/>
  </sheetPr>
  <dimension ref="A1:AU125"/>
  <sheetViews>
    <sheetView topLeftCell="B1" zoomScaleNormal="100" workbookViewId="0">
      <pane ySplit="10" topLeftCell="A47" activePane="bottomLeft" state="frozen"/>
      <selection activeCell="B1" sqref="B1"/>
      <selection pane="bottomLeft" activeCell="H64" sqref="H64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Menu!D26</f>
        <v>46143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Menu!E26</f>
        <v>46173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46143</v>
      </c>
      <c r="E4" s="55">
        <f t="shared" ref="E4:AH4" si="0">D4+1</f>
        <v>46144</v>
      </c>
      <c r="F4" s="55">
        <f t="shared" si="0"/>
        <v>46145</v>
      </c>
      <c r="G4" s="55">
        <f t="shared" si="0"/>
        <v>46146</v>
      </c>
      <c r="H4" s="55">
        <f t="shared" si="0"/>
        <v>46147</v>
      </c>
      <c r="I4" s="55">
        <f t="shared" si="0"/>
        <v>46148</v>
      </c>
      <c r="J4" s="55">
        <f t="shared" si="0"/>
        <v>46149</v>
      </c>
      <c r="K4" s="55">
        <f t="shared" si="0"/>
        <v>46150</v>
      </c>
      <c r="L4" s="55">
        <f t="shared" si="0"/>
        <v>46151</v>
      </c>
      <c r="M4" s="55">
        <f t="shared" si="0"/>
        <v>46152</v>
      </c>
      <c r="N4" s="55">
        <f t="shared" si="0"/>
        <v>46153</v>
      </c>
      <c r="O4" s="55">
        <f t="shared" si="0"/>
        <v>46154</v>
      </c>
      <c r="P4" s="55">
        <f t="shared" si="0"/>
        <v>46155</v>
      </c>
      <c r="Q4" s="55">
        <f t="shared" si="0"/>
        <v>46156</v>
      </c>
      <c r="R4" s="55">
        <f t="shared" si="0"/>
        <v>46157</v>
      </c>
      <c r="S4" s="55">
        <f t="shared" si="0"/>
        <v>46158</v>
      </c>
      <c r="T4" s="55">
        <f t="shared" si="0"/>
        <v>46159</v>
      </c>
      <c r="U4" s="55">
        <f t="shared" si="0"/>
        <v>46160</v>
      </c>
      <c r="V4" s="55">
        <f t="shared" si="0"/>
        <v>46161</v>
      </c>
      <c r="W4" s="55">
        <f t="shared" si="0"/>
        <v>46162</v>
      </c>
      <c r="X4" s="55">
        <f t="shared" si="0"/>
        <v>46163</v>
      </c>
      <c r="Y4" s="55">
        <f t="shared" si="0"/>
        <v>46164</v>
      </c>
      <c r="Z4" s="55">
        <f t="shared" si="0"/>
        <v>46165</v>
      </c>
      <c r="AA4" s="55">
        <f t="shared" si="0"/>
        <v>46166</v>
      </c>
      <c r="AB4" s="55">
        <f t="shared" si="0"/>
        <v>46167</v>
      </c>
      <c r="AC4" s="55">
        <f t="shared" si="0"/>
        <v>46168</v>
      </c>
      <c r="AD4" s="55">
        <f t="shared" si="0"/>
        <v>46169</v>
      </c>
      <c r="AE4" s="55">
        <f t="shared" si="0"/>
        <v>46170</v>
      </c>
      <c r="AF4" s="55">
        <f t="shared" si="0"/>
        <v>46171</v>
      </c>
      <c r="AG4" s="55">
        <f t="shared" si="0"/>
        <v>46172</v>
      </c>
      <c r="AH4" s="55">
        <f t="shared" si="0"/>
        <v>46173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mai-2026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6</v>
      </c>
      <c r="E9" s="74">
        <f t="shared" si="1"/>
        <v>7</v>
      </c>
      <c r="F9" s="74">
        <f t="shared" si="1"/>
        <v>1</v>
      </c>
      <c r="G9" s="74">
        <f t="shared" si="1"/>
        <v>2</v>
      </c>
      <c r="H9" s="74">
        <f t="shared" si="1"/>
        <v>3</v>
      </c>
      <c r="I9" s="74">
        <f t="shared" si="1"/>
        <v>4</v>
      </c>
      <c r="J9" s="74">
        <f t="shared" si="1"/>
        <v>5</v>
      </c>
      <c r="K9" s="74">
        <f t="shared" si="1"/>
        <v>6</v>
      </c>
      <c r="L9" s="74">
        <f t="shared" si="1"/>
        <v>7</v>
      </c>
      <c r="M9" s="74">
        <f t="shared" si="1"/>
        <v>1</v>
      </c>
      <c r="N9" s="74">
        <f t="shared" si="1"/>
        <v>2</v>
      </c>
      <c r="O9" s="74">
        <f t="shared" si="1"/>
        <v>3</v>
      </c>
      <c r="P9" s="74">
        <f t="shared" si="1"/>
        <v>4</v>
      </c>
      <c r="Q9" s="74">
        <f t="shared" si="1"/>
        <v>5</v>
      </c>
      <c r="R9" s="74">
        <f t="shared" si="1"/>
        <v>6</v>
      </c>
      <c r="S9" s="74">
        <f t="shared" si="1"/>
        <v>7</v>
      </c>
      <c r="T9" s="74">
        <f t="shared" si="1"/>
        <v>1</v>
      </c>
      <c r="U9" s="74">
        <f t="shared" si="1"/>
        <v>2</v>
      </c>
      <c r="V9" s="74">
        <f t="shared" si="1"/>
        <v>3</v>
      </c>
      <c r="W9" s="74">
        <f t="shared" si="1"/>
        <v>4</v>
      </c>
      <c r="X9" s="74">
        <f t="shared" si="1"/>
        <v>5</v>
      </c>
      <c r="Y9" s="74">
        <f t="shared" si="1"/>
        <v>6</v>
      </c>
      <c r="Z9" s="74">
        <f t="shared" si="1"/>
        <v>7</v>
      </c>
      <c r="AA9" s="74">
        <f t="shared" si="1"/>
        <v>1</v>
      </c>
      <c r="AB9" s="74">
        <f t="shared" si="1"/>
        <v>2</v>
      </c>
      <c r="AC9" s="74">
        <f t="shared" si="1"/>
        <v>3</v>
      </c>
      <c r="AD9" s="74">
        <f t="shared" si="1"/>
        <v>4</v>
      </c>
      <c r="AE9" s="74">
        <f t="shared" si="1"/>
        <v>5</v>
      </c>
      <c r="AF9" s="74">
        <f t="shared" si="1"/>
        <v>6</v>
      </c>
      <c r="AG9" s="74">
        <f t="shared" si="1"/>
        <v>7</v>
      </c>
      <c r="AH9" s="179">
        <f t="shared" si="1"/>
        <v>1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 t="s">
        <v>225</v>
      </c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1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 t="s">
        <v>222</v>
      </c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1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 t="s">
        <v>222</v>
      </c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1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 t="s">
        <v>222</v>
      </c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1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/>
      <c r="F49" s="80"/>
      <c r="G49" s="80" t="s">
        <v>229</v>
      </c>
      <c r="H49" s="80" t="s">
        <v>229</v>
      </c>
      <c r="I49" s="80" t="s">
        <v>229</v>
      </c>
      <c r="J49" s="80" t="s">
        <v>229</v>
      </c>
      <c r="K49" s="80"/>
      <c r="L49" s="80"/>
      <c r="M49" s="80"/>
      <c r="N49" s="80" t="s">
        <v>229</v>
      </c>
      <c r="O49" s="80" t="s">
        <v>229</v>
      </c>
      <c r="P49" s="80" t="s">
        <v>229</v>
      </c>
      <c r="Q49" s="80"/>
      <c r="R49" s="80" t="s">
        <v>229</v>
      </c>
      <c r="S49" s="80"/>
      <c r="T49" s="75"/>
      <c r="U49" s="75" t="s">
        <v>229</v>
      </c>
      <c r="V49" s="75" t="s">
        <v>229</v>
      </c>
      <c r="W49" s="75" t="s">
        <v>229</v>
      </c>
      <c r="X49" s="75" t="s">
        <v>229</v>
      </c>
      <c r="Y49" s="75" t="s">
        <v>229</v>
      </c>
      <c r="Z49" s="75"/>
      <c r="AA49" s="75"/>
      <c r="AB49" s="75"/>
      <c r="AC49" s="75" t="s">
        <v>229</v>
      </c>
      <c r="AD49" s="75" t="s">
        <v>229</v>
      </c>
      <c r="AE49" s="75" t="s">
        <v>229</v>
      </c>
      <c r="AF49" s="75" t="s">
        <v>229</v>
      </c>
      <c r="AG49" s="75"/>
      <c r="AH49" s="75"/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17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75"/>
      <c r="F50" s="75"/>
      <c r="G50" s="75" t="s">
        <v>220</v>
      </c>
      <c r="H50" s="75" t="s">
        <v>220</v>
      </c>
      <c r="I50" s="75" t="s">
        <v>220</v>
      </c>
      <c r="J50" s="75" t="s">
        <v>220</v>
      </c>
      <c r="K50" s="75"/>
      <c r="L50" s="75"/>
      <c r="M50" s="75"/>
      <c r="N50" s="75" t="s">
        <v>220</v>
      </c>
      <c r="O50" s="75" t="s">
        <v>220</v>
      </c>
      <c r="P50" s="75" t="s">
        <v>220</v>
      </c>
      <c r="Q50" s="75"/>
      <c r="R50" s="75" t="s">
        <v>220</v>
      </c>
      <c r="S50" s="75"/>
      <c r="T50" s="75"/>
      <c r="U50" s="75" t="s">
        <v>220</v>
      </c>
      <c r="V50" s="75" t="s">
        <v>220</v>
      </c>
      <c r="W50" s="75" t="s">
        <v>220</v>
      </c>
      <c r="X50" s="75" t="s">
        <v>220</v>
      </c>
      <c r="Y50" s="75" t="s">
        <v>220</v>
      </c>
      <c r="Z50" s="75"/>
      <c r="AA50" s="75"/>
      <c r="AB50" s="75"/>
      <c r="AC50" s="75" t="s">
        <v>220</v>
      </c>
      <c r="AD50" s="75" t="s">
        <v>220</v>
      </c>
      <c r="AE50" s="75" t="s">
        <v>220</v>
      </c>
      <c r="AF50" s="75" t="s">
        <v>220</v>
      </c>
      <c r="AG50" s="75"/>
      <c r="AH50" s="75"/>
      <c r="AI50" s="107">
        <f t="shared" si="4"/>
        <v>17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75"/>
      <c r="F51" s="75"/>
      <c r="G51" s="75" t="s">
        <v>220</v>
      </c>
      <c r="H51" s="75" t="s">
        <v>220</v>
      </c>
      <c r="I51" s="75" t="s">
        <v>220</v>
      </c>
      <c r="J51" s="75" t="s">
        <v>220</v>
      </c>
      <c r="K51" s="75"/>
      <c r="L51" s="75"/>
      <c r="M51" s="75"/>
      <c r="N51" s="75" t="s">
        <v>220</v>
      </c>
      <c r="O51" s="75" t="s">
        <v>220</v>
      </c>
      <c r="P51" s="75" t="s">
        <v>220</v>
      </c>
      <c r="Q51" s="75"/>
      <c r="R51" s="75" t="s">
        <v>220</v>
      </c>
      <c r="S51" s="75"/>
      <c r="T51" s="75"/>
      <c r="U51" s="75" t="s">
        <v>220</v>
      </c>
      <c r="V51" s="75" t="s">
        <v>220</v>
      </c>
      <c r="W51" s="75" t="s">
        <v>220</v>
      </c>
      <c r="X51" s="75" t="s">
        <v>220</v>
      </c>
      <c r="Y51" s="75" t="s">
        <v>220</v>
      </c>
      <c r="Z51" s="75"/>
      <c r="AA51" s="75"/>
      <c r="AB51" s="75"/>
      <c r="AC51" s="75" t="s">
        <v>222</v>
      </c>
      <c r="AD51" s="75" t="s">
        <v>222</v>
      </c>
      <c r="AE51" s="75" t="s">
        <v>222</v>
      </c>
      <c r="AF51" s="75" t="s">
        <v>222</v>
      </c>
      <c r="AG51" s="75"/>
      <c r="AH51" s="75"/>
      <c r="AI51" s="107">
        <f t="shared" si="4"/>
        <v>13</v>
      </c>
      <c r="AJ51" s="107">
        <f t="shared" si="5"/>
        <v>0</v>
      </c>
      <c r="AK51" s="108">
        <f t="shared" si="6"/>
        <v>4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75"/>
      <c r="F52" s="75"/>
      <c r="G52" s="75" t="s">
        <v>220</v>
      </c>
      <c r="H52" s="75" t="s">
        <v>220</v>
      </c>
      <c r="I52" s="75" t="s">
        <v>220</v>
      </c>
      <c r="J52" s="75" t="s">
        <v>220</v>
      </c>
      <c r="K52" s="75"/>
      <c r="L52" s="75"/>
      <c r="M52" s="75"/>
      <c r="N52" s="75" t="s">
        <v>220</v>
      </c>
      <c r="O52" s="75" t="s">
        <v>220</v>
      </c>
      <c r="P52" s="75" t="s">
        <v>220</v>
      </c>
      <c r="Q52" s="75"/>
      <c r="R52" s="75" t="s">
        <v>222</v>
      </c>
      <c r="S52" s="75"/>
      <c r="T52" s="75"/>
      <c r="U52" s="75" t="s">
        <v>220</v>
      </c>
      <c r="V52" s="75" t="s">
        <v>220</v>
      </c>
      <c r="W52" s="75" t="s">
        <v>220</v>
      </c>
      <c r="X52" s="75" t="s">
        <v>220</v>
      </c>
      <c r="Y52" s="75" t="s">
        <v>220</v>
      </c>
      <c r="Z52" s="75"/>
      <c r="AA52" s="75"/>
      <c r="AB52" s="75"/>
      <c r="AC52" s="75" t="s">
        <v>220</v>
      </c>
      <c r="AD52" s="75" t="s">
        <v>220</v>
      </c>
      <c r="AE52" s="75" t="s">
        <v>220</v>
      </c>
      <c r="AF52" s="75" t="s">
        <v>220</v>
      </c>
      <c r="AG52" s="75"/>
      <c r="AH52" s="75"/>
      <c r="AI52" s="107">
        <f t="shared" si="4"/>
        <v>16</v>
      </c>
      <c r="AJ52" s="107">
        <f t="shared" si="5"/>
        <v>0</v>
      </c>
      <c r="AK52" s="108">
        <f t="shared" si="6"/>
        <v>1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75"/>
      <c r="F53" s="75"/>
      <c r="G53" s="75" t="s">
        <v>222</v>
      </c>
      <c r="H53" s="75" t="s">
        <v>222</v>
      </c>
      <c r="I53" s="75" t="s">
        <v>222</v>
      </c>
      <c r="J53" s="75" t="s">
        <v>222</v>
      </c>
      <c r="K53" s="75"/>
      <c r="L53" s="75"/>
      <c r="M53" s="75"/>
      <c r="N53" s="75" t="s">
        <v>220</v>
      </c>
      <c r="O53" s="75" t="s">
        <v>220</v>
      </c>
      <c r="P53" s="75" t="s">
        <v>220</v>
      </c>
      <c r="Q53" s="75"/>
      <c r="R53" s="75" t="s">
        <v>220</v>
      </c>
      <c r="S53" s="75"/>
      <c r="T53" s="75"/>
      <c r="U53" s="75" t="s">
        <v>220</v>
      </c>
      <c r="V53" s="75" t="s">
        <v>220</v>
      </c>
      <c r="W53" s="75" t="s">
        <v>220</v>
      </c>
      <c r="X53" s="75" t="s">
        <v>220</v>
      </c>
      <c r="Y53" s="75" t="s">
        <v>220</v>
      </c>
      <c r="Z53" s="75"/>
      <c r="AA53" s="75"/>
      <c r="AB53" s="75"/>
      <c r="AC53" s="75" t="s">
        <v>220</v>
      </c>
      <c r="AD53" s="75" t="s">
        <v>220</v>
      </c>
      <c r="AE53" s="75" t="s">
        <v>220</v>
      </c>
      <c r="AF53" s="75" t="s">
        <v>220</v>
      </c>
      <c r="AG53" s="75"/>
      <c r="AH53" s="75"/>
      <c r="AI53" s="107">
        <f t="shared" si="4"/>
        <v>13</v>
      </c>
      <c r="AJ53" s="107">
        <f t="shared" si="5"/>
        <v>0</v>
      </c>
      <c r="AK53" s="108">
        <f t="shared" si="6"/>
        <v>4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75"/>
      <c r="F54" s="75"/>
      <c r="G54" s="75" t="s">
        <v>220</v>
      </c>
      <c r="H54" s="75" t="s">
        <v>220</v>
      </c>
      <c r="I54" s="75" t="s">
        <v>220</v>
      </c>
      <c r="J54" s="75" t="s">
        <v>220</v>
      </c>
      <c r="K54" s="75"/>
      <c r="L54" s="75"/>
      <c r="M54" s="75"/>
      <c r="N54" s="75" t="s">
        <v>222</v>
      </c>
      <c r="O54" s="75" t="s">
        <v>222</v>
      </c>
      <c r="P54" s="75" t="s">
        <v>222</v>
      </c>
      <c r="Q54" s="75"/>
      <c r="R54" s="75" t="s">
        <v>222</v>
      </c>
      <c r="S54" s="75"/>
      <c r="T54" s="75"/>
      <c r="U54" s="75" t="s">
        <v>220</v>
      </c>
      <c r="V54" s="75" t="s">
        <v>220</v>
      </c>
      <c r="W54" s="75" t="s">
        <v>220</v>
      </c>
      <c r="X54" s="75" t="s">
        <v>220</v>
      </c>
      <c r="Y54" s="75" t="s">
        <v>220</v>
      </c>
      <c r="Z54" s="75"/>
      <c r="AA54" s="75"/>
      <c r="AB54" s="75"/>
      <c r="AC54" s="75" t="s">
        <v>220</v>
      </c>
      <c r="AD54" s="75" t="s">
        <v>220</v>
      </c>
      <c r="AE54" s="75" t="s">
        <v>220</v>
      </c>
      <c r="AF54" s="75" t="s">
        <v>220</v>
      </c>
      <c r="AG54" s="75"/>
      <c r="AH54" s="75"/>
      <c r="AI54" s="107">
        <f t="shared" si="4"/>
        <v>13</v>
      </c>
      <c r="AJ54" s="107">
        <f t="shared" si="5"/>
        <v>0</v>
      </c>
      <c r="AK54" s="108">
        <f t="shared" si="6"/>
        <v>4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75"/>
      <c r="F55" s="75"/>
      <c r="G55" s="75" t="s">
        <v>230</v>
      </c>
      <c r="H55" s="75" t="s">
        <v>230</v>
      </c>
      <c r="I55" s="75" t="s">
        <v>230</v>
      </c>
      <c r="J55" s="75" t="s">
        <v>230</v>
      </c>
      <c r="K55" s="75"/>
      <c r="L55" s="75"/>
      <c r="M55" s="75"/>
      <c r="N55" s="75" t="s">
        <v>230</v>
      </c>
      <c r="O55" s="75" t="s">
        <v>230</v>
      </c>
      <c r="P55" s="75" t="s">
        <v>230</v>
      </c>
      <c r="Q55" s="75"/>
      <c r="R55" s="75" t="s">
        <v>230</v>
      </c>
      <c r="S55" s="75"/>
      <c r="T55" s="75"/>
      <c r="U55" s="75" t="s">
        <v>230</v>
      </c>
      <c r="V55" s="75" t="s">
        <v>230</v>
      </c>
      <c r="W55" s="75" t="s">
        <v>230</v>
      </c>
      <c r="X55" s="75" t="s">
        <v>230</v>
      </c>
      <c r="Y55" s="75" t="s">
        <v>230</v>
      </c>
      <c r="Z55" s="75"/>
      <c r="AA55" s="75"/>
      <c r="AB55" s="75"/>
      <c r="AC55" s="75" t="s">
        <v>230</v>
      </c>
      <c r="AD55" s="75" t="s">
        <v>230</v>
      </c>
      <c r="AE55" s="75" t="s">
        <v>230</v>
      </c>
      <c r="AF55" s="75" t="s">
        <v>230</v>
      </c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17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75"/>
      <c r="F56" s="75"/>
      <c r="G56" s="75" t="s">
        <v>220</v>
      </c>
      <c r="H56" s="75" t="s">
        <v>220</v>
      </c>
      <c r="I56" s="75" t="s">
        <v>220</v>
      </c>
      <c r="J56" s="75" t="s">
        <v>220</v>
      </c>
      <c r="K56" s="75"/>
      <c r="L56" s="75"/>
      <c r="M56" s="75"/>
      <c r="N56" s="75" t="s">
        <v>220</v>
      </c>
      <c r="O56" s="75" t="s">
        <v>220</v>
      </c>
      <c r="P56" s="75" t="s">
        <v>220</v>
      </c>
      <c r="Q56" s="75"/>
      <c r="R56" s="75" t="s">
        <v>222</v>
      </c>
      <c r="S56" s="75"/>
      <c r="T56" s="75"/>
      <c r="U56" s="75" t="s">
        <v>220</v>
      </c>
      <c r="V56" s="75" t="s">
        <v>220</v>
      </c>
      <c r="W56" s="75" t="s">
        <v>220</v>
      </c>
      <c r="X56" s="75" t="s">
        <v>220</v>
      </c>
      <c r="Y56" s="75" t="s">
        <v>220</v>
      </c>
      <c r="Z56" s="75"/>
      <c r="AA56" s="75"/>
      <c r="AB56" s="75"/>
      <c r="AC56" s="75" t="s">
        <v>220</v>
      </c>
      <c r="AD56" s="75" t="s">
        <v>220</v>
      </c>
      <c r="AE56" s="75" t="s">
        <v>220</v>
      </c>
      <c r="AF56" s="75" t="s">
        <v>220</v>
      </c>
      <c r="AG56" s="75"/>
      <c r="AH56" s="75"/>
      <c r="AI56" s="107">
        <f t="shared" si="4"/>
        <v>16</v>
      </c>
      <c r="AJ56" s="107">
        <f t="shared" si="5"/>
        <v>0</v>
      </c>
      <c r="AK56" s="108">
        <f t="shared" si="6"/>
        <v>1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75"/>
      <c r="F57" s="75"/>
      <c r="G57" s="75" t="s">
        <v>220</v>
      </c>
      <c r="H57" s="75" t="s">
        <v>220</v>
      </c>
      <c r="I57" s="75" t="s">
        <v>220</v>
      </c>
      <c r="J57" s="75" t="s">
        <v>220</v>
      </c>
      <c r="K57" s="75"/>
      <c r="L57" s="75"/>
      <c r="M57" s="75"/>
      <c r="N57" s="75" t="s">
        <v>220</v>
      </c>
      <c r="O57" s="75" t="s">
        <v>222</v>
      </c>
      <c r="P57" s="75" t="s">
        <v>222</v>
      </c>
      <c r="Q57" s="75"/>
      <c r="R57" s="75" t="s">
        <v>222</v>
      </c>
      <c r="S57" s="75"/>
      <c r="T57" s="75"/>
      <c r="U57" s="75" t="s">
        <v>220</v>
      </c>
      <c r="V57" s="75" t="s">
        <v>220</v>
      </c>
      <c r="W57" s="75" t="s">
        <v>220</v>
      </c>
      <c r="X57" s="75" t="s">
        <v>220</v>
      </c>
      <c r="Y57" s="75" t="s">
        <v>220</v>
      </c>
      <c r="Z57" s="75"/>
      <c r="AA57" s="75"/>
      <c r="AB57" s="75"/>
      <c r="AC57" s="75" t="s">
        <v>220</v>
      </c>
      <c r="AD57" s="75" t="s">
        <v>220</v>
      </c>
      <c r="AE57" s="75" t="s">
        <v>220</v>
      </c>
      <c r="AF57" s="75" t="s">
        <v>220</v>
      </c>
      <c r="AG57" s="75"/>
      <c r="AH57" s="75"/>
      <c r="AI57" s="107">
        <f t="shared" si="4"/>
        <v>14</v>
      </c>
      <c r="AJ57" s="107">
        <f t="shared" si="5"/>
        <v>0</v>
      </c>
      <c r="AK57" s="108">
        <f t="shared" si="6"/>
        <v>3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75"/>
      <c r="F58" s="75"/>
      <c r="G58" s="75" t="s">
        <v>220</v>
      </c>
      <c r="H58" s="75" t="s">
        <v>220</v>
      </c>
      <c r="I58" s="75" t="s">
        <v>220</v>
      </c>
      <c r="J58" s="75" t="s">
        <v>220</v>
      </c>
      <c r="K58" s="75"/>
      <c r="L58" s="75"/>
      <c r="M58" s="75"/>
      <c r="N58" s="75" t="s">
        <v>220</v>
      </c>
      <c r="O58" s="75" t="s">
        <v>220</v>
      </c>
      <c r="P58" s="75" t="s">
        <v>220</v>
      </c>
      <c r="Q58" s="75"/>
      <c r="R58" s="75" t="s">
        <v>222</v>
      </c>
      <c r="S58" s="75"/>
      <c r="T58" s="75"/>
      <c r="U58" s="75" t="s">
        <v>220</v>
      </c>
      <c r="V58" s="75" t="s">
        <v>220</v>
      </c>
      <c r="W58" s="75" t="s">
        <v>220</v>
      </c>
      <c r="X58" s="75" t="s">
        <v>220</v>
      </c>
      <c r="Y58" s="75" t="s">
        <v>220</v>
      </c>
      <c r="Z58" s="75"/>
      <c r="AA58" s="75"/>
      <c r="AB58" s="75"/>
      <c r="AC58" s="75" t="s">
        <v>220</v>
      </c>
      <c r="AD58" s="75" t="s">
        <v>220</v>
      </c>
      <c r="AE58" s="75" t="s">
        <v>220</v>
      </c>
      <c r="AF58" s="75" t="s">
        <v>220</v>
      </c>
      <c r="AG58" s="75"/>
      <c r="AH58" s="75"/>
      <c r="AI58" s="107">
        <f t="shared" si="4"/>
        <v>16</v>
      </c>
      <c r="AJ58" s="107">
        <f t="shared" si="5"/>
        <v>0</v>
      </c>
      <c r="AK58" s="108">
        <f t="shared" si="6"/>
        <v>1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 t="shared" ref="E59:AH59" si="17">COUNTIF(E49:E58,"p") + COUNTIF(E49:E58,"ah")</f>
        <v>0</v>
      </c>
      <c r="F59" s="35">
        <f t="shared" si="17"/>
        <v>0</v>
      </c>
      <c r="G59" s="35">
        <f t="shared" si="17"/>
        <v>7</v>
      </c>
      <c r="H59" s="35">
        <f t="shared" si="17"/>
        <v>7</v>
      </c>
      <c r="I59" s="35">
        <f t="shared" si="17"/>
        <v>7</v>
      </c>
      <c r="J59" s="35">
        <f t="shared" si="17"/>
        <v>7</v>
      </c>
      <c r="K59" s="35">
        <f t="shared" si="17"/>
        <v>0</v>
      </c>
      <c r="L59" s="35">
        <f t="shared" si="17"/>
        <v>0</v>
      </c>
      <c r="M59" s="35">
        <f t="shared" si="17"/>
        <v>0</v>
      </c>
      <c r="N59" s="35">
        <f t="shared" si="17"/>
        <v>7</v>
      </c>
      <c r="O59" s="35">
        <f t="shared" si="17"/>
        <v>6</v>
      </c>
      <c r="P59" s="35">
        <f t="shared" si="17"/>
        <v>6</v>
      </c>
      <c r="Q59" s="35">
        <f t="shared" si="17"/>
        <v>0</v>
      </c>
      <c r="R59" s="35">
        <f t="shared" si="17"/>
        <v>3</v>
      </c>
      <c r="S59" s="35">
        <f t="shared" si="17"/>
        <v>0</v>
      </c>
      <c r="T59" s="35">
        <f t="shared" si="17"/>
        <v>0</v>
      </c>
      <c r="U59" s="35">
        <f t="shared" si="17"/>
        <v>8</v>
      </c>
      <c r="V59" s="35">
        <f t="shared" si="17"/>
        <v>8</v>
      </c>
      <c r="W59" s="35">
        <f t="shared" si="17"/>
        <v>8</v>
      </c>
      <c r="X59" s="35">
        <f t="shared" si="17"/>
        <v>8</v>
      </c>
      <c r="Y59" s="35">
        <f t="shared" si="17"/>
        <v>8</v>
      </c>
      <c r="Z59" s="35">
        <f t="shared" si="17"/>
        <v>0</v>
      </c>
      <c r="AA59" s="35">
        <f t="shared" si="17"/>
        <v>0</v>
      </c>
      <c r="AB59" s="35">
        <f t="shared" si="17"/>
        <v>0</v>
      </c>
      <c r="AC59" s="35">
        <f t="shared" si="17"/>
        <v>7</v>
      </c>
      <c r="AD59" s="35">
        <f t="shared" si="17"/>
        <v>7</v>
      </c>
      <c r="AE59" s="35">
        <f t="shared" si="17"/>
        <v>7</v>
      </c>
      <c r="AF59" s="35">
        <f t="shared" si="17"/>
        <v>7</v>
      </c>
      <c r="AG59" s="35">
        <f t="shared" si="17"/>
        <v>0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75"/>
      <c r="F61" s="75"/>
      <c r="G61" s="75" t="s">
        <v>220</v>
      </c>
      <c r="H61" s="75" t="s">
        <v>220</v>
      </c>
      <c r="I61" s="75" t="s">
        <v>220</v>
      </c>
      <c r="J61" s="75" t="s">
        <v>220</v>
      </c>
      <c r="K61" s="75"/>
      <c r="L61" s="75"/>
      <c r="M61" s="75"/>
      <c r="N61" s="75" t="s">
        <v>220</v>
      </c>
      <c r="O61" s="75" t="s">
        <v>220</v>
      </c>
      <c r="P61" s="75" t="s">
        <v>220</v>
      </c>
      <c r="Q61" s="75"/>
      <c r="R61" s="75" t="s">
        <v>220</v>
      </c>
      <c r="S61" s="75"/>
      <c r="T61" s="75"/>
      <c r="U61" s="75" t="s">
        <v>220</v>
      </c>
      <c r="V61" s="75" t="s">
        <v>220</v>
      </c>
      <c r="W61" s="75" t="s">
        <v>220</v>
      </c>
      <c r="X61" s="75" t="s">
        <v>220</v>
      </c>
      <c r="Y61" s="75" t="s">
        <v>220</v>
      </c>
      <c r="Z61" s="75"/>
      <c r="AA61" s="75"/>
      <c r="AB61" s="75"/>
      <c r="AC61" s="75" t="s">
        <v>220</v>
      </c>
      <c r="AD61" s="75" t="s">
        <v>220</v>
      </c>
      <c r="AE61" s="75" t="s">
        <v>220</v>
      </c>
      <c r="AF61" s="75" t="s">
        <v>220</v>
      </c>
      <c r="AG61" s="75"/>
      <c r="AH61" s="75"/>
      <c r="AI61" s="107">
        <f t="shared" ref="AI61:AI71" si="18">COUNTIF(D61:AG61,"p")</f>
        <v>17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75"/>
      <c r="F62" s="75"/>
      <c r="G62" s="75" t="s">
        <v>222</v>
      </c>
      <c r="H62" s="75" t="s">
        <v>222</v>
      </c>
      <c r="I62" s="75" t="s">
        <v>222</v>
      </c>
      <c r="J62" s="75" t="s">
        <v>222</v>
      </c>
      <c r="K62" s="75"/>
      <c r="L62" s="75"/>
      <c r="M62" s="75"/>
      <c r="N62" s="75" t="s">
        <v>222</v>
      </c>
      <c r="O62" s="75" t="s">
        <v>222</v>
      </c>
      <c r="P62" s="75" t="s">
        <v>222</v>
      </c>
      <c r="Q62" s="75"/>
      <c r="R62" s="75" t="s">
        <v>222</v>
      </c>
      <c r="S62" s="75"/>
      <c r="T62" s="75"/>
      <c r="U62" s="75" t="s">
        <v>220</v>
      </c>
      <c r="V62" s="75" t="s">
        <v>220</v>
      </c>
      <c r="W62" s="75" t="s">
        <v>220</v>
      </c>
      <c r="X62" s="75" t="s">
        <v>220</v>
      </c>
      <c r="Y62" s="75" t="s">
        <v>220</v>
      </c>
      <c r="Z62" s="75"/>
      <c r="AA62" s="75"/>
      <c r="AB62" s="75"/>
      <c r="AC62" s="75" t="s">
        <v>220</v>
      </c>
      <c r="AD62" s="75" t="s">
        <v>220</v>
      </c>
      <c r="AE62" s="75" t="s">
        <v>220</v>
      </c>
      <c r="AF62" s="75" t="s">
        <v>220</v>
      </c>
      <c r="AG62" s="75"/>
      <c r="AH62" s="75"/>
      <c r="AI62" s="107">
        <f t="shared" si="18"/>
        <v>9</v>
      </c>
      <c r="AJ62" s="107">
        <f t="shared" si="19"/>
        <v>0</v>
      </c>
      <c r="AK62" s="108">
        <f t="shared" si="20"/>
        <v>8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75"/>
      <c r="F63" s="75"/>
      <c r="G63" s="75" t="s">
        <v>220</v>
      </c>
      <c r="H63" s="75" t="s">
        <v>220</v>
      </c>
      <c r="I63" s="75" t="s">
        <v>220</v>
      </c>
      <c r="J63" s="75" t="s">
        <v>220</v>
      </c>
      <c r="K63" s="75"/>
      <c r="L63" s="75"/>
      <c r="M63" s="75"/>
      <c r="N63" s="75" t="s">
        <v>220</v>
      </c>
      <c r="O63" s="75" t="s">
        <v>220</v>
      </c>
      <c r="P63" s="75" t="s">
        <v>220</v>
      </c>
      <c r="Q63" s="75"/>
      <c r="R63" s="75" t="s">
        <v>222</v>
      </c>
      <c r="S63" s="75"/>
      <c r="T63" s="75"/>
      <c r="U63" s="75" t="s">
        <v>220</v>
      </c>
      <c r="V63" s="75" t="s">
        <v>220</v>
      </c>
      <c r="W63" s="75" t="s">
        <v>220</v>
      </c>
      <c r="X63" s="75" t="s">
        <v>220</v>
      </c>
      <c r="Y63" s="75" t="s">
        <v>220</v>
      </c>
      <c r="Z63" s="75"/>
      <c r="AA63" s="75"/>
      <c r="AB63" s="75"/>
      <c r="AC63" s="75" t="s">
        <v>220</v>
      </c>
      <c r="AD63" s="75" t="s">
        <v>220</v>
      </c>
      <c r="AE63" s="75" t="s">
        <v>220</v>
      </c>
      <c r="AF63" s="75" t="s">
        <v>220</v>
      </c>
      <c r="AG63" s="75"/>
      <c r="AH63" s="75"/>
      <c r="AI63" s="107">
        <f t="shared" si="18"/>
        <v>16</v>
      </c>
      <c r="AJ63" s="107">
        <f t="shared" si="19"/>
        <v>0</v>
      </c>
      <c r="AK63" s="108">
        <f t="shared" si="20"/>
        <v>1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75"/>
      <c r="F64" s="75"/>
      <c r="G64" s="75" t="s">
        <v>220</v>
      </c>
      <c r="H64" s="75" t="s">
        <v>222</v>
      </c>
      <c r="I64" s="75" t="s">
        <v>220</v>
      </c>
      <c r="J64" s="75" t="s">
        <v>220</v>
      </c>
      <c r="K64" s="75"/>
      <c r="L64" s="75"/>
      <c r="M64" s="75"/>
      <c r="N64" s="75" t="s">
        <v>220</v>
      </c>
      <c r="O64" s="75" t="s">
        <v>220</v>
      </c>
      <c r="P64" s="75" t="s">
        <v>220</v>
      </c>
      <c r="Q64" s="75"/>
      <c r="R64" s="75" t="s">
        <v>220</v>
      </c>
      <c r="S64" s="75"/>
      <c r="T64" s="75"/>
      <c r="U64" s="75" t="s">
        <v>220</v>
      </c>
      <c r="V64" s="75" t="s">
        <v>220</v>
      </c>
      <c r="W64" s="75" t="s">
        <v>220</v>
      </c>
      <c r="X64" s="75" t="s">
        <v>220</v>
      </c>
      <c r="Y64" s="75" t="s">
        <v>220</v>
      </c>
      <c r="Z64" s="75"/>
      <c r="AA64" s="75"/>
      <c r="AB64" s="75"/>
      <c r="AC64" s="75" t="s">
        <v>220</v>
      </c>
      <c r="AD64" s="75" t="s">
        <v>220</v>
      </c>
      <c r="AE64" s="75" t="s">
        <v>220</v>
      </c>
      <c r="AF64" s="75" t="s">
        <v>220</v>
      </c>
      <c r="AG64" s="75"/>
      <c r="AH64" s="75"/>
      <c r="AI64" s="107">
        <f t="shared" si="18"/>
        <v>16</v>
      </c>
      <c r="AJ64" s="107">
        <f t="shared" si="19"/>
        <v>0</v>
      </c>
      <c r="AK64" s="108">
        <f t="shared" si="20"/>
        <v>1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75"/>
      <c r="F65" s="75"/>
      <c r="G65" s="75" t="s">
        <v>220</v>
      </c>
      <c r="H65" s="75" t="s">
        <v>220</v>
      </c>
      <c r="I65" s="75" t="s">
        <v>220</v>
      </c>
      <c r="J65" s="75" t="s">
        <v>220</v>
      </c>
      <c r="K65" s="75"/>
      <c r="L65" s="75"/>
      <c r="M65" s="75"/>
      <c r="N65" s="75" t="s">
        <v>220</v>
      </c>
      <c r="O65" s="75" t="s">
        <v>220</v>
      </c>
      <c r="P65" s="75" t="s">
        <v>220</v>
      </c>
      <c r="Q65" s="75"/>
      <c r="R65" s="75" t="s">
        <v>220</v>
      </c>
      <c r="S65" s="75"/>
      <c r="T65" s="75"/>
      <c r="U65" s="75" t="s">
        <v>220</v>
      </c>
      <c r="V65" s="75" t="s">
        <v>220</v>
      </c>
      <c r="W65" s="75" t="s">
        <v>220</v>
      </c>
      <c r="X65" s="75" t="s">
        <v>220</v>
      </c>
      <c r="Y65" s="75" t="s">
        <v>220</v>
      </c>
      <c r="Z65" s="75"/>
      <c r="AA65" s="75"/>
      <c r="AB65" s="75"/>
      <c r="AC65" s="75" t="s">
        <v>220</v>
      </c>
      <c r="AD65" s="75" t="s">
        <v>220</v>
      </c>
      <c r="AE65" s="75" t="s">
        <v>220</v>
      </c>
      <c r="AF65" s="75" t="s">
        <v>220</v>
      </c>
      <c r="AG65" s="75"/>
      <c r="AH65" s="75"/>
      <c r="AI65" s="107">
        <f t="shared" si="18"/>
        <v>17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75"/>
      <c r="F66" s="75"/>
      <c r="G66" s="75" t="s">
        <v>222</v>
      </c>
      <c r="H66" s="75" t="s">
        <v>220</v>
      </c>
      <c r="I66" s="75" t="s">
        <v>220</v>
      </c>
      <c r="J66" s="75" t="s">
        <v>220</v>
      </c>
      <c r="K66" s="75"/>
      <c r="L66" s="75"/>
      <c r="M66" s="75"/>
      <c r="N66" s="75" t="s">
        <v>220</v>
      </c>
      <c r="O66" s="75" t="s">
        <v>220</v>
      </c>
      <c r="P66" s="75" t="s">
        <v>220</v>
      </c>
      <c r="Q66" s="75"/>
      <c r="R66" s="75" t="s">
        <v>220</v>
      </c>
      <c r="S66" s="75"/>
      <c r="T66" s="75"/>
      <c r="U66" s="75" t="s">
        <v>220</v>
      </c>
      <c r="V66" s="75" t="s">
        <v>220</v>
      </c>
      <c r="W66" s="75" t="s">
        <v>220</v>
      </c>
      <c r="X66" s="75" t="s">
        <v>220</v>
      </c>
      <c r="Y66" s="75" t="s">
        <v>220</v>
      </c>
      <c r="Z66" s="75"/>
      <c r="AA66" s="75"/>
      <c r="AB66" s="75"/>
      <c r="AC66" s="75" t="s">
        <v>220</v>
      </c>
      <c r="AD66" s="75" t="s">
        <v>220</v>
      </c>
      <c r="AE66" s="75" t="s">
        <v>220</v>
      </c>
      <c r="AF66" s="75" t="s">
        <v>220</v>
      </c>
      <c r="AG66" s="75"/>
      <c r="AH66" s="75"/>
      <c r="AI66" s="107">
        <f t="shared" si="18"/>
        <v>16</v>
      </c>
      <c r="AJ66" s="107">
        <f t="shared" si="19"/>
        <v>0</v>
      </c>
      <c r="AK66" s="108">
        <f t="shared" si="20"/>
        <v>1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75"/>
      <c r="F67" s="75"/>
      <c r="G67" s="75" t="s">
        <v>220</v>
      </c>
      <c r="H67" s="75" t="s">
        <v>220</v>
      </c>
      <c r="I67" s="75" t="s">
        <v>220</v>
      </c>
      <c r="J67" s="75" t="s">
        <v>220</v>
      </c>
      <c r="K67" s="75"/>
      <c r="L67" s="75"/>
      <c r="M67" s="75"/>
      <c r="N67" s="75" t="s">
        <v>220</v>
      </c>
      <c r="O67" s="75" t="s">
        <v>220</v>
      </c>
      <c r="P67" s="75" t="s">
        <v>220</v>
      </c>
      <c r="Q67" s="75"/>
      <c r="R67" s="75" t="s">
        <v>222</v>
      </c>
      <c r="S67" s="75"/>
      <c r="T67" s="75"/>
      <c r="U67" s="75" t="s">
        <v>220</v>
      </c>
      <c r="V67" s="75" t="s">
        <v>220</v>
      </c>
      <c r="W67" s="75" t="s">
        <v>220</v>
      </c>
      <c r="X67" s="75" t="s">
        <v>220</v>
      </c>
      <c r="Y67" s="75" t="s">
        <v>220</v>
      </c>
      <c r="Z67" s="75"/>
      <c r="AA67" s="75"/>
      <c r="AB67" s="75"/>
      <c r="AC67" s="75" t="s">
        <v>220</v>
      </c>
      <c r="AD67" s="75" t="s">
        <v>220</v>
      </c>
      <c r="AE67" s="75" t="s">
        <v>220</v>
      </c>
      <c r="AF67" s="75" t="s">
        <v>220</v>
      </c>
      <c r="AG67" s="75"/>
      <c r="AH67" s="75"/>
      <c r="AI67" s="107">
        <f t="shared" si="18"/>
        <v>16</v>
      </c>
      <c r="AJ67" s="107">
        <f t="shared" si="19"/>
        <v>0</v>
      </c>
      <c r="AK67" s="108">
        <f t="shared" si="20"/>
        <v>1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80"/>
      <c r="F68" s="80"/>
      <c r="G68" s="80" t="s">
        <v>220</v>
      </c>
      <c r="H68" s="80" t="s">
        <v>220</v>
      </c>
      <c r="I68" s="80" t="s">
        <v>220</v>
      </c>
      <c r="J68" s="80" t="s">
        <v>220</v>
      </c>
      <c r="K68" s="80"/>
      <c r="L68" s="80"/>
      <c r="M68" s="80"/>
      <c r="N68" s="80" t="s">
        <v>220</v>
      </c>
      <c r="O68" s="80" t="s">
        <v>220</v>
      </c>
      <c r="P68" s="80" t="s">
        <v>220</v>
      </c>
      <c r="Q68" s="80"/>
      <c r="R68" s="80" t="s">
        <v>220</v>
      </c>
      <c r="S68" s="80"/>
      <c r="T68" s="80"/>
      <c r="U68" s="75" t="s">
        <v>220</v>
      </c>
      <c r="V68" s="75" t="s">
        <v>220</v>
      </c>
      <c r="W68" s="75" t="s">
        <v>220</v>
      </c>
      <c r="X68" s="75" t="s">
        <v>220</v>
      </c>
      <c r="Y68" s="75" t="s">
        <v>220</v>
      </c>
      <c r="Z68" s="75"/>
      <c r="AA68" s="75"/>
      <c r="AB68" s="75"/>
      <c r="AC68" s="75" t="s">
        <v>220</v>
      </c>
      <c r="AD68" s="75" t="s">
        <v>220</v>
      </c>
      <c r="AE68" s="75" t="s">
        <v>220</v>
      </c>
      <c r="AF68" s="75" t="s">
        <v>220</v>
      </c>
      <c r="AG68" s="75"/>
      <c r="AH68" s="75"/>
      <c r="AI68" s="107">
        <f t="shared" si="18"/>
        <v>17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75"/>
      <c r="F69" s="75"/>
      <c r="G69" s="75" t="s">
        <v>220</v>
      </c>
      <c r="H69" s="75" t="s">
        <v>220</v>
      </c>
      <c r="I69" s="75" t="s">
        <v>220</v>
      </c>
      <c r="J69" s="75" t="s">
        <v>220</v>
      </c>
      <c r="K69" s="75"/>
      <c r="L69" s="75"/>
      <c r="M69" s="75"/>
      <c r="N69" s="75" t="s">
        <v>223</v>
      </c>
      <c r="O69" s="75" t="s">
        <v>223</v>
      </c>
      <c r="P69" s="75" t="s">
        <v>223</v>
      </c>
      <c r="Q69" s="75"/>
      <c r="R69" s="75" t="s">
        <v>220</v>
      </c>
      <c r="S69" s="75"/>
      <c r="T69" s="75"/>
      <c r="U69" s="75" t="s">
        <v>220</v>
      </c>
      <c r="V69" s="75" t="s">
        <v>220</v>
      </c>
      <c r="W69" s="75" t="s">
        <v>220</v>
      </c>
      <c r="X69" s="75" t="s">
        <v>220</v>
      </c>
      <c r="Y69" s="75" t="s">
        <v>220</v>
      </c>
      <c r="Z69" s="75"/>
      <c r="AA69" s="75"/>
      <c r="AB69" s="75"/>
      <c r="AC69" s="75" t="s">
        <v>220</v>
      </c>
      <c r="AD69" s="75" t="s">
        <v>220</v>
      </c>
      <c r="AE69" s="75" t="s">
        <v>220</v>
      </c>
      <c r="AF69" s="75" t="s">
        <v>220</v>
      </c>
      <c r="AG69" s="75"/>
      <c r="AH69" s="75"/>
      <c r="AI69" s="107">
        <f t="shared" si="18"/>
        <v>14</v>
      </c>
      <c r="AJ69" s="107">
        <f t="shared" si="19"/>
        <v>0</v>
      </c>
      <c r="AK69" s="108">
        <f t="shared" si="20"/>
        <v>0</v>
      </c>
      <c r="AL69" s="109">
        <f t="shared" si="21"/>
        <v>3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75"/>
      <c r="F70" s="75"/>
      <c r="G70" s="75" t="s">
        <v>220</v>
      </c>
      <c r="H70" s="75" t="s">
        <v>220</v>
      </c>
      <c r="I70" s="75" t="s">
        <v>220</v>
      </c>
      <c r="J70" s="75" t="s">
        <v>220</v>
      </c>
      <c r="K70" s="75"/>
      <c r="L70" s="75"/>
      <c r="M70" s="75"/>
      <c r="N70" s="75" t="s">
        <v>220</v>
      </c>
      <c r="O70" s="75" t="s">
        <v>220</v>
      </c>
      <c r="P70" s="75" t="s">
        <v>220</v>
      </c>
      <c r="Q70" s="75"/>
      <c r="R70" s="75" t="s">
        <v>220</v>
      </c>
      <c r="S70" s="75"/>
      <c r="T70" s="75"/>
      <c r="U70" s="75" t="s">
        <v>220</v>
      </c>
      <c r="V70" s="75" t="s">
        <v>220</v>
      </c>
      <c r="W70" s="75" t="s">
        <v>220</v>
      </c>
      <c r="X70" s="75" t="s">
        <v>220</v>
      </c>
      <c r="Y70" s="75" t="s">
        <v>220</v>
      </c>
      <c r="Z70" s="75"/>
      <c r="AA70" s="75"/>
      <c r="AB70" s="75"/>
      <c r="AC70" s="75" t="s">
        <v>222</v>
      </c>
      <c r="AD70" s="75" t="s">
        <v>222</v>
      </c>
      <c r="AE70" s="75" t="s">
        <v>222</v>
      </c>
      <c r="AF70" s="75" t="s">
        <v>222</v>
      </c>
      <c r="AG70" s="75"/>
      <c r="AH70" s="75"/>
      <c r="AI70" s="107">
        <f t="shared" si="18"/>
        <v>13</v>
      </c>
      <c r="AJ70" s="107">
        <f t="shared" si="19"/>
        <v>0</v>
      </c>
      <c r="AK70" s="108">
        <f t="shared" si="20"/>
        <v>4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75"/>
      <c r="F71" s="75"/>
      <c r="G71" s="75" t="s">
        <v>220</v>
      </c>
      <c r="H71" s="75" t="s">
        <v>220</v>
      </c>
      <c r="I71" s="75" t="s">
        <v>220</v>
      </c>
      <c r="J71" s="75" t="s">
        <v>220</v>
      </c>
      <c r="K71" s="75"/>
      <c r="L71" s="75"/>
      <c r="M71" s="75"/>
      <c r="N71" s="75" t="s">
        <v>222</v>
      </c>
      <c r="O71" s="75" t="s">
        <v>222</v>
      </c>
      <c r="P71" s="75" t="s">
        <v>222</v>
      </c>
      <c r="Q71" s="75"/>
      <c r="R71" s="75" t="s">
        <v>222</v>
      </c>
      <c r="S71" s="75"/>
      <c r="T71" s="75"/>
      <c r="U71" s="75" t="s">
        <v>220</v>
      </c>
      <c r="V71" s="75" t="s">
        <v>220</v>
      </c>
      <c r="W71" s="75" t="s">
        <v>220</v>
      </c>
      <c r="X71" s="75" t="s">
        <v>220</v>
      </c>
      <c r="Y71" s="75" t="s">
        <v>220</v>
      </c>
      <c r="Z71" s="75"/>
      <c r="AA71" s="75"/>
      <c r="AB71" s="75"/>
      <c r="AC71" s="75" t="s">
        <v>220</v>
      </c>
      <c r="AD71" s="75" t="s">
        <v>220</v>
      </c>
      <c r="AE71" s="75" t="s">
        <v>220</v>
      </c>
      <c r="AF71" s="75" t="s">
        <v>220</v>
      </c>
      <c r="AG71" s="75"/>
      <c r="AH71" s="75"/>
      <c r="AI71" s="107">
        <f t="shared" si="18"/>
        <v>13</v>
      </c>
      <c r="AJ71" s="107">
        <f t="shared" si="19"/>
        <v>0</v>
      </c>
      <c r="AK71" s="108">
        <f t="shared" si="20"/>
        <v>4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1">COUNTIF(E61:E71,"p") + COUNTIF(E61:E71,"ah")</f>
        <v>0</v>
      </c>
      <c r="F72" s="42">
        <f t="shared" si="31"/>
        <v>0</v>
      </c>
      <c r="G72" s="42">
        <f t="shared" si="31"/>
        <v>9</v>
      </c>
      <c r="H72" s="42">
        <f t="shared" si="31"/>
        <v>9</v>
      </c>
      <c r="I72" s="42">
        <f t="shared" si="31"/>
        <v>10</v>
      </c>
      <c r="J72" s="42">
        <f t="shared" si="31"/>
        <v>10</v>
      </c>
      <c r="K72" s="42">
        <f t="shared" si="31"/>
        <v>0</v>
      </c>
      <c r="L72" s="42">
        <f t="shared" si="31"/>
        <v>0</v>
      </c>
      <c r="M72" s="42">
        <f t="shared" si="31"/>
        <v>0</v>
      </c>
      <c r="N72" s="42">
        <f t="shared" si="31"/>
        <v>8</v>
      </c>
      <c r="O72" s="42">
        <f t="shared" si="31"/>
        <v>8</v>
      </c>
      <c r="P72" s="42">
        <f t="shared" si="31"/>
        <v>8</v>
      </c>
      <c r="Q72" s="42">
        <f t="shared" si="31"/>
        <v>0</v>
      </c>
      <c r="R72" s="42">
        <f t="shared" si="31"/>
        <v>7</v>
      </c>
      <c r="S72" s="42">
        <f t="shared" si="31"/>
        <v>0</v>
      </c>
      <c r="T72" s="42">
        <f t="shared" si="31"/>
        <v>0</v>
      </c>
      <c r="U72" s="42">
        <f t="shared" si="31"/>
        <v>11</v>
      </c>
      <c r="V72" s="42">
        <f t="shared" si="31"/>
        <v>11</v>
      </c>
      <c r="W72" s="42">
        <f t="shared" si="31"/>
        <v>11</v>
      </c>
      <c r="X72" s="42">
        <f t="shared" si="31"/>
        <v>11</v>
      </c>
      <c r="Y72" s="42">
        <f t="shared" si="31"/>
        <v>11</v>
      </c>
      <c r="Z72" s="42">
        <f t="shared" si="31"/>
        <v>0</v>
      </c>
      <c r="AA72" s="42">
        <f t="shared" si="31"/>
        <v>0</v>
      </c>
      <c r="AB72" s="42">
        <f t="shared" si="31"/>
        <v>0</v>
      </c>
      <c r="AC72" s="42">
        <f t="shared" si="31"/>
        <v>10</v>
      </c>
      <c r="AD72" s="42">
        <f t="shared" si="31"/>
        <v>10</v>
      </c>
      <c r="AE72" s="42">
        <f t="shared" si="31"/>
        <v>10</v>
      </c>
      <c r="AF72" s="42">
        <f t="shared" si="31"/>
        <v>10</v>
      </c>
      <c r="AG72" s="42">
        <f t="shared" si="31"/>
        <v>0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0</v>
      </c>
      <c r="E73" s="35">
        <f t="shared" si="32"/>
        <v>0</v>
      </c>
      <c r="F73" s="35">
        <f t="shared" si="32"/>
        <v>0</v>
      </c>
      <c r="G73" s="35">
        <f t="shared" si="32"/>
        <v>16</v>
      </c>
      <c r="H73" s="35">
        <f t="shared" si="32"/>
        <v>16</v>
      </c>
      <c r="I73" s="35">
        <f t="shared" si="32"/>
        <v>17</v>
      </c>
      <c r="J73" s="35">
        <f t="shared" si="32"/>
        <v>17</v>
      </c>
      <c r="K73" s="35">
        <f t="shared" si="32"/>
        <v>0</v>
      </c>
      <c r="L73" s="35">
        <f t="shared" si="32"/>
        <v>0</v>
      </c>
      <c r="M73" s="35">
        <f t="shared" si="32"/>
        <v>0</v>
      </c>
      <c r="N73" s="35">
        <f t="shared" si="32"/>
        <v>15</v>
      </c>
      <c r="O73" s="35">
        <f t="shared" si="32"/>
        <v>14</v>
      </c>
      <c r="P73" s="35">
        <f t="shared" si="32"/>
        <v>14</v>
      </c>
      <c r="Q73" s="35">
        <f t="shared" si="32"/>
        <v>0</v>
      </c>
      <c r="R73" s="35">
        <f t="shared" si="32"/>
        <v>10</v>
      </c>
      <c r="S73" s="35">
        <f t="shared" si="32"/>
        <v>0</v>
      </c>
      <c r="T73" s="35">
        <f t="shared" si="32"/>
        <v>0</v>
      </c>
      <c r="U73" s="35">
        <f t="shared" si="32"/>
        <v>19</v>
      </c>
      <c r="V73" s="35">
        <f t="shared" si="32"/>
        <v>19</v>
      </c>
      <c r="W73" s="35">
        <f t="shared" si="32"/>
        <v>19</v>
      </c>
      <c r="X73" s="35">
        <f t="shared" si="32"/>
        <v>19</v>
      </c>
      <c r="Y73" s="35">
        <f t="shared" si="32"/>
        <v>19</v>
      </c>
      <c r="Z73" s="35">
        <f t="shared" si="32"/>
        <v>0</v>
      </c>
      <c r="AA73" s="35">
        <f t="shared" si="32"/>
        <v>0</v>
      </c>
      <c r="AB73" s="35">
        <f t="shared" si="32"/>
        <v>0</v>
      </c>
      <c r="AC73" s="35">
        <f t="shared" si="32"/>
        <v>17</v>
      </c>
      <c r="AD73" s="35">
        <f t="shared" si="32"/>
        <v>17</v>
      </c>
      <c r="AE73" s="35">
        <f t="shared" si="32"/>
        <v>17</v>
      </c>
      <c r="AF73" s="35">
        <f t="shared" si="32"/>
        <v>17</v>
      </c>
      <c r="AG73" s="35">
        <f t="shared" si="32"/>
        <v>0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 t="s">
        <v>222</v>
      </c>
      <c r="O76" s="77" t="s">
        <v>222</v>
      </c>
      <c r="P76" s="77" t="s">
        <v>222</v>
      </c>
      <c r="Q76" s="77"/>
      <c r="R76" s="77" t="s">
        <v>222</v>
      </c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4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3</v>
      </c>
      <c r="G83" s="102">
        <f>COUNTIF(D11:AE35,"f")</f>
        <v>0</v>
      </c>
      <c r="H83" s="102">
        <f>COUNTIF(D11:AE35,"ast")</f>
        <v>0</v>
      </c>
      <c r="I83" s="102">
        <f>COUNTIF(D11:AE35,"ca")</f>
        <v>1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111</v>
      </c>
      <c r="X83" s="105">
        <f>COUNTIF(D49:AE58,"AH")</f>
        <v>0</v>
      </c>
      <c r="Y83" s="105">
        <f>COUNTIF(D49:AE58,"PC")</f>
        <v>17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16</v>
      </c>
      <c r="AG83" s="105">
        <f>COUNTIF(D49:AE58,"AT")</f>
        <v>16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154</v>
      </c>
      <c r="E105" s="105">
        <f>COUNTIF(D61:AE71,"AH")</f>
        <v>0</v>
      </c>
      <c r="F105" s="105">
        <f>COUNTIF(D61:AE71,"PC")</f>
        <v>19</v>
      </c>
      <c r="G105" s="105">
        <f>COUNTIF(D61:AE71,"f")</f>
        <v>3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4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61:AH71 D75:AH76 D78:AH79 D49:AH58">
    <cfRule type="containsText" dxfId="170" priority="7" operator="containsText" text="AH">
      <formula>NOT(ISERROR(SEARCH("AH",D12)))</formula>
    </cfRule>
    <cfRule type="containsText" dxfId="169" priority="8" operator="containsText" text="TP">
      <formula>NOT(ISERROR(SEARCH("TP",D12)))</formula>
    </cfRule>
    <cfRule type="containsText" dxfId="168" priority="9" operator="containsText" text="TAD">
      <formula>NOT(ISERROR(SEARCH("TAD",D12)))</formula>
    </cfRule>
    <cfRule type="containsText" dxfId="167" priority="10" operator="containsText" text="AT">
      <formula>NOT(ISERROR(SEARCH("AT",D12)))</formula>
    </cfRule>
    <cfRule type="containsText" dxfId="166" priority="11" operator="containsText" text="MA">
      <formula>NOT(ISERROR(SEARCH("MA",D12)))</formula>
    </cfRule>
    <cfRule type="containsText" dxfId="165" priority="12" operator="containsText" text="RES">
      <formula>NOT(ISERROR(SEARCH("RES",D12)))</formula>
    </cfRule>
    <cfRule type="containsText" dxfId="164" priority="13" operator="containsText" text="CEX">
      <formula>NOT(ISERROR(SEARCH("CEX",D12)))</formula>
    </cfRule>
    <cfRule type="containsText" dxfId="163" priority="14" operator="containsText" text="RTT">
      <formula>NOT(ISERROR(SEARCH("RTT",D12)))</formula>
    </cfRule>
    <cfRule type="beginsWith" dxfId="162" priority="15" operator="beginsWith" text="CA">
      <formula>LEFT(D12,LEN("CA"))="CA"</formula>
    </cfRule>
    <cfRule type="containsText" dxfId="161" priority="16" operator="containsText" text="AST">
      <formula>NOT(ISERROR(SEARCH("AST",D12)))</formula>
    </cfRule>
    <cfRule type="containsText" dxfId="160" priority="17" operator="containsText" text="F">
      <formula>NOT(ISERROR(SEARCH("F",D12)))</formula>
    </cfRule>
    <cfRule type="containsText" dxfId="159" priority="18" operator="containsText" text="PC">
      <formula>NOT(ISERROR(SEARCH("PC",D12)))</formula>
    </cfRule>
    <cfRule type="containsText" dxfId="158" priority="19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61:AH71 D75:AH76 D78:AH79 D49:AH58">
    <cfRule type="expression" dxfId="157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56" priority="6">
      <formula>OR(D$9=1,D$9=7)</formula>
    </cfRule>
  </conditionalFormatting>
  <conditionalFormatting sqref="D59:AH59">
    <cfRule type="expression" dxfId="155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54" priority="4">
      <formula>OR(D$9=1,D$9=7)</formula>
    </cfRule>
  </conditionalFormatting>
  <conditionalFormatting sqref="D72:AH73">
    <cfRule type="expression" dxfId="153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52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78:AH79 D61:AH71 D75:AH76 D49:AH58" xr:uid="{5B71AF26-FD04-4751-8B21-2A8BF61AE18C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7A16-FCA4-4869-8CAA-F57302BD9FA2}">
  <sheetPr codeName="Feuil23">
    <outlinePr summaryRight="0"/>
  </sheetPr>
  <dimension ref="A1:AT125"/>
  <sheetViews>
    <sheetView zoomScaleNormal="100" workbookViewId="0">
      <pane ySplit="10" topLeftCell="A41" activePane="bottomLeft" state="frozen"/>
      <selection activeCell="B1" sqref="B1"/>
      <selection pane="bottomLeft" activeCell="AF53" sqref="AF53:AG53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3" width="4.7109375" style="3" customWidth="1"/>
    <col min="34" max="46" width="3.7109375" style="180" customWidth="1"/>
    <col min="47" max="47" width="17.42578125" style="3" customWidth="1"/>
    <col min="48" max="16384" width="17.42578125" style="3"/>
  </cols>
  <sheetData>
    <row r="1" spans="1:46" ht="15" customHeight="1" x14ac:dyDescent="0.2">
      <c r="A1" s="49">
        <f>Menu!D27</f>
        <v>46174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46" x14ac:dyDescent="0.2">
      <c r="A2" s="49">
        <f>Menu!E27</f>
        <v>46203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</row>
    <row r="3" spans="1:46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</row>
    <row r="4" spans="1:46" ht="12.75" hidden="1" customHeight="1" x14ac:dyDescent="0.2">
      <c r="A4" s="49"/>
      <c r="C4" s="51"/>
      <c r="D4" s="55">
        <f>A1</f>
        <v>46174</v>
      </c>
      <c r="E4" s="55">
        <f t="shared" ref="E4:AG4" si="0">D4+1</f>
        <v>46175</v>
      </c>
      <c r="F4" s="55">
        <f t="shared" si="0"/>
        <v>46176</v>
      </c>
      <c r="G4" s="55">
        <f t="shared" si="0"/>
        <v>46177</v>
      </c>
      <c r="H4" s="55">
        <f t="shared" si="0"/>
        <v>46178</v>
      </c>
      <c r="I4" s="55">
        <f t="shared" si="0"/>
        <v>46179</v>
      </c>
      <c r="J4" s="55">
        <f t="shared" si="0"/>
        <v>46180</v>
      </c>
      <c r="K4" s="55">
        <f t="shared" si="0"/>
        <v>46181</v>
      </c>
      <c r="L4" s="55">
        <f t="shared" si="0"/>
        <v>46182</v>
      </c>
      <c r="M4" s="55">
        <f t="shared" si="0"/>
        <v>46183</v>
      </c>
      <c r="N4" s="55">
        <f t="shared" si="0"/>
        <v>46184</v>
      </c>
      <c r="O4" s="55">
        <f t="shared" si="0"/>
        <v>46185</v>
      </c>
      <c r="P4" s="55">
        <f t="shared" si="0"/>
        <v>46186</v>
      </c>
      <c r="Q4" s="55">
        <f t="shared" si="0"/>
        <v>46187</v>
      </c>
      <c r="R4" s="55">
        <f t="shared" si="0"/>
        <v>46188</v>
      </c>
      <c r="S4" s="55">
        <f t="shared" si="0"/>
        <v>46189</v>
      </c>
      <c r="T4" s="55">
        <f t="shared" si="0"/>
        <v>46190</v>
      </c>
      <c r="U4" s="55">
        <f t="shared" si="0"/>
        <v>46191</v>
      </c>
      <c r="V4" s="55">
        <f t="shared" si="0"/>
        <v>46192</v>
      </c>
      <c r="W4" s="55">
        <f t="shared" si="0"/>
        <v>46193</v>
      </c>
      <c r="X4" s="55">
        <f t="shared" si="0"/>
        <v>46194</v>
      </c>
      <c r="Y4" s="55">
        <f t="shared" si="0"/>
        <v>46195</v>
      </c>
      <c r="Z4" s="55">
        <f t="shared" si="0"/>
        <v>46196</v>
      </c>
      <c r="AA4" s="55">
        <f t="shared" si="0"/>
        <v>46197</v>
      </c>
      <c r="AB4" s="55">
        <f t="shared" si="0"/>
        <v>46198</v>
      </c>
      <c r="AC4" s="55">
        <f t="shared" si="0"/>
        <v>46199</v>
      </c>
      <c r="AD4" s="55">
        <f t="shared" si="0"/>
        <v>46200</v>
      </c>
      <c r="AE4" s="55">
        <f t="shared" si="0"/>
        <v>46201</v>
      </c>
      <c r="AF4" s="55">
        <f t="shared" si="0"/>
        <v>46202</v>
      </c>
      <c r="AG4" s="55">
        <f t="shared" si="0"/>
        <v>46203</v>
      </c>
    </row>
    <row r="5" spans="1:46" s="81" customFormat="1" ht="20.100000000000001" customHeight="1" x14ac:dyDescent="0.2">
      <c r="A5" s="178"/>
      <c r="B5" s="178"/>
      <c r="C5" s="178"/>
      <c r="D5" s="510" t="str">
        <f>TEXT(A1,"mmmm-aaaa")</f>
        <v>juin-2026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5" t="s">
        <v>233</v>
      </c>
      <c r="AI5" s="515" t="s">
        <v>234</v>
      </c>
      <c r="AJ5" s="514" t="s">
        <v>235</v>
      </c>
      <c r="AK5" s="516" t="s">
        <v>236</v>
      </c>
      <c r="AL5" s="517" t="s">
        <v>237</v>
      </c>
      <c r="AM5" s="522" t="s">
        <v>238</v>
      </c>
      <c r="AN5" s="519" t="s">
        <v>226</v>
      </c>
      <c r="AO5" s="518" t="s">
        <v>239</v>
      </c>
      <c r="AP5" s="512" t="s">
        <v>240</v>
      </c>
      <c r="AQ5" s="507" t="s">
        <v>241</v>
      </c>
      <c r="AR5" s="520" t="s">
        <v>242</v>
      </c>
      <c r="AS5" s="521" t="s">
        <v>243</v>
      </c>
      <c r="AT5" s="513" t="s">
        <v>244</v>
      </c>
    </row>
    <row r="6" spans="1:46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08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</row>
    <row r="7" spans="1:46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08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</row>
    <row r="8" spans="1:46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508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</row>
    <row r="9" spans="1:46" ht="15" customHeight="1" x14ac:dyDescent="0.2">
      <c r="A9" s="61"/>
      <c r="B9" s="62"/>
      <c r="C9" s="61"/>
      <c r="D9" s="74">
        <f t="shared" ref="D9:AG9" si="1">IFERROR(WEEKDAY(D4),"")</f>
        <v>2</v>
      </c>
      <c r="E9" s="74">
        <f t="shared" si="1"/>
        <v>3</v>
      </c>
      <c r="F9" s="74">
        <f t="shared" si="1"/>
        <v>4</v>
      </c>
      <c r="G9" s="74">
        <f t="shared" si="1"/>
        <v>5</v>
      </c>
      <c r="H9" s="74">
        <f t="shared" si="1"/>
        <v>6</v>
      </c>
      <c r="I9" s="74">
        <f t="shared" si="1"/>
        <v>7</v>
      </c>
      <c r="J9" s="74">
        <f t="shared" si="1"/>
        <v>1</v>
      </c>
      <c r="K9" s="74">
        <f t="shared" si="1"/>
        <v>2</v>
      </c>
      <c r="L9" s="74">
        <f t="shared" si="1"/>
        <v>3</v>
      </c>
      <c r="M9" s="74">
        <f t="shared" si="1"/>
        <v>4</v>
      </c>
      <c r="N9" s="74">
        <f t="shared" si="1"/>
        <v>5</v>
      </c>
      <c r="O9" s="74">
        <f t="shared" si="1"/>
        <v>6</v>
      </c>
      <c r="P9" s="74">
        <f t="shared" si="1"/>
        <v>7</v>
      </c>
      <c r="Q9" s="74">
        <f t="shared" si="1"/>
        <v>1</v>
      </c>
      <c r="R9" s="74">
        <f t="shared" si="1"/>
        <v>2</v>
      </c>
      <c r="S9" s="74">
        <f t="shared" si="1"/>
        <v>3</v>
      </c>
      <c r="T9" s="74">
        <f t="shared" si="1"/>
        <v>4</v>
      </c>
      <c r="U9" s="74">
        <f t="shared" si="1"/>
        <v>5</v>
      </c>
      <c r="V9" s="74">
        <f t="shared" si="1"/>
        <v>6</v>
      </c>
      <c r="W9" s="74">
        <f t="shared" si="1"/>
        <v>7</v>
      </c>
      <c r="X9" s="74">
        <f t="shared" si="1"/>
        <v>1</v>
      </c>
      <c r="Y9" s="74">
        <f t="shared" si="1"/>
        <v>2</v>
      </c>
      <c r="Z9" s="74">
        <f t="shared" si="1"/>
        <v>3</v>
      </c>
      <c r="AA9" s="74">
        <f t="shared" si="1"/>
        <v>4</v>
      </c>
      <c r="AB9" s="74">
        <f t="shared" si="1"/>
        <v>5</v>
      </c>
      <c r="AC9" s="74">
        <f t="shared" si="1"/>
        <v>6</v>
      </c>
      <c r="AD9" s="74">
        <f t="shared" si="1"/>
        <v>7</v>
      </c>
      <c r="AE9" s="74">
        <f t="shared" si="1"/>
        <v>1</v>
      </c>
      <c r="AF9" s="74">
        <f t="shared" si="1"/>
        <v>2</v>
      </c>
      <c r="AG9" s="74">
        <f t="shared" si="1"/>
        <v>3</v>
      </c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</row>
    <row r="10" spans="1:46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G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107" t="s">
        <v>220</v>
      </c>
      <c r="AI10" s="107" t="s">
        <v>221</v>
      </c>
      <c r="AJ10" s="108" t="s">
        <v>222</v>
      </c>
      <c r="AK10" s="109" t="s">
        <v>223</v>
      </c>
      <c r="AL10" s="110" t="s">
        <v>224</v>
      </c>
      <c r="AM10" s="111" t="s">
        <v>225</v>
      </c>
      <c r="AN10" s="112" t="s">
        <v>226</v>
      </c>
      <c r="AO10" s="113" t="s">
        <v>227</v>
      </c>
      <c r="AP10" s="114" t="s">
        <v>228</v>
      </c>
      <c r="AQ10" s="115" t="s">
        <v>229</v>
      </c>
      <c r="AR10" s="116" t="s">
        <v>230</v>
      </c>
      <c r="AS10" s="117" t="s">
        <v>231</v>
      </c>
      <c r="AT10" s="118" t="s">
        <v>232</v>
      </c>
    </row>
    <row r="11" spans="1:46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2"/>
    </row>
    <row r="12" spans="1:46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183">
        <f>COUNTIF(D12:AG12,"p")</f>
        <v>0</v>
      </c>
      <c r="AI12" s="183">
        <f>COUNTIF(D12:AG12,"AH")</f>
        <v>0</v>
      </c>
      <c r="AJ12" s="184">
        <f>COUNTIF(D12:AG12,"PC")</f>
        <v>0</v>
      </c>
      <c r="AK12" s="185">
        <f>COUNTIF(D12:AG12,"f")</f>
        <v>0</v>
      </c>
      <c r="AL12" s="186">
        <f>COUNTIF(D12:AG12,"ast")</f>
        <v>0</v>
      </c>
      <c r="AM12" s="187">
        <f>COUNTIF(D12:AG12,"cA")</f>
        <v>0</v>
      </c>
      <c r="AN12" s="188">
        <f>COUNTIF(D12:AG12,"rtt")</f>
        <v>0</v>
      </c>
      <c r="AO12" s="189">
        <f>COUNTIF(D12:AG12,"cex")</f>
        <v>0</v>
      </c>
      <c r="AP12" s="190">
        <f>COUNTIF(D12:AG12,"res")</f>
        <v>0</v>
      </c>
      <c r="AQ12" s="191">
        <f>COUNTIF(D12:AG12,"mA")</f>
        <v>0</v>
      </c>
      <c r="AR12" s="192">
        <f>COUNTIF(D12:AG12,"at")</f>
        <v>0</v>
      </c>
      <c r="AS12" s="193">
        <f>COUNTIF(D12:AG12,"TAD")</f>
        <v>0</v>
      </c>
      <c r="AT12" s="194">
        <f>COUNTIF(D12:AG12,"TP")</f>
        <v>0</v>
      </c>
    </row>
    <row r="13" spans="1:46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6"/>
    </row>
    <row r="14" spans="1:46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183">
        <f>COUNTIF(D14:AG14,"p")</f>
        <v>0</v>
      </c>
      <c r="AI14" s="183">
        <f>COUNTIF(D14:AG14,"AH")</f>
        <v>0</v>
      </c>
      <c r="AJ14" s="184">
        <f>COUNTIF(D14:AG14,"PC")</f>
        <v>0</v>
      </c>
      <c r="AK14" s="185">
        <f>COUNTIF(D14:AG14,"f")</f>
        <v>0</v>
      </c>
      <c r="AL14" s="186">
        <f>COUNTIF(D14:AG14,"ast")</f>
        <v>0</v>
      </c>
      <c r="AM14" s="187">
        <f>COUNTIF(D14:AG14,"cA")</f>
        <v>0</v>
      </c>
      <c r="AN14" s="188">
        <f>COUNTIF(D14:AG14,"rtt")</f>
        <v>0</v>
      </c>
      <c r="AO14" s="189">
        <f>COUNTIF(D14:AG14,"cex")</f>
        <v>0</v>
      </c>
      <c r="AP14" s="190">
        <f>COUNTIF(D14:AG14,"res")</f>
        <v>0</v>
      </c>
      <c r="AQ14" s="191">
        <f>COUNTIF(D14:AG14,"mA")</f>
        <v>0</v>
      </c>
      <c r="AR14" s="192">
        <f>COUNTIF(D14:AG14,"at")</f>
        <v>0</v>
      </c>
      <c r="AS14" s="193">
        <f>COUNTIF(D14:AG14,"TAD")</f>
        <v>0</v>
      </c>
      <c r="AT14" s="194">
        <f>COUNTIF(D14:AG14,"TP")</f>
        <v>0</v>
      </c>
    </row>
    <row r="15" spans="1:46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6"/>
    </row>
    <row r="16" spans="1:46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2"/>
    </row>
    <row r="17" spans="1:46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183">
        <f>COUNTIF(D17:AG17,"p")</f>
        <v>0</v>
      </c>
      <c r="AI17" s="183">
        <f>COUNTIF(D17:AG17,"AH")</f>
        <v>0</v>
      </c>
      <c r="AJ17" s="184">
        <f>COUNTIF(D17:AG17,"PC")</f>
        <v>0</v>
      </c>
      <c r="AK17" s="185">
        <f>COUNTIF(D17:AG17,"f")</f>
        <v>0</v>
      </c>
      <c r="AL17" s="186">
        <f>COUNTIF(D17:AG17,"ast")</f>
        <v>0</v>
      </c>
      <c r="AM17" s="187">
        <f>COUNTIF(D17:AG17,"cA")</f>
        <v>0</v>
      </c>
      <c r="AN17" s="188">
        <f>COUNTIF(D17:AG17,"rtt")</f>
        <v>0</v>
      </c>
      <c r="AO17" s="189">
        <f>COUNTIF(D17:AG17,"cex")</f>
        <v>0</v>
      </c>
      <c r="AP17" s="190">
        <f>COUNTIF(D17:AG17,"res")</f>
        <v>0</v>
      </c>
      <c r="AQ17" s="191">
        <f>COUNTIF(D17:AG17,"mA")</f>
        <v>0</v>
      </c>
      <c r="AR17" s="192">
        <f>COUNTIF(D17:AG17,"at")</f>
        <v>0</v>
      </c>
      <c r="AS17" s="193">
        <f>COUNTIF(D17:AG17,"TAD")</f>
        <v>0</v>
      </c>
      <c r="AT17" s="194">
        <f>COUNTIF(D17:AG17,"TP")</f>
        <v>0</v>
      </c>
    </row>
    <row r="18" spans="1:46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8"/>
    </row>
    <row r="19" spans="1:46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 t="s">
        <v>222</v>
      </c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183">
        <f>COUNTIF(D19:AG19,"p")</f>
        <v>0</v>
      </c>
      <c r="AI19" s="183">
        <f>COUNTIF(D19:AG19,"AH")</f>
        <v>0</v>
      </c>
      <c r="AJ19" s="184">
        <f>COUNTIF(D19:AG19,"PC")</f>
        <v>1</v>
      </c>
      <c r="AK19" s="185">
        <f>COUNTIF(D19:AG19,"f")</f>
        <v>0</v>
      </c>
      <c r="AL19" s="186">
        <f>COUNTIF(D19:AG19,"ast")</f>
        <v>0</v>
      </c>
      <c r="AM19" s="187">
        <f>COUNTIF(D19:AG19,"cA")</f>
        <v>0</v>
      </c>
      <c r="AN19" s="188">
        <f>COUNTIF(D19:AG19,"rtt")</f>
        <v>0</v>
      </c>
      <c r="AO19" s="189">
        <f>COUNTIF(D19:AG19,"cex")</f>
        <v>0</v>
      </c>
      <c r="AP19" s="190">
        <f>COUNTIF(D19:AG19,"res")</f>
        <v>0</v>
      </c>
      <c r="AQ19" s="191">
        <f>COUNTIF(D19:AG19,"mA")</f>
        <v>0</v>
      </c>
      <c r="AR19" s="192">
        <f>COUNTIF(D19:AG19,"at")</f>
        <v>0</v>
      </c>
      <c r="AS19" s="193">
        <f>COUNTIF(D19:AG19,"TAD")</f>
        <v>0</v>
      </c>
      <c r="AT19" s="194">
        <f>COUNTIF(D19:AG19,"TP")</f>
        <v>0</v>
      </c>
    </row>
    <row r="20" spans="1:46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8"/>
    </row>
    <row r="21" spans="1:46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 t="s">
        <v>224</v>
      </c>
      <c r="P21" s="78"/>
      <c r="Q21" s="78"/>
      <c r="R21" s="78" t="s">
        <v>224</v>
      </c>
      <c r="S21" s="78" t="s">
        <v>224</v>
      </c>
      <c r="T21" s="78" t="s">
        <v>224</v>
      </c>
      <c r="U21" s="78" t="s">
        <v>224</v>
      </c>
      <c r="V21" s="78" t="s">
        <v>224</v>
      </c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183">
        <f>COUNTIF(D21:AG21,"p")</f>
        <v>0</v>
      </c>
      <c r="AI21" s="183">
        <f>COUNTIF(D21:AG21,"AH")</f>
        <v>0</v>
      </c>
      <c r="AJ21" s="184">
        <f>COUNTIF(D21:AG21,"PC")</f>
        <v>0</v>
      </c>
      <c r="AK21" s="185">
        <f>COUNTIF(D21:AG21,"f")</f>
        <v>0</v>
      </c>
      <c r="AL21" s="186">
        <f>COUNTIF(D21:AG21,"ast")</f>
        <v>6</v>
      </c>
      <c r="AM21" s="187">
        <f>COUNTIF(D21:AG21,"cA")</f>
        <v>0</v>
      </c>
      <c r="AN21" s="188">
        <f>COUNTIF(D21:AG21,"rtt")</f>
        <v>0</v>
      </c>
      <c r="AO21" s="189">
        <f>COUNTIF(D21:AG21,"cex")</f>
        <v>0</v>
      </c>
      <c r="AP21" s="190">
        <f>COUNTIF(D21:AG21,"res")</f>
        <v>0</v>
      </c>
      <c r="AQ21" s="191">
        <f>COUNTIF(D21:AG21,"mA")</f>
        <v>0</v>
      </c>
      <c r="AR21" s="192">
        <f>COUNTIF(D21:AG21,"at")</f>
        <v>0</v>
      </c>
      <c r="AS21" s="193">
        <f>COUNTIF(D21:AG21,"TAD")</f>
        <v>0</v>
      </c>
      <c r="AT21" s="194">
        <f>COUNTIF(D21:AG21,"TP")</f>
        <v>0</v>
      </c>
    </row>
    <row r="22" spans="1:46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8"/>
    </row>
    <row r="23" spans="1:46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203">
        <f>COUNTIF(D23:AG23,"p")</f>
        <v>0</v>
      </c>
      <c r="AI23" s="203">
        <f>COUNTIF(D23:AG23,"AH")</f>
        <v>0</v>
      </c>
      <c r="AJ23" s="204">
        <f>COUNTIF(D23:AG23,"PC")</f>
        <v>0</v>
      </c>
      <c r="AK23" s="205">
        <f>COUNTIF(D23:AG23,"f")</f>
        <v>0</v>
      </c>
      <c r="AL23" s="206">
        <f>COUNTIF(D23:AG23,"ast")</f>
        <v>0</v>
      </c>
      <c r="AM23" s="207">
        <f>COUNTIF(D23:AG23,"cA")</f>
        <v>0</v>
      </c>
      <c r="AN23" s="208">
        <f>COUNTIF(D23:AG23,"rtt")</f>
        <v>0</v>
      </c>
      <c r="AO23" s="209">
        <f>COUNTIF(D23:AG23,"cex")</f>
        <v>0</v>
      </c>
      <c r="AP23" s="210">
        <f>COUNTIF(D23:AG23,"res")</f>
        <v>0</v>
      </c>
      <c r="AQ23" s="211">
        <f>COUNTIF(D23:AG23,"mA")</f>
        <v>0</v>
      </c>
      <c r="AR23" s="212">
        <f>COUNTIF(D23:AG23,"at")</f>
        <v>0</v>
      </c>
      <c r="AS23" s="213">
        <f>COUNTIF(D23:AG23,"TAD")</f>
        <v>0</v>
      </c>
      <c r="AT23" s="214">
        <f>COUNTIF(D23:AG23,"TP")</f>
        <v>0</v>
      </c>
    </row>
    <row r="24" spans="1:46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15">
        <f>COUNTIF(D24:AG24,"p")</f>
        <v>0</v>
      </c>
      <c r="AI24" s="215">
        <f>COUNTIF(D24:AG24,"AH")</f>
        <v>0</v>
      </c>
      <c r="AJ24" s="216">
        <f>COUNTIF(D24:AG24,"PC")</f>
        <v>0</v>
      </c>
      <c r="AK24" s="217">
        <f>COUNTIF(D24:AG24,"f")</f>
        <v>0</v>
      </c>
      <c r="AL24" s="218">
        <f>COUNTIF(D24:AG24,"ast")</f>
        <v>0</v>
      </c>
      <c r="AM24" s="219">
        <f>COUNTIF(D24:AG24,"cA")</f>
        <v>0</v>
      </c>
      <c r="AN24" s="220">
        <f>COUNTIF(D24:AG24,"rtt")</f>
        <v>0</v>
      </c>
      <c r="AO24" s="221">
        <f>COUNTIF(D24:AG24,"cex")</f>
        <v>0</v>
      </c>
      <c r="AP24" s="222">
        <f>COUNTIF(D24:AG24,"res")</f>
        <v>0</v>
      </c>
      <c r="AQ24" s="223">
        <f>COUNTIF(D24:AG24,"mA")</f>
        <v>0</v>
      </c>
      <c r="AR24" s="224">
        <f>COUNTIF(D24:AG24,"at")</f>
        <v>0</v>
      </c>
      <c r="AS24" s="225">
        <f>COUNTIF(D24:AG24,"TAD")</f>
        <v>0</v>
      </c>
      <c r="AT24" s="226">
        <f>COUNTIF(D24:AG24,"TP")</f>
        <v>0</v>
      </c>
    </row>
    <row r="25" spans="1:46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8"/>
    </row>
    <row r="26" spans="1:46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 t="s">
        <v>232</v>
      </c>
      <c r="E26" s="80" t="s">
        <v>232</v>
      </c>
      <c r="F26" s="80" t="s">
        <v>232</v>
      </c>
      <c r="G26" s="80" t="s">
        <v>232</v>
      </c>
      <c r="H26" s="80" t="s">
        <v>232</v>
      </c>
      <c r="I26" s="80"/>
      <c r="J26" s="80"/>
      <c r="K26" s="80" t="s">
        <v>232</v>
      </c>
      <c r="L26" s="80" t="s">
        <v>232</v>
      </c>
      <c r="M26" s="80" t="s">
        <v>232</v>
      </c>
      <c r="N26" s="80" t="s">
        <v>232</v>
      </c>
      <c r="O26" s="80" t="s">
        <v>232</v>
      </c>
      <c r="P26" s="80"/>
      <c r="Q26" s="80"/>
      <c r="R26" s="80" t="s">
        <v>232</v>
      </c>
      <c r="S26" s="80" t="s">
        <v>232</v>
      </c>
      <c r="T26" s="80" t="s">
        <v>232</v>
      </c>
      <c r="U26" s="80" t="s">
        <v>232</v>
      </c>
      <c r="V26" s="80" t="s">
        <v>232</v>
      </c>
      <c r="W26" s="80"/>
      <c r="X26" s="80"/>
      <c r="Y26" s="80" t="s">
        <v>232</v>
      </c>
      <c r="Z26" s="80" t="s">
        <v>232</v>
      </c>
      <c r="AA26" s="80" t="s">
        <v>232</v>
      </c>
      <c r="AB26" s="80" t="s">
        <v>232</v>
      </c>
      <c r="AC26" s="80" t="s">
        <v>232</v>
      </c>
      <c r="AD26" s="80"/>
      <c r="AE26" s="80"/>
      <c r="AF26" s="80" t="s">
        <v>232</v>
      </c>
      <c r="AG26" s="80" t="s">
        <v>232</v>
      </c>
      <c r="AH26" s="203">
        <f>COUNTIF(D26:AG26,"p")</f>
        <v>0</v>
      </c>
      <c r="AI26" s="203">
        <f>COUNTIF(D26:AG26,"AH")</f>
        <v>0</v>
      </c>
      <c r="AJ26" s="204">
        <f>COUNTIF(D26:AG26,"PC")</f>
        <v>0</v>
      </c>
      <c r="AK26" s="205">
        <f>COUNTIF(D26:AG26,"f")</f>
        <v>0</v>
      </c>
      <c r="AL26" s="206">
        <f>COUNTIF(D26:AG26,"ast")</f>
        <v>0</v>
      </c>
      <c r="AM26" s="207">
        <f>COUNTIF(D26:AG26,"cA")</f>
        <v>0</v>
      </c>
      <c r="AN26" s="208">
        <f>COUNTIF(D26:AG26,"rtt")</f>
        <v>0</v>
      </c>
      <c r="AO26" s="209">
        <f>COUNTIF(D26:AG26,"cex")</f>
        <v>0</v>
      </c>
      <c r="AP26" s="210">
        <f>COUNTIF(D26:AG26,"res")</f>
        <v>0</v>
      </c>
      <c r="AQ26" s="211">
        <f>COUNTIF(D26:AG26,"mA")</f>
        <v>0</v>
      </c>
      <c r="AR26" s="212">
        <f>COUNTIF(D26:AG26,"at")</f>
        <v>0</v>
      </c>
      <c r="AS26" s="213">
        <f>COUNTIF(D26:AG26,"TAD")</f>
        <v>0</v>
      </c>
      <c r="AT26" s="214">
        <f>COUNTIF(D26:AG26,"TP")</f>
        <v>22</v>
      </c>
    </row>
    <row r="27" spans="1:46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107">
        <f>COUNTIF(D27:AG27,"p")</f>
        <v>0</v>
      </c>
      <c r="AI27" s="107">
        <f>COUNTIF(D27:AG27,"AH")</f>
        <v>0</v>
      </c>
      <c r="AJ27" s="108">
        <f>COUNTIF(D27:AG27,"PC")</f>
        <v>0</v>
      </c>
      <c r="AK27" s="109">
        <f>COUNTIF(D27:AG27,"f")</f>
        <v>0</v>
      </c>
      <c r="AL27" s="110">
        <f>COUNTIF(D27:AG27,"ast")</f>
        <v>0</v>
      </c>
      <c r="AM27" s="111">
        <f>COUNTIF(D27:AG27,"cA")</f>
        <v>0</v>
      </c>
      <c r="AN27" s="112">
        <f>COUNTIF(D27:AG27,"rtt")</f>
        <v>0</v>
      </c>
      <c r="AO27" s="113">
        <f>COUNTIF(D27:AG27,"cex")</f>
        <v>0</v>
      </c>
      <c r="AP27" s="114">
        <f>COUNTIF(D27:AG27,"res")</f>
        <v>0</v>
      </c>
      <c r="AQ27" s="115">
        <f>COUNTIF(D27:AG27,"mA")</f>
        <v>0</v>
      </c>
      <c r="AR27" s="116">
        <f>COUNTIF(D27:AG27,"at")</f>
        <v>0</v>
      </c>
      <c r="AS27" s="117">
        <f>COUNTIF(D27:AG27,"TAD")</f>
        <v>0</v>
      </c>
      <c r="AT27" s="118">
        <f>COUNTIF(D27:AG27,"TP")</f>
        <v>0</v>
      </c>
    </row>
    <row r="28" spans="1:46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107">
        <f>COUNTIF(D28:AG28,"p")</f>
        <v>0</v>
      </c>
      <c r="AI28" s="107">
        <f>COUNTIF(D28:AG28,"AH")</f>
        <v>0</v>
      </c>
      <c r="AJ28" s="108">
        <f>COUNTIF(D28:AG28,"PC")</f>
        <v>0</v>
      </c>
      <c r="AK28" s="109">
        <f>COUNTIF(D28:AG28,"f")</f>
        <v>0</v>
      </c>
      <c r="AL28" s="110">
        <f>COUNTIF(D28:AG28,"ast")</f>
        <v>0</v>
      </c>
      <c r="AM28" s="111">
        <f>COUNTIF(D28:AG28,"cA")</f>
        <v>0</v>
      </c>
      <c r="AN28" s="112">
        <f>COUNTIF(D28:AG28,"rtt")</f>
        <v>0</v>
      </c>
      <c r="AO28" s="113">
        <f>COUNTIF(D28:AG28,"cex")</f>
        <v>0</v>
      </c>
      <c r="AP28" s="114">
        <f>COUNTIF(D28:AG28,"res")</f>
        <v>0</v>
      </c>
      <c r="AQ28" s="115">
        <f>COUNTIF(D28:AG28,"mA")</f>
        <v>0</v>
      </c>
      <c r="AR28" s="116">
        <f>COUNTIF(D28:AG28,"at")</f>
        <v>0</v>
      </c>
      <c r="AS28" s="117">
        <f>COUNTIF(D28:AG28,"TAD")</f>
        <v>0</v>
      </c>
      <c r="AT28" s="118">
        <f>COUNTIF(D28:AG28,"TP")</f>
        <v>0</v>
      </c>
    </row>
    <row r="29" spans="1:46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229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30"/>
    </row>
    <row r="30" spans="1:46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183">
        <f>COUNTIF(D30:AG30,"p")</f>
        <v>0</v>
      </c>
      <c r="AI30" s="183">
        <f>COUNTIF(D30:AG30,"AH")</f>
        <v>0</v>
      </c>
      <c r="AJ30" s="184">
        <f>COUNTIF(D30:AG30,"PC")</f>
        <v>0</v>
      </c>
      <c r="AK30" s="185">
        <f>COUNTIF(D30:AG30,"f")</f>
        <v>0</v>
      </c>
      <c r="AL30" s="186">
        <f>COUNTIF(D30:AG30,"ast")</f>
        <v>0</v>
      </c>
      <c r="AM30" s="187">
        <f>COUNTIF(D30:AG30,"cA")</f>
        <v>0</v>
      </c>
      <c r="AN30" s="188">
        <f>COUNTIF(D30:AG30,"rtt")</f>
        <v>0</v>
      </c>
      <c r="AO30" s="189">
        <f>COUNTIF(D30:AG30,"cex")</f>
        <v>0</v>
      </c>
      <c r="AP30" s="190">
        <f>COUNTIF(D30:AG30,"res")</f>
        <v>0</v>
      </c>
      <c r="AQ30" s="191">
        <f>COUNTIF(D30:AG30,"mA")</f>
        <v>0</v>
      </c>
      <c r="AR30" s="192">
        <f>COUNTIF(D30:AG30,"at")</f>
        <v>0</v>
      </c>
      <c r="AS30" s="193">
        <f>COUNTIF(D30:AG30,"TAD")</f>
        <v>0</v>
      </c>
      <c r="AT30" s="194">
        <f>COUNTIF(D30:AG30,"TP")</f>
        <v>0</v>
      </c>
    </row>
    <row r="31" spans="1:46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229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30"/>
    </row>
    <row r="32" spans="1:46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203">
        <f>COUNTIF(D32:AG32,"p")</f>
        <v>0</v>
      </c>
      <c r="AI32" s="203">
        <f>COUNTIF(D32:AG32,"AH")</f>
        <v>0</v>
      </c>
      <c r="AJ32" s="204">
        <f>COUNTIF(D32:AG32,"PC")</f>
        <v>0</v>
      </c>
      <c r="AK32" s="205">
        <f>COUNTIF(D32:AG32,"f")</f>
        <v>0</v>
      </c>
      <c r="AL32" s="206">
        <f>COUNTIF(D32:AG32,"ast")</f>
        <v>0</v>
      </c>
      <c r="AM32" s="207">
        <f>COUNTIF(D32:AG32,"cA")</f>
        <v>0</v>
      </c>
      <c r="AN32" s="208">
        <f>COUNTIF(D32:AG32,"rtt")</f>
        <v>0</v>
      </c>
      <c r="AO32" s="209">
        <f>COUNTIF(D32:AG32,"cex")</f>
        <v>0</v>
      </c>
      <c r="AP32" s="210">
        <f>COUNTIF(D32:AG32,"res")</f>
        <v>0</v>
      </c>
      <c r="AQ32" s="211">
        <f>COUNTIF(D32:AG32,"mA")</f>
        <v>0</v>
      </c>
      <c r="AR32" s="212">
        <f>COUNTIF(D32:AG32,"at")</f>
        <v>0</v>
      </c>
      <c r="AS32" s="213">
        <f>COUNTIF(D32:AG32,"TAD")</f>
        <v>0</v>
      </c>
      <c r="AT32" s="214">
        <f>COUNTIF(D32:AG32,"TP")</f>
        <v>0</v>
      </c>
    </row>
    <row r="33" spans="1:46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215">
        <f>COUNTIF(D33:AG33,"p")</f>
        <v>0</v>
      </c>
      <c r="AI33" s="215">
        <f>COUNTIF(D33:AG33,"AH")</f>
        <v>0</v>
      </c>
      <c r="AJ33" s="216">
        <f>COUNTIF(D33:AG33,"PC")</f>
        <v>0</v>
      </c>
      <c r="AK33" s="217">
        <f>COUNTIF(D33:AG33,"f")</f>
        <v>0</v>
      </c>
      <c r="AL33" s="218">
        <f>COUNTIF(D33:AG33,"ast")</f>
        <v>0</v>
      </c>
      <c r="AM33" s="219">
        <f>COUNTIF(D33:AG33,"cA")</f>
        <v>0</v>
      </c>
      <c r="AN33" s="220">
        <f>COUNTIF(D33:AG33,"rtt")</f>
        <v>0</v>
      </c>
      <c r="AO33" s="221">
        <f>COUNTIF(D33:AG33,"cex")</f>
        <v>0</v>
      </c>
      <c r="AP33" s="222">
        <f>COUNTIF(D33:AG33,"res")</f>
        <v>0</v>
      </c>
      <c r="AQ33" s="223">
        <f>COUNTIF(D33:AG33,"mA")</f>
        <v>0</v>
      </c>
      <c r="AR33" s="224">
        <f>COUNTIF(D33:AG33,"at")</f>
        <v>0</v>
      </c>
      <c r="AS33" s="225">
        <f>COUNTIF(D33:AG33,"TAD")</f>
        <v>0</v>
      </c>
      <c r="AT33" s="226">
        <f>COUNTIF(D33:AG33,"TP")</f>
        <v>0</v>
      </c>
    </row>
    <row r="34" spans="1:46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229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30"/>
    </row>
    <row r="35" spans="1:46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203">
        <f>COUNTIF(D35:AG35,"p")</f>
        <v>0</v>
      </c>
      <c r="AI35" s="203">
        <f>COUNTIF(D35:AG35,"AH")</f>
        <v>0</v>
      </c>
      <c r="AJ35" s="204">
        <f>COUNTIF(D35:AG35,"PC")</f>
        <v>0</v>
      </c>
      <c r="AK35" s="205">
        <f>COUNTIF(D35:AG35,"f")</f>
        <v>0</v>
      </c>
      <c r="AL35" s="206">
        <f>COUNTIF(D35:AG35,"ast")</f>
        <v>0</v>
      </c>
      <c r="AM35" s="207">
        <f>COUNTIF(D35:AG35,"cA")</f>
        <v>0</v>
      </c>
      <c r="AN35" s="208">
        <f>COUNTIF(D35:AG35,"rtt")</f>
        <v>0</v>
      </c>
      <c r="AO35" s="209">
        <f>COUNTIF(D35:AG35,"cex")</f>
        <v>0</v>
      </c>
      <c r="AP35" s="210">
        <f>COUNTIF(D35:AG35,"res")</f>
        <v>0</v>
      </c>
      <c r="AQ35" s="211">
        <f>COUNTIF(D35:AG35,"mA")</f>
        <v>0</v>
      </c>
      <c r="AR35" s="212">
        <f>COUNTIF(D35:AG35,"at")</f>
        <v>0</v>
      </c>
      <c r="AS35" s="213">
        <f>COUNTIF(D35:AG35,"TAD")</f>
        <v>0</v>
      </c>
      <c r="AT35" s="214">
        <f>COUNTIF(D35:AG35,"TP")</f>
        <v>0</v>
      </c>
    </row>
    <row r="36" spans="1:46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G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</row>
    <row r="37" spans="1:46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8"/>
    </row>
    <row r="38" spans="1:46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200"/>
    </row>
    <row r="39" spans="1:46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183">
        <f>COUNTIF(D39:AG39,"p")</f>
        <v>0</v>
      </c>
      <c r="AI39" s="183">
        <f>COUNTIF(D39:AG39,"AH")</f>
        <v>0</v>
      </c>
      <c r="AJ39" s="184">
        <f>COUNTIF(D39:AG39,"PC")</f>
        <v>0</v>
      </c>
      <c r="AK39" s="185">
        <f>COUNTIF(D39:AG39,"f")</f>
        <v>0</v>
      </c>
      <c r="AL39" s="186">
        <f>COUNTIF(D39:AG39,"ast")</f>
        <v>0</v>
      </c>
      <c r="AM39" s="187">
        <f>COUNTIF(D39:AG39,"cA")</f>
        <v>0</v>
      </c>
      <c r="AN39" s="188">
        <f>COUNTIF(D39:AG39,"rtt")</f>
        <v>0</v>
      </c>
      <c r="AO39" s="189">
        <f>COUNTIF(D39:AG39,"cex")</f>
        <v>0</v>
      </c>
      <c r="AP39" s="190">
        <f>COUNTIF(D39:AG39,"res")</f>
        <v>0</v>
      </c>
      <c r="AQ39" s="191">
        <f>COUNTIF(D39:AG39,"mA")</f>
        <v>0</v>
      </c>
      <c r="AR39" s="192">
        <f>COUNTIF(D39:AG39,"at")</f>
        <v>0</v>
      </c>
      <c r="AS39" s="193">
        <f>COUNTIF(D39:AG39,"TAD")</f>
        <v>0</v>
      </c>
      <c r="AT39" s="194">
        <f>COUNTIF(D39:AG39,"TP")</f>
        <v>0</v>
      </c>
    </row>
    <row r="40" spans="1:46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2"/>
    </row>
    <row r="41" spans="1:46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183">
        <f>COUNTIF(D41:AG41,"p")</f>
        <v>0</v>
      </c>
      <c r="AI41" s="183">
        <f>COUNTIF(D41:AG41,"AH")</f>
        <v>0</v>
      </c>
      <c r="AJ41" s="184">
        <f>COUNTIF(D41:AG41,"PC")</f>
        <v>0</v>
      </c>
      <c r="AK41" s="185">
        <f>COUNTIF(D41:AG41,"f")</f>
        <v>0</v>
      </c>
      <c r="AL41" s="186">
        <f>COUNTIF(D41:AG41,"ast")</f>
        <v>0</v>
      </c>
      <c r="AM41" s="187">
        <f>COUNTIF(D41:AG41,"cA")</f>
        <v>0</v>
      </c>
      <c r="AN41" s="188">
        <f>COUNTIF(D41:AG41,"rtt")</f>
        <v>0</v>
      </c>
      <c r="AO41" s="189">
        <f>COUNTIF(D41:AG41,"cex")</f>
        <v>0</v>
      </c>
      <c r="AP41" s="190">
        <f>COUNTIF(D41:AG41,"res")</f>
        <v>0</v>
      </c>
      <c r="AQ41" s="191">
        <f>COUNTIF(D41:AG41,"mA")</f>
        <v>0</v>
      </c>
      <c r="AR41" s="192">
        <f>COUNTIF(D41:AG41,"at")</f>
        <v>0</v>
      </c>
      <c r="AS41" s="193">
        <f>COUNTIF(D41:AG41,"TAD")</f>
        <v>0</v>
      </c>
      <c r="AT41" s="194">
        <f>COUNTIF(D41:AG41,"TP")</f>
        <v>0</v>
      </c>
    </row>
    <row r="42" spans="1:46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2"/>
    </row>
    <row r="43" spans="1:46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203">
        <f>COUNTIF(D43:AG43,"p")</f>
        <v>0</v>
      </c>
      <c r="AI43" s="203">
        <f>COUNTIF(D43:AG43,"AH")</f>
        <v>0</v>
      </c>
      <c r="AJ43" s="204">
        <f>COUNTIF(D43:AG43,"PC")</f>
        <v>0</v>
      </c>
      <c r="AK43" s="205">
        <f>COUNTIF(D43:AG43,"f")</f>
        <v>0</v>
      </c>
      <c r="AL43" s="206">
        <f>COUNTIF(D43:AG43,"ast")</f>
        <v>0</v>
      </c>
      <c r="AM43" s="207">
        <f>COUNTIF(D43:AG43,"cA")</f>
        <v>0</v>
      </c>
      <c r="AN43" s="208">
        <f>COUNTIF(D43:AG43,"rtt")</f>
        <v>0</v>
      </c>
      <c r="AO43" s="209">
        <f>COUNTIF(D43:AG43,"cex")</f>
        <v>0</v>
      </c>
      <c r="AP43" s="210">
        <f>COUNTIF(D43:AG43,"res")</f>
        <v>0</v>
      </c>
      <c r="AQ43" s="211">
        <f>COUNTIF(D43:AG43,"mA")</f>
        <v>0</v>
      </c>
      <c r="AR43" s="212">
        <f>COUNTIF(D43:AG43,"at")</f>
        <v>0</v>
      </c>
      <c r="AS43" s="213">
        <f>COUNTIF(D43:AG43,"TAD")</f>
        <v>0</v>
      </c>
      <c r="AT43" s="214">
        <f>COUNTIF(D43:AG43,"TP")</f>
        <v>0</v>
      </c>
    </row>
    <row r="44" spans="1:46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215">
        <f>COUNTIF(D44:AG44,"p")</f>
        <v>0</v>
      </c>
      <c r="AI44" s="215">
        <f>COUNTIF(D44:AG44,"AH")</f>
        <v>0</v>
      </c>
      <c r="AJ44" s="216">
        <f>COUNTIF(D44:AG44,"PC")</f>
        <v>0</v>
      </c>
      <c r="AK44" s="217">
        <f>COUNTIF(D44:AG44,"f")</f>
        <v>0</v>
      </c>
      <c r="AL44" s="218">
        <f>COUNTIF(D44:AG44,"ast")</f>
        <v>0</v>
      </c>
      <c r="AM44" s="219">
        <f>COUNTIF(D44:AG44,"cA")</f>
        <v>0</v>
      </c>
      <c r="AN44" s="220">
        <f>COUNTIF(D44:AG44,"rtt")</f>
        <v>0</v>
      </c>
      <c r="AO44" s="221">
        <f>COUNTIF(D44:AG44,"cex")</f>
        <v>0</v>
      </c>
      <c r="AP44" s="222">
        <f>COUNTIF(D44:AG44,"res")</f>
        <v>0</v>
      </c>
      <c r="AQ44" s="223">
        <f>COUNTIF(D44:AG44,"mA")</f>
        <v>0</v>
      </c>
      <c r="AR44" s="224">
        <f>COUNTIF(D44:AG44,"at")</f>
        <v>0</v>
      </c>
      <c r="AS44" s="225">
        <f>COUNTIF(D44:AG44,"TAD")</f>
        <v>0</v>
      </c>
      <c r="AT44" s="226">
        <f>COUNTIF(D44:AG44,"TP")</f>
        <v>0</v>
      </c>
    </row>
    <row r="45" spans="1:46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2"/>
    </row>
    <row r="46" spans="1:46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203">
        <f>COUNTIF(D46:AG46,"p")</f>
        <v>0</v>
      </c>
      <c r="AI46" s="203">
        <f>COUNTIF(D46:AG46,"AH")</f>
        <v>0</v>
      </c>
      <c r="AJ46" s="204">
        <f>COUNTIF(D46:AG46,"PC")</f>
        <v>0</v>
      </c>
      <c r="AK46" s="205">
        <f>COUNTIF(D46:AG46,"f")</f>
        <v>0</v>
      </c>
      <c r="AL46" s="206">
        <f>COUNTIF(D46:AG46,"ast")</f>
        <v>0</v>
      </c>
      <c r="AM46" s="207">
        <f>COUNTIF(D46:AG46,"cA")</f>
        <v>0</v>
      </c>
      <c r="AN46" s="208">
        <f>COUNTIF(D46:AG46,"rtt")</f>
        <v>0</v>
      </c>
      <c r="AO46" s="209">
        <f>COUNTIF(D46:AG46,"cex")</f>
        <v>0</v>
      </c>
      <c r="AP46" s="210">
        <f>COUNTIF(D46:AG46,"res")</f>
        <v>0</v>
      </c>
      <c r="AQ46" s="211">
        <f>COUNTIF(D46:AG46,"mA")</f>
        <v>0</v>
      </c>
      <c r="AR46" s="212">
        <f>COUNTIF(D46:AG46,"at")</f>
        <v>0</v>
      </c>
      <c r="AS46" s="213">
        <f>COUNTIF(D46:AG46,"TAD")</f>
        <v>0</v>
      </c>
      <c r="AT46" s="214">
        <f>COUNTIF(D46:AG46,"TP")</f>
        <v>0</v>
      </c>
    </row>
    <row r="47" spans="1:46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215">
        <f>COUNTIF(D47:AG47,"p")</f>
        <v>0</v>
      </c>
      <c r="AI47" s="215">
        <f>COUNTIF(D47:AG47,"AH")</f>
        <v>0</v>
      </c>
      <c r="AJ47" s="216">
        <f>COUNTIF(D47:AG47,"PC")</f>
        <v>0</v>
      </c>
      <c r="AK47" s="217">
        <f>COUNTIF(D47:AG47,"f")</f>
        <v>0</v>
      </c>
      <c r="AL47" s="218">
        <f>COUNTIF(D47:AG47,"ast")</f>
        <v>0</v>
      </c>
      <c r="AM47" s="219">
        <f>COUNTIF(D47:AG47,"cA")</f>
        <v>0</v>
      </c>
      <c r="AN47" s="220">
        <f>COUNTIF(D47:AG47,"rtt")</f>
        <v>0</v>
      </c>
      <c r="AO47" s="221">
        <f>COUNTIF(D47:AG47,"cex")</f>
        <v>0</v>
      </c>
      <c r="AP47" s="222">
        <f>COUNTIF(D47:AG47,"res")</f>
        <v>0</v>
      </c>
      <c r="AQ47" s="223">
        <f>COUNTIF(D47:AG47,"mA")</f>
        <v>0</v>
      </c>
      <c r="AR47" s="224">
        <f>COUNTIF(D47:AG47,"at")</f>
        <v>0</v>
      </c>
      <c r="AS47" s="225">
        <f>COUNTIF(D47:AG47,"TAD")</f>
        <v>0</v>
      </c>
      <c r="AT47" s="226">
        <f>COUNTIF(D47:AG47,"TP")</f>
        <v>0</v>
      </c>
    </row>
    <row r="48" spans="1:46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232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</row>
    <row r="49" spans="1:46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 t="s">
        <v>229</v>
      </c>
      <c r="E49" s="80" t="s">
        <v>229</v>
      </c>
      <c r="F49" s="80" t="s">
        <v>229</v>
      </c>
      <c r="G49" s="80" t="s">
        <v>229</v>
      </c>
      <c r="H49" s="80" t="s">
        <v>229</v>
      </c>
      <c r="I49" s="80"/>
      <c r="J49" s="80"/>
      <c r="K49" s="80" t="s">
        <v>229</v>
      </c>
      <c r="L49" s="80" t="s">
        <v>229</v>
      </c>
      <c r="M49" s="80" t="s">
        <v>229</v>
      </c>
      <c r="N49" s="80" t="s">
        <v>229</v>
      </c>
      <c r="O49" s="80" t="s">
        <v>229</v>
      </c>
      <c r="P49" s="80"/>
      <c r="Q49" s="80"/>
      <c r="R49" s="80" t="s">
        <v>229</v>
      </c>
      <c r="S49" s="80" t="s">
        <v>229</v>
      </c>
      <c r="T49" s="75" t="s">
        <v>229</v>
      </c>
      <c r="U49" s="75" t="s">
        <v>229</v>
      </c>
      <c r="V49" s="75" t="s">
        <v>229</v>
      </c>
      <c r="W49" s="75"/>
      <c r="X49" s="75"/>
      <c r="Y49" s="75" t="s">
        <v>229</v>
      </c>
      <c r="Z49" s="75" t="s">
        <v>229</v>
      </c>
      <c r="AA49" s="75" t="s">
        <v>229</v>
      </c>
      <c r="AB49" s="75" t="s">
        <v>229</v>
      </c>
      <c r="AC49" s="75" t="s">
        <v>229</v>
      </c>
      <c r="AD49" s="75"/>
      <c r="AE49" s="75"/>
      <c r="AF49" s="75" t="s">
        <v>229</v>
      </c>
      <c r="AG49" s="75" t="s">
        <v>229</v>
      </c>
      <c r="AH49" s="107">
        <f t="shared" ref="AH49:AH58" si="4">COUNTIF(D49:AG49,"p")</f>
        <v>0</v>
      </c>
      <c r="AI49" s="107">
        <f t="shared" ref="AI49:AI58" si="5">COUNTIF(D49:AG49,"AH")</f>
        <v>0</v>
      </c>
      <c r="AJ49" s="108">
        <f t="shared" ref="AJ49:AJ58" si="6">COUNTIF(D49:AG49,"PC")</f>
        <v>0</v>
      </c>
      <c r="AK49" s="109">
        <f t="shared" ref="AK49:AK58" si="7">COUNTIF(D49:AG49,"f")</f>
        <v>0</v>
      </c>
      <c r="AL49" s="110">
        <f t="shared" ref="AL49:AL58" si="8">COUNTIF(D49:AG49,"ast")</f>
        <v>0</v>
      </c>
      <c r="AM49" s="111">
        <f t="shared" ref="AM49:AM58" si="9">COUNTIF(D49:AG49,"cA")</f>
        <v>0</v>
      </c>
      <c r="AN49" s="112">
        <f t="shared" ref="AN49:AN58" si="10">COUNTIF(D49:AG49,"rtt")</f>
        <v>0</v>
      </c>
      <c r="AO49" s="113">
        <f t="shared" ref="AO49:AO58" si="11">COUNTIF(D49:AG49,"cex")</f>
        <v>0</v>
      </c>
      <c r="AP49" s="114">
        <f t="shared" ref="AP49:AP58" si="12">COUNTIF(D49:AG49,"res")</f>
        <v>0</v>
      </c>
      <c r="AQ49" s="115">
        <f t="shared" ref="AQ49:AQ58" si="13">COUNTIF(D49:AG49,"mA")</f>
        <v>22</v>
      </c>
      <c r="AR49" s="116">
        <f t="shared" ref="AR49:AR58" si="14">COUNTIF(D49:AG49,"at")</f>
        <v>0</v>
      </c>
      <c r="AS49" s="117">
        <f t="shared" ref="AS49:AS58" si="15">COUNTIF(D49:AG49,"TAD")</f>
        <v>0</v>
      </c>
      <c r="AT49" s="118">
        <f t="shared" ref="AT49:AT58" si="16">COUNTIF(D49:AG49,"TP")</f>
        <v>0</v>
      </c>
    </row>
    <row r="50" spans="1:46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 t="s">
        <v>220</v>
      </c>
      <c r="E50" s="75" t="s">
        <v>220</v>
      </c>
      <c r="F50" s="75" t="s">
        <v>220</v>
      </c>
      <c r="G50" s="75" t="s">
        <v>220</v>
      </c>
      <c r="H50" s="75" t="s">
        <v>220</v>
      </c>
      <c r="I50" s="75"/>
      <c r="J50" s="75"/>
      <c r="K50" s="75" t="s">
        <v>220</v>
      </c>
      <c r="L50" s="75" t="s">
        <v>220</v>
      </c>
      <c r="M50" s="75" t="s">
        <v>220</v>
      </c>
      <c r="N50" s="75" t="s">
        <v>220</v>
      </c>
      <c r="O50" s="75" t="s">
        <v>220</v>
      </c>
      <c r="P50" s="75"/>
      <c r="Q50" s="75"/>
      <c r="R50" s="75" t="s">
        <v>220</v>
      </c>
      <c r="S50" s="75" t="s">
        <v>220</v>
      </c>
      <c r="T50" s="75" t="s">
        <v>220</v>
      </c>
      <c r="U50" s="75" t="s">
        <v>220</v>
      </c>
      <c r="V50" s="75" t="s">
        <v>220</v>
      </c>
      <c r="W50" s="75"/>
      <c r="X50" s="75"/>
      <c r="Y50" s="75" t="s">
        <v>220</v>
      </c>
      <c r="Z50" s="75" t="s">
        <v>220</v>
      </c>
      <c r="AA50" s="75" t="s">
        <v>220</v>
      </c>
      <c r="AB50" s="75" t="s">
        <v>220</v>
      </c>
      <c r="AC50" s="75" t="s">
        <v>220</v>
      </c>
      <c r="AD50" s="75"/>
      <c r="AE50" s="75"/>
      <c r="AF50" s="75" t="s">
        <v>220</v>
      </c>
      <c r="AG50" s="75" t="s">
        <v>220</v>
      </c>
      <c r="AH50" s="107">
        <f t="shared" si="4"/>
        <v>22</v>
      </c>
      <c r="AI50" s="107">
        <f t="shared" si="5"/>
        <v>0</v>
      </c>
      <c r="AJ50" s="108">
        <f t="shared" si="6"/>
        <v>0</v>
      </c>
      <c r="AK50" s="109">
        <f t="shared" si="7"/>
        <v>0</v>
      </c>
      <c r="AL50" s="110">
        <f t="shared" si="8"/>
        <v>0</v>
      </c>
      <c r="AM50" s="111">
        <f t="shared" si="9"/>
        <v>0</v>
      </c>
      <c r="AN50" s="112">
        <f t="shared" si="10"/>
        <v>0</v>
      </c>
      <c r="AO50" s="113">
        <f t="shared" si="11"/>
        <v>0</v>
      </c>
      <c r="AP50" s="114">
        <f t="shared" si="12"/>
        <v>0</v>
      </c>
      <c r="AQ50" s="115">
        <f t="shared" si="13"/>
        <v>0</v>
      </c>
      <c r="AR50" s="116">
        <f t="shared" si="14"/>
        <v>0</v>
      </c>
      <c r="AS50" s="117">
        <f t="shared" si="15"/>
        <v>0</v>
      </c>
      <c r="AT50" s="118">
        <f t="shared" si="16"/>
        <v>0</v>
      </c>
    </row>
    <row r="51" spans="1:46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 t="s">
        <v>220</v>
      </c>
      <c r="E51" s="75" t="s">
        <v>220</v>
      </c>
      <c r="F51" s="75" t="s">
        <v>220</v>
      </c>
      <c r="G51" s="75" t="s">
        <v>220</v>
      </c>
      <c r="H51" s="75" t="s">
        <v>220</v>
      </c>
      <c r="I51" s="75"/>
      <c r="J51" s="75"/>
      <c r="K51" s="75" t="s">
        <v>220</v>
      </c>
      <c r="L51" s="75" t="s">
        <v>220</v>
      </c>
      <c r="M51" s="75" t="s">
        <v>220</v>
      </c>
      <c r="N51" s="75" t="s">
        <v>220</v>
      </c>
      <c r="O51" s="75" t="s">
        <v>220</v>
      </c>
      <c r="P51" s="75"/>
      <c r="Q51" s="75"/>
      <c r="R51" s="75" t="s">
        <v>220</v>
      </c>
      <c r="S51" s="75" t="s">
        <v>220</v>
      </c>
      <c r="T51" s="75" t="s">
        <v>220</v>
      </c>
      <c r="U51" s="75" t="s">
        <v>220</v>
      </c>
      <c r="V51" s="75" t="s">
        <v>220</v>
      </c>
      <c r="W51" s="75"/>
      <c r="X51" s="75"/>
      <c r="Y51" s="75" t="s">
        <v>220</v>
      </c>
      <c r="Z51" s="75" t="s">
        <v>220</v>
      </c>
      <c r="AA51" s="75" t="s">
        <v>220</v>
      </c>
      <c r="AB51" s="75" t="s">
        <v>220</v>
      </c>
      <c r="AC51" s="75" t="s">
        <v>220</v>
      </c>
      <c r="AD51" s="75"/>
      <c r="AE51" s="75"/>
      <c r="AF51" s="75" t="s">
        <v>220</v>
      </c>
      <c r="AG51" s="75" t="s">
        <v>220</v>
      </c>
      <c r="AH51" s="107">
        <f t="shared" si="4"/>
        <v>22</v>
      </c>
      <c r="AI51" s="107">
        <f t="shared" si="5"/>
        <v>0</v>
      </c>
      <c r="AJ51" s="108">
        <f t="shared" si="6"/>
        <v>0</v>
      </c>
      <c r="AK51" s="109">
        <f t="shared" si="7"/>
        <v>0</v>
      </c>
      <c r="AL51" s="110">
        <f t="shared" si="8"/>
        <v>0</v>
      </c>
      <c r="AM51" s="111">
        <f t="shared" si="9"/>
        <v>0</v>
      </c>
      <c r="AN51" s="112">
        <f t="shared" si="10"/>
        <v>0</v>
      </c>
      <c r="AO51" s="113">
        <f t="shared" si="11"/>
        <v>0</v>
      </c>
      <c r="AP51" s="114">
        <f t="shared" si="12"/>
        <v>0</v>
      </c>
      <c r="AQ51" s="115">
        <f t="shared" si="13"/>
        <v>0</v>
      </c>
      <c r="AR51" s="116">
        <f t="shared" si="14"/>
        <v>0</v>
      </c>
      <c r="AS51" s="117">
        <f t="shared" si="15"/>
        <v>0</v>
      </c>
      <c r="AT51" s="118">
        <f t="shared" si="16"/>
        <v>0</v>
      </c>
    </row>
    <row r="52" spans="1:46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 t="s">
        <v>220</v>
      </c>
      <c r="E52" s="75" t="s">
        <v>220</v>
      </c>
      <c r="F52" s="75" t="s">
        <v>220</v>
      </c>
      <c r="G52" s="75" t="s">
        <v>220</v>
      </c>
      <c r="H52" s="75" t="s">
        <v>220</v>
      </c>
      <c r="I52" s="75"/>
      <c r="J52" s="75"/>
      <c r="K52" s="75" t="s">
        <v>220</v>
      </c>
      <c r="L52" s="75" t="s">
        <v>220</v>
      </c>
      <c r="M52" s="75" t="s">
        <v>220</v>
      </c>
      <c r="N52" s="75" t="s">
        <v>220</v>
      </c>
      <c r="O52" s="75" t="s">
        <v>220</v>
      </c>
      <c r="P52" s="75"/>
      <c r="Q52" s="75"/>
      <c r="R52" s="75" t="s">
        <v>220</v>
      </c>
      <c r="S52" s="75" t="s">
        <v>220</v>
      </c>
      <c r="T52" s="75" t="s">
        <v>220</v>
      </c>
      <c r="U52" s="75" t="s">
        <v>220</v>
      </c>
      <c r="V52" s="75" t="s">
        <v>220</v>
      </c>
      <c r="W52" s="75"/>
      <c r="X52" s="75"/>
      <c r="Y52" s="75" t="s">
        <v>220</v>
      </c>
      <c r="Z52" s="75" t="s">
        <v>220</v>
      </c>
      <c r="AA52" s="75" t="s">
        <v>220</v>
      </c>
      <c r="AB52" s="75" t="s">
        <v>220</v>
      </c>
      <c r="AC52" s="75" t="s">
        <v>220</v>
      </c>
      <c r="AD52" s="75"/>
      <c r="AE52" s="75"/>
      <c r="AF52" s="75" t="s">
        <v>220</v>
      </c>
      <c r="AG52" s="75" t="s">
        <v>220</v>
      </c>
      <c r="AH52" s="107">
        <f t="shared" si="4"/>
        <v>22</v>
      </c>
      <c r="AI52" s="107">
        <f t="shared" si="5"/>
        <v>0</v>
      </c>
      <c r="AJ52" s="108">
        <f t="shared" si="6"/>
        <v>0</v>
      </c>
      <c r="AK52" s="109">
        <f t="shared" si="7"/>
        <v>0</v>
      </c>
      <c r="AL52" s="110">
        <f t="shared" si="8"/>
        <v>0</v>
      </c>
      <c r="AM52" s="111">
        <f t="shared" si="9"/>
        <v>0</v>
      </c>
      <c r="AN52" s="112">
        <f t="shared" si="10"/>
        <v>0</v>
      </c>
      <c r="AO52" s="113">
        <f t="shared" si="11"/>
        <v>0</v>
      </c>
      <c r="AP52" s="114">
        <f t="shared" si="12"/>
        <v>0</v>
      </c>
      <c r="AQ52" s="115">
        <f t="shared" si="13"/>
        <v>0</v>
      </c>
      <c r="AR52" s="116">
        <f t="shared" si="14"/>
        <v>0</v>
      </c>
      <c r="AS52" s="117">
        <f t="shared" si="15"/>
        <v>0</v>
      </c>
      <c r="AT52" s="118">
        <f t="shared" si="16"/>
        <v>0</v>
      </c>
    </row>
    <row r="53" spans="1:46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 t="s">
        <v>220</v>
      </c>
      <c r="E53" s="75" t="s">
        <v>220</v>
      </c>
      <c r="F53" s="75" t="s">
        <v>220</v>
      </c>
      <c r="G53" s="75" t="s">
        <v>220</v>
      </c>
      <c r="H53" s="75" t="s">
        <v>220</v>
      </c>
      <c r="I53" s="75"/>
      <c r="J53" s="75"/>
      <c r="K53" s="75" t="s">
        <v>220</v>
      </c>
      <c r="L53" s="75" t="s">
        <v>220</v>
      </c>
      <c r="M53" s="75" t="s">
        <v>220</v>
      </c>
      <c r="N53" s="75" t="s">
        <v>220</v>
      </c>
      <c r="O53" s="75" t="s">
        <v>220</v>
      </c>
      <c r="P53" s="75"/>
      <c r="Q53" s="75"/>
      <c r="R53" s="75" t="s">
        <v>220</v>
      </c>
      <c r="S53" s="75" t="s">
        <v>220</v>
      </c>
      <c r="T53" s="75" t="s">
        <v>220</v>
      </c>
      <c r="U53" s="75" t="s">
        <v>220</v>
      </c>
      <c r="V53" s="75" t="s">
        <v>220</v>
      </c>
      <c r="W53" s="75"/>
      <c r="X53" s="75"/>
      <c r="Y53" s="75" t="s">
        <v>220</v>
      </c>
      <c r="Z53" s="75" t="s">
        <v>220</v>
      </c>
      <c r="AA53" s="75" t="s">
        <v>220</v>
      </c>
      <c r="AB53" s="75" t="s">
        <v>220</v>
      </c>
      <c r="AC53" s="75" t="s">
        <v>220</v>
      </c>
      <c r="AD53" s="75"/>
      <c r="AE53" s="75"/>
      <c r="AF53" s="75" t="s">
        <v>228</v>
      </c>
      <c r="AG53" s="75" t="s">
        <v>228</v>
      </c>
      <c r="AH53" s="107">
        <f t="shared" si="4"/>
        <v>20</v>
      </c>
      <c r="AI53" s="107">
        <f t="shared" si="5"/>
        <v>0</v>
      </c>
      <c r="AJ53" s="108">
        <f t="shared" si="6"/>
        <v>0</v>
      </c>
      <c r="AK53" s="109">
        <f t="shared" si="7"/>
        <v>0</v>
      </c>
      <c r="AL53" s="110">
        <f t="shared" si="8"/>
        <v>0</v>
      </c>
      <c r="AM53" s="111">
        <f t="shared" si="9"/>
        <v>0</v>
      </c>
      <c r="AN53" s="112">
        <f t="shared" si="10"/>
        <v>0</v>
      </c>
      <c r="AO53" s="113">
        <f t="shared" si="11"/>
        <v>0</v>
      </c>
      <c r="AP53" s="114">
        <f t="shared" si="12"/>
        <v>2</v>
      </c>
      <c r="AQ53" s="115">
        <f t="shared" si="13"/>
        <v>0</v>
      </c>
      <c r="AR53" s="116">
        <f t="shared" si="14"/>
        <v>0</v>
      </c>
      <c r="AS53" s="117">
        <f t="shared" si="15"/>
        <v>0</v>
      </c>
      <c r="AT53" s="118">
        <f t="shared" si="16"/>
        <v>0</v>
      </c>
    </row>
    <row r="54" spans="1:46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 t="s">
        <v>220</v>
      </c>
      <c r="E54" s="75" t="s">
        <v>220</v>
      </c>
      <c r="F54" s="75" t="s">
        <v>220</v>
      </c>
      <c r="G54" s="75" t="s">
        <v>220</v>
      </c>
      <c r="H54" s="75" t="s">
        <v>220</v>
      </c>
      <c r="I54" s="75"/>
      <c r="J54" s="75"/>
      <c r="K54" s="75" t="s">
        <v>220</v>
      </c>
      <c r="L54" s="75" t="s">
        <v>220</v>
      </c>
      <c r="M54" s="75" t="s">
        <v>220</v>
      </c>
      <c r="N54" s="75" t="s">
        <v>220</v>
      </c>
      <c r="O54" s="75" t="s">
        <v>220</v>
      </c>
      <c r="P54" s="75"/>
      <c r="Q54" s="75"/>
      <c r="R54" s="75" t="s">
        <v>220</v>
      </c>
      <c r="S54" s="75" t="s">
        <v>220</v>
      </c>
      <c r="T54" s="75" t="s">
        <v>220</v>
      </c>
      <c r="U54" s="75" t="s">
        <v>220</v>
      </c>
      <c r="V54" s="75" t="s">
        <v>220</v>
      </c>
      <c r="W54" s="75"/>
      <c r="X54" s="75"/>
      <c r="Y54" s="75" t="s">
        <v>222</v>
      </c>
      <c r="Z54" s="75" t="s">
        <v>222</v>
      </c>
      <c r="AA54" s="75" t="s">
        <v>222</v>
      </c>
      <c r="AB54" s="75" t="s">
        <v>222</v>
      </c>
      <c r="AC54" s="75" t="s">
        <v>222</v>
      </c>
      <c r="AD54" s="75"/>
      <c r="AE54" s="75"/>
      <c r="AF54" s="75" t="s">
        <v>220</v>
      </c>
      <c r="AG54" s="75" t="s">
        <v>220</v>
      </c>
      <c r="AH54" s="107">
        <f t="shared" si="4"/>
        <v>17</v>
      </c>
      <c r="AI54" s="107">
        <f t="shared" si="5"/>
        <v>0</v>
      </c>
      <c r="AJ54" s="108">
        <f t="shared" si="6"/>
        <v>5</v>
      </c>
      <c r="AK54" s="109">
        <f t="shared" si="7"/>
        <v>0</v>
      </c>
      <c r="AL54" s="110">
        <f t="shared" si="8"/>
        <v>0</v>
      </c>
      <c r="AM54" s="111">
        <f t="shared" si="9"/>
        <v>0</v>
      </c>
      <c r="AN54" s="112">
        <f t="shared" si="10"/>
        <v>0</v>
      </c>
      <c r="AO54" s="113">
        <f t="shared" si="11"/>
        <v>0</v>
      </c>
      <c r="AP54" s="114">
        <f t="shared" si="12"/>
        <v>0</v>
      </c>
      <c r="AQ54" s="115">
        <f t="shared" si="13"/>
        <v>0</v>
      </c>
      <c r="AR54" s="116">
        <f t="shared" si="14"/>
        <v>0</v>
      </c>
      <c r="AS54" s="117">
        <f t="shared" si="15"/>
        <v>0</v>
      </c>
      <c r="AT54" s="118">
        <f t="shared" si="16"/>
        <v>0</v>
      </c>
    </row>
    <row r="55" spans="1:46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 t="s">
        <v>230</v>
      </c>
      <c r="E55" s="75" t="s">
        <v>230</v>
      </c>
      <c r="F55" s="75" t="s">
        <v>230</v>
      </c>
      <c r="G55" s="75" t="s">
        <v>230</v>
      </c>
      <c r="H55" s="75" t="s">
        <v>230</v>
      </c>
      <c r="I55" s="75"/>
      <c r="J55" s="75"/>
      <c r="K55" s="75" t="s">
        <v>230</v>
      </c>
      <c r="L55" s="75" t="s">
        <v>230</v>
      </c>
      <c r="M55" s="75" t="s">
        <v>230</v>
      </c>
      <c r="N55" s="75" t="s">
        <v>230</v>
      </c>
      <c r="O55" s="75" t="s">
        <v>230</v>
      </c>
      <c r="P55" s="75"/>
      <c r="Q55" s="75"/>
      <c r="R55" s="75" t="s">
        <v>230</v>
      </c>
      <c r="S55" s="75" t="s">
        <v>230</v>
      </c>
      <c r="T55" s="75" t="s">
        <v>230</v>
      </c>
      <c r="U55" s="75" t="s">
        <v>230</v>
      </c>
      <c r="V55" s="75" t="s">
        <v>230</v>
      </c>
      <c r="W55" s="75"/>
      <c r="X55" s="75"/>
      <c r="Y55" s="75" t="s">
        <v>230</v>
      </c>
      <c r="Z55" s="75" t="s">
        <v>230</v>
      </c>
      <c r="AA55" s="75" t="s">
        <v>230</v>
      </c>
      <c r="AB55" s="75" t="s">
        <v>230</v>
      </c>
      <c r="AC55" s="75" t="s">
        <v>230</v>
      </c>
      <c r="AD55" s="75"/>
      <c r="AE55" s="75"/>
      <c r="AF55" s="75" t="s">
        <v>230</v>
      </c>
      <c r="AG55" s="75" t="s">
        <v>230</v>
      </c>
      <c r="AH55" s="107">
        <f t="shared" si="4"/>
        <v>0</v>
      </c>
      <c r="AI55" s="107">
        <f t="shared" si="5"/>
        <v>0</v>
      </c>
      <c r="AJ55" s="108">
        <f t="shared" si="6"/>
        <v>0</v>
      </c>
      <c r="AK55" s="109">
        <f t="shared" si="7"/>
        <v>0</v>
      </c>
      <c r="AL55" s="110">
        <f t="shared" si="8"/>
        <v>0</v>
      </c>
      <c r="AM55" s="111">
        <f t="shared" si="9"/>
        <v>0</v>
      </c>
      <c r="AN55" s="112">
        <f t="shared" si="10"/>
        <v>0</v>
      </c>
      <c r="AO55" s="113">
        <f t="shared" si="11"/>
        <v>0</v>
      </c>
      <c r="AP55" s="114">
        <f t="shared" si="12"/>
        <v>0</v>
      </c>
      <c r="AQ55" s="115">
        <f t="shared" si="13"/>
        <v>0</v>
      </c>
      <c r="AR55" s="116">
        <f t="shared" si="14"/>
        <v>22</v>
      </c>
      <c r="AS55" s="117">
        <f t="shared" si="15"/>
        <v>0</v>
      </c>
      <c r="AT55" s="118">
        <f t="shared" si="16"/>
        <v>0</v>
      </c>
    </row>
    <row r="56" spans="1:46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 t="s">
        <v>220</v>
      </c>
      <c r="E56" s="75" t="s">
        <v>220</v>
      </c>
      <c r="F56" s="75" t="s">
        <v>220</v>
      </c>
      <c r="G56" s="75" t="s">
        <v>220</v>
      </c>
      <c r="H56" s="75" t="s">
        <v>220</v>
      </c>
      <c r="I56" s="75"/>
      <c r="J56" s="75"/>
      <c r="K56" s="75" t="s">
        <v>220</v>
      </c>
      <c r="L56" s="75" t="s">
        <v>220</v>
      </c>
      <c r="M56" s="75" t="s">
        <v>220</v>
      </c>
      <c r="N56" s="75" t="s">
        <v>220</v>
      </c>
      <c r="O56" s="75" t="s">
        <v>220</v>
      </c>
      <c r="P56" s="75"/>
      <c r="Q56" s="75"/>
      <c r="R56" s="75" t="s">
        <v>220</v>
      </c>
      <c r="S56" s="75" t="s">
        <v>220</v>
      </c>
      <c r="T56" s="75" t="s">
        <v>220</v>
      </c>
      <c r="U56" s="75" t="s">
        <v>220</v>
      </c>
      <c r="V56" s="75" t="s">
        <v>220</v>
      </c>
      <c r="W56" s="75"/>
      <c r="X56" s="75"/>
      <c r="Y56" s="75" t="s">
        <v>220</v>
      </c>
      <c r="Z56" s="75" t="s">
        <v>220</v>
      </c>
      <c r="AA56" s="75" t="s">
        <v>220</v>
      </c>
      <c r="AB56" s="75" t="s">
        <v>220</v>
      </c>
      <c r="AC56" s="75" t="s">
        <v>220</v>
      </c>
      <c r="AD56" s="75"/>
      <c r="AE56" s="75"/>
      <c r="AF56" s="75" t="s">
        <v>220</v>
      </c>
      <c r="AG56" s="75" t="s">
        <v>220</v>
      </c>
      <c r="AH56" s="107">
        <f t="shared" si="4"/>
        <v>22</v>
      </c>
      <c r="AI56" s="107">
        <f t="shared" si="5"/>
        <v>0</v>
      </c>
      <c r="AJ56" s="108">
        <f t="shared" si="6"/>
        <v>0</v>
      </c>
      <c r="AK56" s="109">
        <f t="shared" si="7"/>
        <v>0</v>
      </c>
      <c r="AL56" s="110">
        <f t="shared" si="8"/>
        <v>0</v>
      </c>
      <c r="AM56" s="111">
        <f t="shared" si="9"/>
        <v>0</v>
      </c>
      <c r="AN56" s="112">
        <f t="shared" si="10"/>
        <v>0</v>
      </c>
      <c r="AO56" s="113">
        <f t="shared" si="11"/>
        <v>0</v>
      </c>
      <c r="AP56" s="114">
        <f t="shared" si="12"/>
        <v>0</v>
      </c>
      <c r="AQ56" s="115">
        <f t="shared" si="13"/>
        <v>0</v>
      </c>
      <c r="AR56" s="116">
        <f t="shared" si="14"/>
        <v>0</v>
      </c>
      <c r="AS56" s="117">
        <f t="shared" si="15"/>
        <v>0</v>
      </c>
      <c r="AT56" s="118">
        <f t="shared" si="16"/>
        <v>0</v>
      </c>
    </row>
    <row r="57" spans="1:46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 t="s">
        <v>220</v>
      </c>
      <c r="E57" s="75" t="s">
        <v>220</v>
      </c>
      <c r="F57" s="75" t="s">
        <v>220</v>
      </c>
      <c r="G57" s="75" t="s">
        <v>220</v>
      </c>
      <c r="H57" s="75" t="s">
        <v>220</v>
      </c>
      <c r="I57" s="75"/>
      <c r="J57" s="75"/>
      <c r="K57" s="75" t="s">
        <v>220</v>
      </c>
      <c r="L57" s="75" t="s">
        <v>220</v>
      </c>
      <c r="M57" s="75" t="s">
        <v>220</v>
      </c>
      <c r="N57" s="75" t="s">
        <v>220</v>
      </c>
      <c r="O57" s="75" t="s">
        <v>220</v>
      </c>
      <c r="P57" s="75"/>
      <c r="Q57" s="75"/>
      <c r="R57" s="75" t="s">
        <v>220</v>
      </c>
      <c r="S57" s="75" t="s">
        <v>220</v>
      </c>
      <c r="T57" s="75" t="s">
        <v>220</v>
      </c>
      <c r="U57" s="75" t="s">
        <v>220</v>
      </c>
      <c r="V57" s="75" t="s">
        <v>220</v>
      </c>
      <c r="W57" s="75"/>
      <c r="X57" s="75"/>
      <c r="Y57" s="75" t="s">
        <v>220</v>
      </c>
      <c r="Z57" s="75" t="s">
        <v>220</v>
      </c>
      <c r="AA57" s="75" t="s">
        <v>220</v>
      </c>
      <c r="AB57" s="75" t="s">
        <v>220</v>
      </c>
      <c r="AC57" s="75" t="s">
        <v>220</v>
      </c>
      <c r="AD57" s="75"/>
      <c r="AE57" s="75"/>
      <c r="AF57" s="75" t="s">
        <v>220</v>
      </c>
      <c r="AG57" s="75" t="s">
        <v>220</v>
      </c>
      <c r="AH57" s="107">
        <f t="shared" si="4"/>
        <v>22</v>
      </c>
      <c r="AI57" s="107">
        <f t="shared" si="5"/>
        <v>0</v>
      </c>
      <c r="AJ57" s="108">
        <f t="shared" si="6"/>
        <v>0</v>
      </c>
      <c r="AK57" s="109">
        <f t="shared" si="7"/>
        <v>0</v>
      </c>
      <c r="AL57" s="110">
        <f t="shared" si="8"/>
        <v>0</v>
      </c>
      <c r="AM57" s="111">
        <f t="shared" si="9"/>
        <v>0</v>
      </c>
      <c r="AN57" s="112">
        <f t="shared" si="10"/>
        <v>0</v>
      </c>
      <c r="AO57" s="113">
        <f t="shared" si="11"/>
        <v>0</v>
      </c>
      <c r="AP57" s="114">
        <f t="shared" si="12"/>
        <v>0</v>
      </c>
      <c r="AQ57" s="115">
        <f t="shared" si="13"/>
        <v>0</v>
      </c>
      <c r="AR57" s="116">
        <f t="shared" si="14"/>
        <v>0</v>
      </c>
      <c r="AS57" s="117">
        <f t="shared" si="15"/>
        <v>0</v>
      </c>
      <c r="AT57" s="118">
        <f t="shared" si="16"/>
        <v>0</v>
      </c>
    </row>
    <row r="58" spans="1:46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 t="s">
        <v>220</v>
      </c>
      <c r="E58" s="75" t="s">
        <v>220</v>
      </c>
      <c r="F58" s="75" t="s">
        <v>220</v>
      </c>
      <c r="G58" s="75" t="s">
        <v>220</v>
      </c>
      <c r="H58" s="75" t="s">
        <v>220</v>
      </c>
      <c r="I58" s="75"/>
      <c r="J58" s="75"/>
      <c r="K58" s="75" t="s">
        <v>220</v>
      </c>
      <c r="L58" s="75" t="s">
        <v>220</v>
      </c>
      <c r="M58" s="75" t="s">
        <v>220</v>
      </c>
      <c r="N58" s="75" t="s">
        <v>220</v>
      </c>
      <c r="O58" s="75" t="s">
        <v>220</v>
      </c>
      <c r="P58" s="75"/>
      <c r="Q58" s="75"/>
      <c r="R58" s="75" t="s">
        <v>220</v>
      </c>
      <c r="S58" s="75" t="s">
        <v>220</v>
      </c>
      <c r="T58" s="75" t="s">
        <v>220</v>
      </c>
      <c r="U58" s="75" t="s">
        <v>220</v>
      </c>
      <c r="V58" s="75" t="s">
        <v>220</v>
      </c>
      <c r="W58" s="75"/>
      <c r="X58" s="75"/>
      <c r="Y58" s="75" t="s">
        <v>220</v>
      </c>
      <c r="Z58" s="75" t="s">
        <v>220</v>
      </c>
      <c r="AA58" s="75" t="s">
        <v>220</v>
      </c>
      <c r="AB58" s="75" t="s">
        <v>220</v>
      </c>
      <c r="AC58" s="75" t="s">
        <v>220</v>
      </c>
      <c r="AD58" s="75"/>
      <c r="AE58" s="75"/>
      <c r="AF58" s="75" t="s">
        <v>220</v>
      </c>
      <c r="AG58" s="75" t="s">
        <v>220</v>
      </c>
      <c r="AH58" s="107">
        <f t="shared" si="4"/>
        <v>22</v>
      </c>
      <c r="AI58" s="107">
        <f t="shared" si="5"/>
        <v>0</v>
      </c>
      <c r="AJ58" s="108">
        <f t="shared" si="6"/>
        <v>0</v>
      </c>
      <c r="AK58" s="109">
        <f t="shared" si="7"/>
        <v>0</v>
      </c>
      <c r="AL58" s="110">
        <f t="shared" si="8"/>
        <v>0</v>
      </c>
      <c r="AM58" s="111">
        <f t="shared" si="9"/>
        <v>0</v>
      </c>
      <c r="AN58" s="112">
        <f t="shared" si="10"/>
        <v>0</v>
      </c>
      <c r="AO58" s="113">
        <f t="shared" si="11"/>
        <v>0</v>
      </c>
      <c r="AP58" s="114">
        <f t="shared" si="12"/>
        <v>0</v>
      </c>
      <c r="AQ58" s="115">
        <f t="shared" si="13"/>
        <v>0</v>
      </c>
      <c r="AR58" s="116">
        <f t="shared" si="14"/>
        <v>0</v>
      </c>
      <c r="AS58" s="117">
        <f t="shared" si="15"/>
        <v>0</v>
      </c>
      <c r="AT58" s="118">
        <f t="shared" si="16"/>
        <v>0</v>
      </c>
    </row>
    <row r="59" spans="1:46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8</v>
      </c>
      <c r="E59" s="35">
        <f t="shared" ref="E59:AH59" si="17">COUNTIF(E49:E58,"p") + COUNTIF(E49:E58,"ah")</f>
        <v>8</v>
      </c>
      <c r="F59" s="35">
        <f t="shared" si="17"/>
        <v>8</v>
      </c>
      <c r="G59" s="35">
        <f t="shared" si="17"/>
        <v>8</v>
      </c>
      <c r="H59" s="35">
        <f t="shared" si="17"/>
        <v>8</v>
      </c>
      <c r="I59" s="35">
        <f t="shared" si="17"/>
        <v>0</v>
      </c>
      <c r="J59" s="35">
        <f t="shared" si="17"/>
        <v>0</v>
      </c>
      <c r="K59" s="35">
        <f t="shared" si="17"/>
        <v>8</v>
      </c>
      <c r="L59" s="35">
        <f t="shared" si="17"/>
        <v>8</v>
      </c>
      <c r="M59" s="35">
        <f t="shared" si="17"/>
        <v>8</v>
      </c>
      <c r="N59" s="35">
        <f t="shared" si="17"/>
        <v>8</v>
      </c>
      <c r="O59" s="35">
        <f t="shared" si="17"/>
        <v>8</v>
      </c>
      <c r="P59" s="35">
        <f t="shared" si="17"/>
        <v>0</v>
      </c>
      <c r="Q59" s="35">
        <f t="shared" si="17"/>
        <v>0</v>
      </c>
      <c r="R59" s="35">
        <f t="shared" si="17"/>
        <v>8</v>
      </c>
      <c r="S59" s="35">
        <f t="shared" si="17"/>
        <v>8</v>
      </c>
      <c r="T59" s="35">
        <f t="shared" si="17"/>
        <v>8</v>
      </c>
      <c r="U59" s="35">
        <f t="shared" si="17"/>
        <v>8</v>
      </c>
      <c r="V59" s="35">
        <f t="shared" si="17"/>
        <v>8</v>
      </c>
      <c r="W59" s="35">
        <f t="shared" si="17"/>
        <v>0</v>
      </c>
      <c r="X59" s="35">
        <f t="shared" si="17"/>
        <v>0</v>
      </c>
      <c r="Y59" s="35">
        <f t="shared" si="17"/>
        <v>7</v>
      </c>
      <c r="Z59" s="35">
        <f t="shared" si="17"/>
        <v>7</v>
      </c>
      <c r="AA59" s="35">
        <f t="shared" si="17"/>
        <v>7</v>
      </c>
      <c r="AB59" s="35">
        <f t="shared" si="17"/>
        <v>7</v>
      </c>
      <c r="AC59" s="35">
        <f t="shared" si="17"/>
        <v>7</v>
      </c>
      <c r="AD59" s="35">
        <f t="shared" si="17"/>
        <v>0</v>
      </c>
      <c r="AE59" s="35">
        <f t="shared" si="17"/>
        <v>0</v>
      </c>
      <c r="AF59" s="35">
        <f t="shared" si="17"/>
        <v>7</v>
      </c>
      <c r="AG59" s="35">
        <f t="shared" si="17"/>
        <v>7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3"/>
    </row>
    <row r="60" spans="1:46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</row>
    <row r="61" spans="1:46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 t="s">
        <v>220</v>
      </c>
      <c r="E61" s="75" t="s">
        <v>220</v>
      </c>
      <c r="F61" s="75" t="s">
        <v>220</v>
      </c>
      <c r="G61" s="75" t="s">
        <v>220</v>
      </c>
      <c r="H61" s="75" t="s">
        <v>220</v>
      </c>
      <c r="I61" s="75"/>
      <c r="J61" s="75"/>
      <c r="K61" s="75" t="s">
        <v>220</v>
      </c>
      <c r="L61" s="75" t="s">
        <v>220</v>
      </c>
      <c r="M61" s="75" t="s">
        <v>220</v>
      </c>
      <c r="N61" s="75" t="s">
        <v>220</v>
      </c>
      <c r="O61" s="75" t="s">
        <v>220</v>
      </c>
      <c r="P61" s="75"/>
      <c r="Q61" s="75"/>
      <c r="R61" s="75" t="s">
        <v>220</v>
      </c>
      <c r="S61" s="75" t="s">
        <v>220</v>
      </c>
      <c r="T61" s="75" t="s">
        <v>220</v>
      </c>
      <c r="U61" s="75" t="s">
        <v>220</v>
      </c>
      <c r="V61" s="75" t="s">
        <v>220</v>
      </c>
      <c r="W61" s="75"/>
      <c r="X61" s="75"/>
      <c r="Y61" s="75" t="s">
        <v>220</v>
      </c>
      <c r="Z61" s="75" t="s">
        <v>220</v>
      </c>
      <c r="AA61" s="75" t="s">
        <v>220</v>
      </c>
      <c r="AB61" s="75" t="s">
        <v>220</v>
      </c>
      <c r="AC61" s="75" t="s">
        <v>220</v>
      </c>
      <c r="AD61" s="75"/>
      <c r="AE61" s="75"/>
      <c r="AF61" s="75" t="s">
        <v>220</v>
      </c>
      <c r="AG61" s="75" t="s">
        <v>220</v>
      </c>
      <c r="AH61" s="107">
        <f t="shared" ref="AH61:AH71" si="18">COUNTIF(D61:AG61,"p")</f>
        <v>22</v>
      </c>
      <c r="AI61" s="107">
        <f t="shared" ref="AI61:AI71" si="19">COUNTIF(D61:AG61,"AH")</f>
        <v>0</v>
      </c>
      <c r="AJ61" s="108">
        <f t="shared" ref="AJ61:AJ71" si="20">COUNTIF(D61:AG61,"PC")</f>
        <v>0</v>
      </c>
      <c r="AK61" s="109">
        <f t="shared" ref="AK61:AK71" si="21">COUNTIF(D61:AG61,"f")</f>
        <v>0</v>
      </c>
      <c r="AL61" s="110">
        <f t="shared" ref="AL61:AL71" si="22">COUNTIF(D61:AG61,"ast")</f>
        <v>0</v>
      </c>
      <c r="AM61" s="111">
        <f t="shared" ref="AM61:AM71" si="23">COUNTIF(D61:AG61,"cA")</f>
        <v>0</v>
      </c>
      <c r="AN61" s="112">
        <f t="shared" ref="AN61:AN71" si="24">COUNTIF(D61:AG61,"rtt")</f>
        <v>0</v>
      </c>
      <c r="AO61" s="113">
        <f t="shared" ref="AO61:AO71" si="25">COUNTIF(D61:AG61,"cex")</f>
        <v>0</v>
      </c>
      <c r="AP61" s="114">
        <f t="shared" ref="AP61:AP71" si="26">COUNTIF(D61:AG61,"res")</f>
        <v>0</v>
      </c>
      <c r="AQ61" s="115">
        <f t="shared" ref="AQ61:AQ71" si="27">COUNTIF(D61:AG61,"mA")</f>
        <v>0</v>
      </c>
      <c r="AR61" s="116">
        <f t="shared" ref="AR61:AR71" si="28">COUNTIF(D61:AG61,"at")</f>
        <v>0</v>
      </c>
      <c r="AS61" s="117">
        <f t="shared" ref="AS61:AS71" si="29">COUNTIF(D61:AG61,"TAD")</f>
        <v>0</v>
      </c>
      <c r="AT61" s="118">
        <f t="shared" ref="AT61:AT71" si="30">COUNTIF(D61:AG61,"TP")</f>
        <v>0</v>
      </c>
    </row>
    <row r="62" spans="1:46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 t="s">
        <v>220</v>
      </c>
      <c r="E62" s="75" t="s">
        <v>220</v>
      </c>
      <c r="F62" s="75" t="s">
        <v>220</v>
      </c>
      <c r="G62" s="75" t="s">
        <v>220</v>
      </c>
      <c r="H62" s="75" t="s">
        <v>220</v>
      </c>
      <c r="I62" s="75"/>
      <c r="J62" s="75"/>
      <c r="K62" s="75" t="s">
        <v>220</v>
      </c>
      <c r="L62" s="75" t="s">
        <v>220</v>
      </c>
      <c r="M62" s="75" t="s">
        <v>220</v>
      </c>
      <c r="N62" s="75" t="s">
        <v>220</v>
      </c>
      <c r="O62" s="75" t="s">
        <v>220</v>
      </c>
      <c r="P62" s="75"/>
      <c r="Q62" s="75"/>
      <c r="R62" s="75" t="s">
        <v>220</v>
      </c>
      <c r="S62" s="75" t="s">
        <v>220</v>
      </c>
      <c r="T62" s="75" t="s">
        <v>220</v>
      </c>
      <c r="U62" s="75" t="s">
        <v>220</v>
      </c>
      <c r="V62" s="75" t="s">
        <v>220</v>
      </c>
      <c r="W62" s="75"/>
      <c r="X62" s="75"/>
      <c r="Y62" s="75" t="s">
        <v>220</v>
      </c>
      <c r="Z62" s="75" t="s">
        <v>220</v>
      </c>
      <c r="AA62" s="75" t="s">
        <v>220</v>
      </c>
      <c r="AB62" s="75" t="s">
        <v>220</v>
      </c>
      <c r="AC62" s="75" t="s">
        <v>220</v>
      </c>
      <c r="AD62" s="75"/>
      <c r="AE62" s="75"/>
      <c r="AF62" s="75" t="s">
        <v>220</v>
      </c>
      <c r="AG62" s="75" t="s">
        <v>220</v>
      </c>
      <c r="AH62" s="107">
        <f t="shared" si="18"/>
        <v>22</v>
      </c>
      <c r="AI62" s="107">
        <f t="shared" si="19"/>
        <v>0</v>
      </c>
      <c r="AJ62" s="108">
        <f t="shared" si="20"/>
        <v>0</v>
      </c>
      <c r="AK62" s="109">
        <f t="shared" si="21"/>
        <v>0</v>
      </c>
      <c r="AL62" s="110">
        <f t="shared" si="22"/>
        <v>0</v>
      </c>
      <c r="AM62" s="111">
        <f t="shared" si="23"/>
        <v>0</v>
      </c>
      <c r="AN62" s="112">
        <f t="shared" si="24"/>
        <v>0</v>
      </c>
      <c r="AO62" s="113">
        <f t="shared" si="25"/>
        <v>0</v>
      </c>
      <c r="AP62" s="114">
        <f t="shared" si="26"/>
        <v>0</v>
      </c>
      <c r="AQ62" s="115">
        <f t="shared" si="27"/>
        <v>0</v>
      </c>
      <c r="AR62" s="116">
        <f t="shared" si="28"/>
        <v>0</v>
      </c>
      <c r="AS62" s="117">
        <f t="shared" si="29"/>
        <v>0</v>
      </c>
      <c r="AT62" s="118">
        <f t="shared" si="30"/>
        <v>0</v>
      </c>
    </row>
    <row r="63" spans="1:46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 t="s">
        <v>220</v>
      </c>
      <c r="E63" s="75" t="s">
        <v>220</v>
      </c>
      <c r="F63" s="75" t="s">
        <v>220</v>
      </c>
      <c r="G63" s="75" t="s">
        <v>220</v>
      </c>
      <c r="H63" s="75" t="s">
        <v>220</v>
      </c>
      <c r="I63" s="75"/>
      <c r="J63" s="75"/>
      <c r="K63" s="75" t="s">
        <v>220</v>
      </c>
      <c r="L63" s="75" t="s">
        <v>220</v>
      </c>
      <c r="M63" s="75" t="s">
        <v>220</v>
      </c>
      <c r="N63" s="75" t="s">
        <v>220</v>
      </c>
      <c r="O63" s="75" t="s">
        <v>220</v>
      </c>
      <c r="P63" s="75"/>
      <c r="Q63" s="75"/>
      <c r="R63" s="75" t="s">
        <v>220</v>
      </c>
      <c r="S63" s="75" t="s">
        <v>220</v>
      </c>
      <c r="T63" s="75" t="s">
        <v>220</v>
      </c>
      <c r="U63" s="75" t="s">
        <v>220</v>
      </c>
      <c r="V63" s="75" t="s">
        <v>220</v>
      </c>
      <c r="W63" s="75"/>
      <c r="X63" s="75"/>
      <c r="Y63" s="75" t="s">
        <v>220</v>
      </c>
      <c r="Z63" s="75" t="s">
        <v>220</v>
      </c>
      <c r="AA63" s="75" t="s">
        <v>220</v>
      </c>
      <c r="AB63" s="75" t="s">
        <v>220</v>
      </c>
      <c r="AC63" s="75" t="s">
        <v>220</v>
      </c>
      <c r="AD63" s="75"/>
      <c r="AE63" s="75"/>
      <c r="AF63" s="75" t="s">
        <v>220</v>
      </c>
      <c r="AG63" s="75" t="s">
        <v>220</v>
      </c>
      <c r="AH63" s="107">
        <f t="shared" si="18"/>
        <v>22</v>
      </c>
      <c r="AI63" s="107">
        <f t="shared" si="19"/>
        <v>0</v>
      </c>
      <c r="AJ63" s="108">
        <f t="shared" si="20"/>
        <v>0</v>
      </c>
      <c r="AK63" s="109">
        <f t="shared" si="21"/>
        <v>0</v>
      </c>
      <c r="AL63" s="110">
        <f t="shared" si="22"/>
        <v>0</v>
      </c>
      <c r="AM63" s="111">
        <f t="shared" si="23"/>
        <v>0</v>
      </c>
      <c r="AN63" s="112">
        <f t="shared" si="24"/>
        <v>0</v>
      </c>
      <c r="AO63" s="113">
        <f t="shared" si="25"/>
        <v>0</v>
      </c>
      <c r="AP63" s="114">
        <f t="shared" si="26"/>
        <v>0</v>
      </c>
      <c r="AQ63" s="115">
        <f t="shared" si="27"/>
        <v>0</v>
      </c>
      <c r="AR63" s="116">
        <f t="shared" si="28"/>
        <v>0</v>
      </c>
      <c r="AS63" s="117">
        <f t="shared" si="29"/>
        <v>0</v>
      </c>
      <c r="AT63" s="118">
        <f t="shared" si="30"/>
        <v>0</v>
      </c>
    </row>
    <row r="64" spans="1:46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 t="s">
        <v>220</v>
      </c>
      <c r="E64" s="75" t="s">
        <v>220</v>
      </c>
      <c r="F64" s="75" t="s">
        <v>220</v>
      </c>
      <c r="G64" s="75" t="s">
        <v>220</v>
      </c>
      <c r="H64" s="75" t="s">
        <v>220</v>
      </c>
      <c r="I64" s="75"/>
      <c r="J64" s="75"/>
      <c r="K64" s="75" t="s">
        <v>220</v>
      </c>
      <c r="L64" s="75" t="s">
        <v>220</v>
      </c>
      <c r="M64" s="75" t="s">
        <v>220</v>
      </c>
      <c r="N64" s="75" t="s">
        <v>220</v>
      </c>
      <c r="O64" s="75" t="s">
        <v>220</v>
      </c>
      <c r="P64" s="75"/>
      <c r="Q64" s="75"/>
      <c r="R64" s="75" t="s">
        <v>220</v>
      </c>
      <c r="S64" s="75" t="s">
        <v>220</v>
      </c>
      <c r="T64" s="75" t="s">
        <v>220</v>
      </c>
      <c r="U64" s="75" t="s">
        <v>220</v>
      </c>
      <c r="V64" s="75" t="s">
        <v>220</v>
      </c>
      <c r="W64" s="75"/>
      <c r="X64" s="75"/>
      <c r="Y64" s="75" t="s">
        <v>220</v>
      </c>
      <c r="Z64" s="75" t="s">
        <v>220</v>
      </c>
      <c r="AA64" s="75" t="s">
        <v>220</v>
      </c>
      <c r="AB64" s="75" t="s">
        <v>220</v>
      </c>
      <c r="AC64" s="75" t="s">
        <v>220</v>
      </c>
      <c r="AD64" s="75"/>
      <c r="AE64" s="75"/>
      <c r="AF64" s="75" t="s">
        <v>220</v>
      </c>
      <c r="AG64" s="75" t="s">
        <v>220</v>
      </c>
      <c r="AH64" s="107">
        <f t="shared" si="18"/>
        <v>22</v>
      </c>
      <c r="AI64" s="107">
        <f t="shared" si="19"/>
        <v>0</v>
      </c>
      <c r="AJ64" s="108">
        <f t="shared" si="20"/>
        <v>0</v>
      </c>
      <c r="AK64" s="109">
        <f t="shared" si="21"/>
        <v>0</v>
      </c>
      <c r="AL64" s="110">
        <f t="shared" si="22"/>
        <v>0</v>
      </c>
      <c r="AM64" s="111">
        <f t="shared" si="23"/>
        <v>0</v>
      </c>
      <c r="AN64" s="112">
        <f t="shared" si="24"/>
        <v>0</v>
      </c>
      <c r="AO64" s="113">
        <f t="shared" si="25"/>
        <v>0</v>
      </c>
      <c r="AP64" s="114">
        <f t="shared" si="26"/>
        <v>0</v>
      </c>
      <c r="AQ64" s="115">
        <f t="shared" si="27"/>
        <v>0</v>
      </c>
      <c r="AR64" s="116">
        <f t="shared" si="28"/>
        <v>0</v>
      </c>
      <c r="AS64" s="117">
        <f t="shared" si="29"/>
        <v>0</v>
      </c>
      <c r="AT64" s="118">
        <f t="shared" si="30"/>
        <v>0</v>
      </c>
    </row>
    <row r="65" spans="1:46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 t="s">
        <v>220</v>
      </c>
      <c r="E65" s="75" t="s">
        <v>220</v>
      </c>
      <c r="F65" s="75" t="s">
        <v>220</v>
      </c>
      <c r="G65" s="75" t="s">
        <v>220</v>
      </c>
      <c r="H65" s="75" t="s">
        <v>220</v>
      </c>
      <c r="I65" s="75"/>
      <c r="J65" s="75"/>
      <c r="K65" s="75" t="s">
        <v>220</v>
      </c>
      <c r="L65" s="75" t="s">
        <v>220</v>
      </c>
      <c r="M65" s="75" t="s">
        <v>220</v>
      </c>
      <c r="N65" s="75" t="s">
        <v>220</v>
      </c>
      <c r="O65" s="75" t="s">
        <v>220</v>
      </c>
      <c r="P65" s="75"/>
      <c r="Q65" s="75"/>
      <c r="R65" s="75" t="s">
        <v>220</v>
      </c>
      <c r="S65" s="75" t="s">
        <v>220</v>
      </c>
      <c r="T65" s="75" t="s">
        <v>220</v>
      </c>
      <c r="U65" s="75" t="s">
        <v>220</v>
      </c>
      <c r="V65" s="75" t="s">
        <v>220</v>
      </c>
      <c r="W65" s="75"/>
      <c r="X65" s="75"/>
      <c r="Y65" s="75" t="s">
        <v>220</v>
      </c>
      <c r="Z65" s="75" t="s">
        <v>220</v>
      </c>
      <c r="AA65" s="75" t="s">
        <v>220</v>
      </c>
      <c r="AB65" s="75" t="s">
        <v>220</v>
      </c>
      <c r="AC65" s="75" t="s">
        <v>220</v>
      </c>
      <c r="AD65" s="75"/>
      <c r="AE65" s="75"/>
      <c r="AF65" s="75" t="s">
        <v>220</v>
      </c>
      <c r="AG65" s="75" t="s">
        <v>220</v>
      </c>
      <c r="AH65" s="107">
        <f t="shared" si="18"/>
        <v>22</v>
      </c>
      <c r="AI65" s="107">
        <f t="shared" si="19"/>
        <v>0</v>
      </c>
      <c r="AJ65" s="108">
        <f t="shared" si="20"/>
        <v>0</v>
      </c>
      <c r="AK65" s="109">
        <f t="shared" si="21"/>
        <v>0</v>
      </c>
      <c r="AL65" s="110">
        <f t="shared" si="22"/>
        <v>0</v>
      </c>
      <c r="AM65" s="111">
        <f t="shared" si="23"/>
        <v>0</v>
      </c>
      <c r="AN65" s="112">
        <f t="shared" si="24"/>
        <v>0</v>
      </c>
      <c r="AO65" s="113">
        <f t="shared" si="25"/>
        <v>0</v>
      </c>
      <c r="AP65" s="114">
        <f t="shared" si="26"/>
        <v>0</v>
      </c>
      <c r="AQ65" s="115">
        <f t="shared" si="27"/>
        <v>0</v>
      </c>
      <c r="AR65" s="116">
        <f t="shared" si="28"/>
        <v>0</v>
      </c>
      <c r="AS65" s="117">
        <f t="shared" si="29"/>
        <v>0</v>
      </c>
      <c r="AT65" s="118">
        <f t="shared" si="30"/>
        <v>0</v>
      </c>
    </row>
    <row r="66" spans="1:46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 t="s">
        <v>220</v>
      </c>
      <c r="E66" s="75" t="s">
        <v>220</v>
      </c>
      <c r="F66" s="75" t="s">
        <v>220</v>
      </c>
      <c r="G66" s="75" t="s">
        <v>220</v>
      </c>
      <c r="H66" s="75" t="s">
        <v>220</v>
      </c>
      <c r="I66" s="75"/>
      <c r="J66" s="75"/>
      <c r="K66" s="75" t="s">
        <v>220</v>
      </c>
      <c r="L66" s="75" t="s">
        <v>220</v>
      </c>
      <c r="M66" s="75" t="s">
        <v>220</v>
      </c>
      <c r="N66" s="75" t="s">
        <v>220</v>
      </c>
      <c r="O66" s="75" t="s">
        <v>220</v>
      </c>
      <c r="P66" s="75"/>
      <c r="Q66" s="75"/>
      <c r="R66" s="75" t="s">
        <v>220</v>
      </c>
      <c r="S66" s="75" t="s">
        <v>220</v>
      </c>
      <c r="T66" s="75" t="s">
        <v>220</v>
      </c>
      <c r="U66" s="75" t="s">
        <v>220</v>
      </c>
      <c r="V66" s="75" t="s">
        <v>220</v>
      </c>
      <c r="W66" s="75"/>
      <c r="X66" s="75"/>
      <c r="Y66" s="75" t="s">
        <v>222</v>
      </c>
      <c r="Z66" s="75" t="s">
        <v>222</v>
      </c>
      <c r="AA66" s="75" t="s">
        <v>222</v>
      </c>
      <c r="AB66" s="75" t="s">
        <v>222</v>
      </c>
      <c r="AC66" s="75" t="s">
        <v>222</v>
      </c>
      <c r="AD66" s="75"/>
      <c r="AE66" s="75"/>
      <c r="AF66" s="75" t="s">
        <v>220</v>
      </c>
      <c r="AG66" s="75" t="s">
        <v>220</v>
      </c>
      <c r="AH66" s="107">
        <f t="shared" si="18"/>
        <v>17</v>
      </c>
      <c r="AI66" s="107">
        <f t="shared" si="19"/>
        <v>0</v>
      </c>
      <c r="AJ66" s="108">
        <f t="shared" si="20"/>
        <v>5</v>
      </c>
      <c r="AK66" s="109">
        <f t="shared" si="21"/>
        <v>0</v>
      </c>
      <c r="AL66" s="110">
        <f t="shared" si="22"/>
        <v>0</v>
      </c>
      <c r="AM66" s="111">
        <f t="shared" si="23"/>
        <v>0</v>
      </c>
      <c r="AN66" s="112">
        <f t="shared" si="24"/>
        <v>0</v>
      </c>
      <c r="AO66" s="113">
        <f t="shared" si="25"/>
        <v>0</v>
      </c>
      <c r="AP66" s="114">
        <f t="shared" si="26"/>
        <v>0</v>
      </c>
      <c r="AQ66" s="115">
        <f t="shared" si="27"/>
        <v>0</v>
      </c>
      <c r="AR66" s="116">
        <f t="shared" si="28"/>
        <v>0</v>
      </c>
      <c r="AS66" s="117">
        <f t="shared" si="29"/>
        <v>0</v>
      </c>
      <c r="AT66" s="118">
        <f t="shared" si="30"/>
        <v>0</v>
      </c>
    </row>
    <row r="67" spans="1:46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 t="s">
        <v>220</v>
      </c>
      <c r="E67" s="75" t="s">
        <v>220</v>
      </c>
      <c r="F67" s="75" t="s">
        <v>220</v>
      </c>
      <c r="G67" s="75" t="s">
        <v>220</v>
      </c>
      <c r="H67" s="75" t="s">
        <v>220</v>
      </c>
      <c r="I67" s="75"/>
      <c r="J67" s="75"/>
      <c r="K67" s="75" t="s">
        <v>220</v>
      </c>
      <c r="L67" s="75" t="s">
        <v>220</v>
      </c>
      <c r="M67" s="75" t="s">
        <v>220</v>
      </c>
      <c r="N67" s="75" t="s">
        <v>220</v>
      </c>
      <c r="O67" s="75" t="s">
        <v>220</v>
      </c>
      <c r="P67" s="75"/>
      <c r="Q67" s="75"/>
      <c r="R67" s="75" t="s">
        <v>222</v>
      </c>
      <c r="S67" s="75" t="s">
        <v>222</v>
      </c>
      <c r="T67" s="75" t="s">
        <v>222</v>
      </c>
      <c r="U67" s="75" t="s">
        <v>222</v>
      </c>
      <c r="V67" s="75" t="s">
        <v>222</v>
      </c>
      <c r="W67" s="75"/>
      <c r="X67" s="75"/>
      <c r="Y67" s="75" t="s">
        <v>220</v>
      </c>
      <c r="Z67" s="75" t="s">
        <v>220</v>
      </c>
      <c r="AA67" s="75" t="s">
        <v>220</v>
      </c>
      <c r="AB67" s="75" t="s">
        <v>220</v>
      </c>
      <c r="AC67" s="75" t="s">
        <v>220</v>
      </c>
      <c r="AD67" s="75"/>
      <c r="AE67" s="75"/>
      <c r="AF67" s="75" t="s">
        <v>220</v>
      </c>
      <c r="AG67" s="75" t="s">
        <v>220</v>
      </c>
      <c r="AH67" s="107">
        <f t="shared" si="18"/>
        <v>17</v>
      </c>
      <c r="AI67" s="107">
        <f t="shared" si="19"/>
        <v>0</v>
      </c>
      <c r="AJ67" s="108">
        <f t="shared" si="20"/>
        <v>5</v>
      </c>
      <c r="AK67" s="109">
        <f t="shared" si="21"/>
        <v>0</v>
      </c>
      <c r="AL67" s="110">
        <f t="shared" si="22"/>
        <v>0</v>
      </c>
      <c r="AM67" s="111">
        <f t="shared" si="23"/>
        <v>0</v>
      </c>
      <c r="AN67" s="112">
        <f t="shared" si="24"/>
        <v>0</v>
      </c>
      <c r="AO67" s="113">
        <f t="shared" si="25"/>
        <v>0</v>
      </c>
      <c r="AP67" s="114">
        <f t="shared" si="26"/>
        <v>0</v>
      </c>
      <c r="AQ67" s="115">
        <f t="shared" si="27"/>
        <v>0</v>
      </c>
      <c r="AR67" s="116">
        <f t="shared" si="28"/>
        <v>0</v>
      </c>
      <c r="AS67" s="117">
        <f t="shared" si="29"/>
        <v>0</v>
      </c>
      <c r="AT67" s="118">
        <f t="shared" si="30"/>
        <v>0</v>
      </c>
    </row>
    <row r="68" spans="1:46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 t="s">
        <v>220</v>
      </c>
      <c r="E68" s="80" t="s">
        <v>220</v>
      </c>
      <c r="F68" s="80" t="s">
        <v>220</v>
      </c>
      <c r="G68" s="80" t="s">
        <v>220</v>
      </c>
      <c r="H68" s="80" t="s">
        <v>220</v>
      </c>
      <c r="I68" s="80"/>
      <c r="J68" s="80"/>
      <c r="K68" s="80" t="s">
        <v>220</v>
      </c>
      <c r="L68" s="80" t="s">
        <v>220</v>
      </c>
      <c r="M68" s="80" t="s">
        <v>220</v>
      </c>
      <c r="N68" s="80" t="s">
        <v>220</v>
      </c>
      <c r="O68" s="80" t="s">
        <v>220</v>
      </c>
      <c r="P68" s="80"/>
      <c r="Q68" s="80"/>
      <c r="R68" s="80" t="s">
        <v>220</v>
      </c>
      <c r="S68" s="80" t="s">
        <v>220</v>
      </c>
      <c r="T68" s="80" t="s">
        <v>220</v>
      </c>
      <c r="U68" s="75" t="s">
        <v>220</v>
      </c>
      <c r="V68" s="75" t="s">
        <v>220</v>
      </c>
      <c r="W68" s="75"/>
      <c r="X68" s="75"/>
      <c r="Y68" s="75" t="s">
        <v>220</v>
      </c>
      <c r="Z68" s="75" t="s">
        <v>220</v>
      </c>
      <c r="AA68" s="75" t="s">
        <v>220</v>
      </c>
      <c r="AB68" s="75" t="s">
        <v>220</v>
      </c>
      <c r="AC68" s="75" t="s">
        <v>220</v>
      </c>
      <c r="AD68" s="75"/>
      <c r="AE68" s="75"/>
      <c r="AF68" s="75" t="s">
        <v>220</v>
      </c>
      <c r="AG68" s="75" t="s">
        <v>220</v>
      </c>
      <c r="AH68" s="107">
        <f t="shared" si="18"/>
        <v>22</v>
      </c>
      <c r="AI68" s="107">
        <f t="shared" si="19"/>
        <v>0</v>
      </c>
      <c r="AJ68" s="108">
        <f t="shared" si="20"/>
        <v>0</v>
      </c>
      <c r="AK68" s="109">
        <f t="shared" si="21"/>
        <v>0</v>
      </c>
      <c r="AL68" s="110">
        <f t="shared" si="22"/>
        <v>0</v>
      </c>
      <c r="AM68" s="111">
        <f t="shared" si="23"/>
        <v>0</v>
      </c>
      <c r="AN68" s="112">
        <f t="shared" si="24"/>
        <v>0</v>
      </c>
      <c r="AO68" s="113">
        <f t="shared" si="25"/>
        <v>0</v>
      </c>
      <c r="AP68" s="114">
        <f t="shared" si="26"/>
        <v>0</v>
      </c>
      <c r="AQ68" s="115">
        <f t="shared" si="27"/>
        <v>0</v>
      </c>
      <c r="AR68" s="116">
        <f t="shared" si="28"/>
        <v>0</v>
      </c>
      <c r="AS68" s="117">
        <f t="shared" si="29"/>
        <v>0</v>
      </c>
      <c r="AT68" s="118">
        <f t="shared" si="30"/>
        <v>0</v>
      </c>
    </row>
    <row r="69" spans="1:46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 t="s">
        <v>223</v>
      </c>
      <c r="E69" s="75" t="s">
        <v>223</v>
      </c>
      <c r="F69" s="75" t="s">
        <v>223</v>
      </c>
      <c r="G69" s="75" t="s">
        <v>223</v>
      </c>
      <c r="H69" s="75" t="s">
        <v>223</v>
      </c>
      <c r="I69" s="75"/>
      <c r="J69" s="75"/>
      <c r="K69" s="75" t="s">
        <v>220</v>
      </c>
      <c r="L69" s="75" t="s">
        <v>220</v>
      </c>
      <c r="M69" s="75" t="s">
        <v>220</v>
      </c>
      <c r="N69" s="75" t="s">
        <v>220</v>
      </c>
      <c r="O69" s="75" t="s">
        <v>220</v>
      </c>
      <c r="P69" s="75"/>
      <c r="Q69" s="75"/>
      <c r="R69" s="75" t="s">
        <v>223</v>
      </c>
      <c r="S69" s="75" t="s">
        <v>223</v>
      </c>
      <c r="T69" s="75" t="s">
        <v>223</v>
      </c>
      <c r="U69" s="75" t="s">
        <v>223</v>
      </c>
      <c r="V69" s="75" t="s">
        <v>223</v>
      </c>
      <c r="W69" s="75"/>
      <c r="X69" s="75"/>
      <c r="Y69" s="75" t="s">
        <v>220</v>
      </c>
      <c r="Z69" s="75" t="s">
        <v>220</v>
      </c>
      <c r="AA69" s="75" t="s">
        <v>220</v>
      </c>
      <c r="AB69" s="75" t="s">
        <v>220</v>
      </c>
      <c r="AC69" s="75" t="s">
        <v>220</v>
      </c>
      <c r="AD69" s="75"/>
      <c r="AE69" s="75"/>
      <c r="AF69" s="75" t="s">
        <v>220</v>
      </c>
      <c r="AG69" s="75" t="s">
        <v>220</v>
      </c>
      <c r="AH69" s="107">
        <f t="shared" si="18"/>
        <v>12</v>
      </c>
      <c r="AI69" s="107">
        <f t="shared" si="19"/>
        <v>0</v>
      </c>
      <c r="AJ69" s="108">
        <f t="shared" si="20"/>
        <v>0</v>
      </c>
      <c r="AK69" s="109">
        <f t="shared" si="21"/>
        <v>10</v>
      </c>
      <c r="AL69" s="110">
        <f t="shared" si="22"/>
        <v>0</v>
      </c>
      <c r="AM69" s="111">
        <f t="shared" si="23"/>
        <v>0</v>
      </c>
      <c r="AN69" s="112">
        <f t="shared" si="24"/>
        <v>0</v>
      </c>
      <c r="AO69" s="113">
        <f t="shared" si="25"/>
        <v>0</v>
      </c>
      <c r="AP69" s="114">
        <f t="shared" si="26"/>
        <v>0</v>
      </c>
      <c r="AQ69" s="115">
        <f t="shared" si="27"/>
        <v>0</v>
      </c>
      <c r="AR69" s="116">
        <f t="shared" si="28"/>
        <v>0</v>
      </c>
      <c r="AS69" s="117">
        <f t="shared" si="29"/>
        <v>0</v>
      </c>
      <c r="AT69" s="118">
        <f t="shared" si="30"/>
        <v>0</v>
      </c>
    </row>
    <row r="70" spans="1:46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 t="s">
        <v>222</v>
      </c>
      <c r="E70" s="75" t="s">
        <v>222</v>
      </c>
      <c r="F70" s="75" t="s">
        <v>222</v>
      </c>
      <c r="G70" s="75" t="s">
        <v>222</v>
      </c>
      <c r="H70" s="75" t="s">
        <v>220</v>
      </c>
      <c r="I70" s="75"/>
      <c r="J70" s="75"/>
      <c r="K70" s="75" t="s">
        <v>220</v>
      </c>
      <c r="L70" s="75" t="s">
        <v>220</v>
      </c>
      <c r="M70" s="75" t="s">
        <v>220</v>
      </c>
      <c r="N70" s="75" t="s">
        <v>220</v>
      </c>
      <c r="O70" s="75" t="s">
        <v>220</v>
      </c>
      <c r="P70" s="75"/>
      <c r="Q70" s="75"/>
      <c r="R70" s="75" t="s">
        <v>220</v>
      </c>
      <c r="S70" s="75" t="s">
        <v>220</v>
      </c>
      <c r="T70" s="75" t="s">
        <v>220</v>
      </c>
      <c r="U70" s="75" t="s">
        <v>220</v>
      </c>
      <c r="V70" s="75" t="s">
        <v>220</v>
      </c>
      <c r="W70" s="75"/>
      <c r="X70" s="75"/>
      <c r="Y70" s="75" t="s">
        <v>220</v>
      </c>
      <c r="Z70" s="75" t="s">
        <v>220</v>
      </c>
      <c r="AA70" s="75" t="s">
        <v>220</v>
      </c>
      <c r="AB70" s="75" t="s">
        <v>220</v>
      </c>
      <c r="AC70" s="75" t="s">
        <v>220</v>
      </c>
      <c r="AD70" s="75"/>
      <c r="AE70" s="75"/>
      <c r="AF70" s="75" t="s">
        <v>220</v>
      </c>
      <c r="AG70" s="75" t="s">
        <v>220</v>
      </c>
      <c r="AH70" s="107">
        <f t="shared" si="18"/>
        <v>18</v>
      </c>
      <c r="AI70" s="107">
        <f t="shared" si="19"/>
        <v>0</v>
      </c>
      <c r="AJ70" s="108">
        <f t="shared" si="20"/>
        <v>4</v>
      </c>
      <c r="AK70" s="109">
        <f t="shared" si="21"/>
        <v>0</v>
      </c>
      <c r="AL70" s="110">
        <f t="shared" si="22"/>
        <v>0</v>
      </c>
      <c r="AM70" s="111">
        <f t="shared" si="23"/>
        <v>0</v>
      </c>
      <c r="AN70" s="112">
        <f t="shared" si="24"/>
        <v>0</v>
      </c>
      <c r="AO70" s="113">
        <f t="shared" si="25"/>
        <v>0</v>
      </c>
      <c r="AP70" s="114">
        <f t="shared" si="26"/>
        <v>0</v>
      </c>
      <c r="AQ70" s="115">
        <f t="shared" si="27"/>
        <v>0</v>
      </c>
      <c r="AR70" s="116">
        <f t="shared" si="28"/>
        <v>0</v>
      </c>
      <c r="AS70" s="117">
        <f t="shared" si="29"/>
        <v>0</v>
      </c>
      <c r="AT70" s="118">
        <f t="shared" si="30"/>
        <v>0</v>
      </c>
    </row>
    <row r="71" spans="1:46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 t="s">
        <v>220</v>
      </c>
      <c r="E71" s="75" t="s">
        <v>220</v>
      </c>
      <c r="F71" s="75" t="s">
        <v>220</v>
      </c>
      <c r="G71" s="75" t="s">
        <v>220</v>
      </c>
      <c r="H71" s="75" t="s">
        <v>220</v>
      </c>
      <c r="I71" s="75"/>
      <c r="J71" s="75"/>
      <c r="K71" s="75" t="s">
        <v>220</v>
      </c>
      <c r="L71" s="75" t="s">
        <v>220</v>
      </c>
      <c r="M71" s="75" t="s">
        <v>220</v>
      </c>
      <c r="N71" s="75" t="s">
        <v>220</v>
      </c>
      <c r="O71" s="75" t="s">
        <v>220</v>
      </c>
      <c r="P71" s="75"/>
      <c r="Q71" s="75"/>
      <c r="R71" s="75" t="s">
        <v>220</v>
      </c>
      <c r="S71" s="75" t="s">
        <v>220</v>
      </c>
      <c r="T71" s="75" t="s">
        <v>220</v>
      </c>
      <c r="U71" s="75" t="s">
        <v>220</v>
      </c>
      <c r="V71" s="75" t="s">
        <v>220</v>
      </c>
      <c r="W71" s="75"/>
      <c r="X71" s="75"/>
      <c r="Y71" s="75" t="s">
        <v>220</v>
      </c>
      <c r="Z71" s="75" t="s">
        <v>220</v>
      </c>
      <c r="AA71" s="75" t="s">
        <v>220</v>
      </c>
      <c r="AB71" s="75" t="s">
        <v>220</v>
      </c>
      <c r="AC71" s="75" t="s">
        <v>220</v>
      </c>
      <c r="AD71" s="75"/>
      <c r="AE71" s="75"/>
      <c r="AF71" s="75" t="s">
        <v>220</v>
      </c>
      <c r="AG71" s="75" t="s">
        <v>220</v>
      </c>
      <c r="AH71" s="107">
        <f t="shared" si="18"/>
        <v>22</v>
      </c>
      <c r="AI71" s="107">
        <f t="shared" si="19"/>
        <v>0</v>
      </c>
      <c r="AJ71" s="108">
        <f t="shared" si="20"/>
        <v>0</v>
      </c>
      <c r="AK71" s="109">
        <f t="shared" si="21"/>
        <v>0</v>
      </c>
      <c r="AL71" s="110">
        <f t="shared" si="22"/>
        <v>0</v>
      </c>
      <c r="AM71" s="111">
        <f t="shared" si="23"/>
        <v>0</v>
      </c>
      <c r="AN71" s="112">
        <f t="shared" si="24"/>
        <v>0</v>
      </c>
      <c r="AO71" s="113">
        <f t="shared" si="25"/>
        <v>0</v>
      </c>
      <c r="AP71" s="114">
        <f t="shared" si="26"/>
        <v>0</v>
      </c>
      <c r="AQ71" s="115">
        <f t="shared" si="27"/>
        <v>0</v>
      </c>
      <c r="AR71" s="116">
        <f t="shared" si="28"/>
        <v>0</v>
      </c>
      <c r="AS71" s="117">
        <f t="shared" si="29"/>
        <v>0</v>
      </c>
      <c r="AT71" s="118">
        <f t="shared" si="30"/>
        <v>0</v>
      </c>
    </row>
    <row r="72" spans="1:46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9</v>
      </c>
      <c r="E72" s="42">
        <f t="shared" ref="E72:AH72" si="31">COUNTIF(E61:E71,"p") + COUNTIF(E61:E71,"ah")</f>
        <v>9</v>
      </c>
      <c r="F72" s="42">
        <f t="shared" si="31"/>
        <v>9</v>
      </c>
      <c r="G72" s="42">
        <f t="shared" si="31"/>
        <v>9</v>
      </c>
      <c r="H72" s="42">
        <f t="shared" si="31"/>
        <v>10</v>
      </c>
      <c r="I72" s="42">
        <f t="shared" si="31"/>
        <v>0</v>
      </c>
      <c r="J72" s="42">
        <f t="shared" si="31"/>
        <v>0</v>
      </c>
      <c r="K72" s="42">
        <f t="shared" si="31"/>
        <v>11</v>
      </c>
      <c r="L72" s="42">
        <f t="shared" si="31"/>
        <v>11</v>
      </c>
      <c r="M72" s="42">
        <f t="shared" si="31"/>
        <v>11</v>
      </c>
      <c r="N72" s="42">
        <f t="shared" si="31"/>
        <v>11</v>
      </c>
      <c r="O72" s="42">
        <f t="shared" si="31"/>
        <v>11</v>
      </c>
      <c r="P72" s="42">
        <f t="shared" si="31"/>
        <v>0</v>
      </c>
      <c r="Q72" s="42">
        <f t="shared" si="31"/>
        <v>0</v>
      </c>
      <c r="R72" s="42">
        <f t="shared" si="31"/>
        <v>9</v>
      </c>
      <c r="S72" s="42">
        <f t="shared" si="31"/>
        <v>9</v>
      </c>
      <c r="T72" s="42">
        <f t="shared" si="31"/>
        <v>9</v>
      </c>
      <c r="U72" s="42">
        <f t="shared" si="31"/>
        <v>9</v>
      </c>
      <c r="V72" s="42">
        <f t="shared" si="31"/>
        <v>9</v>
      </c>
      <c r="W72" s="42">
        <f t="shared" si="31"/>
        <v>0</v>
      </c>
      <c r="X72" s="42">
        <f t="shared" si="31"/>
        <v>0</v>
      </c>
      <c r="Y72" s="42">
        <f t="shared" si="31"/>
        <v>10</v>
      </c>
      <c r="Z72" s="42">
        <f t="shared" si="31"/>
        <v>10</v>
      </c>
      <c r="AA72" s="42">
        <f t="shared" si="31"/>
        <v>10</v>
      </c>
      <c r="AB72" s="42">
        <f t="shared" si="31"/>
        <v>10</v>
      </c>
      <c r="AC72" s="42">
        <f t="shared" si="31"/>
        <v>10</v>
      </c>
      <c r="AD72" s="42">
        <f t="shared" si="31"/>
        <v>0</v>
      </c>
      <c r="AE72" s="42">
        <f t="shared" si="31"/>
        <v>0</v>
      </c>
      <c r="AF72" s="42">
        <f t="shared" si="31"/>
        <v>11</v>
      </c>
      <c r="AG72" s="42">
        <f t="shared" si="31"/>
        <v>11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</row>
    <row r="73" spans="1:46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17</v>
      </c>
      <c r="E73" s="35">
        <f t="shared" si="32"/>
        <v>17</v>
      </c>
      <c r="F73" s="35">
        <f t="shared" si="32"/>
        <v>17</v>
      </c>
      <c r="G73" s="35">
        <f t="shared" si="32"/>
        <v>17</v>
      </c>
      <c r="H73" s="35">
        <f t="shared" si="32"/>
        <v>18</v>
      </c>
      <c r="I73" s="35">
        <f t="shared" si="32"/>
        <v>0</v>
      </c>
      <c r="J73" s="35">
        <f t="shared" si="32"/>
        <v>0</v>
      </c>
      <c r="K73" s="35">
        <f t="shared" si="32"/>
        <v>19</v>
      </c>
      <c r="L73" s="35">
        <f t="shared" si="32"/>
        <v>19</v>
      </c>
      <c r="M73" s="35">
        <f t="shared" si="32"/>
        <v>19</v>
      </c>
      <c r="N73" s="35">
        <f t="shared" si="32"/>
        <v>19</v>
      </c>
      <c r="O73" s="35">
        <f t="shared" si="32"/>
        <v>19</v>
      </c>
      <c r="P73" s="35">
        <f t="shared" si="32"/>
        <v>0</v>
      </c>
      <c r="Q73" s="35">
        <f t="shared" si="32"/>
        <v>0</v>
      </c>
      <c r="R73" s="35">
        <f t="shared" si="32"/>
        <v>17</v>
      </c>
      <c r="S73" s="35">
        <f t="shared" si="32"/>
        <v>17</v>
      </c>
      <c r="T73" s="35">
        <f t="shared" si="32"/>
        <v>17</v>
      </c>
      <c r="U73" s="35">
        <f t="shared" si="32"/>
        <v>17</v>
      </c>
      <c r="V73" s="35">
        <f t="shared" si="32"/>
        <v>17</v>
      </c>
      <c r="W73" s="35">
        <f t="shared" si="32"/>
        <v>0</v>
      </c>
      <c r="X73" s="35">
        <f t="shared" si="32"/>
        <v>0</v>
      </c>
      <c r="Y73" s="35">
        <f t="shared" si="32"/>
        <v>17</v>
      </c>
      <c r="Z73" s="35">
        <f t="shared" si="32"/>
        <v>17</v>
      </c>
      <c r="AA73" s="35">
        <f t="shared" si="32"/>
        <v>17</v>
      </c>
      <c r="AB73" s="35">
        <f t="shared" si="32"/>
        <v>17</v>
      </c>
      <c r="AC73" s="35">
        <f t="shared" si="32"/>
        <v>17</v>
      </c>
      <c r="AD73" s="35">
        <f t="shared" si="32"/>
        <v>0</v>
      </c>
      <c r="AE73" s="35">
        <f t="shared" si="32"/>
        <v>0</v>
      </c>
      <c r="AF73" s="35">
        <f t="shared" si="32"/>
        <v>18</v>
      </c>
      <c r="AG73" s="35">
        <f t="shared" si="32"/>
        <v>18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3"/>
    </row>
    <row r="74" spans="1:46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</row>
    <row r="75" spans="1:46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107">
        <f>COUNTIF(D75:AG75,"p")</f>
        <v>0</v>
      </c>
      <c r="AI75" s="107">
        <f>COUNTIF(D75:AG75,"AH")</f>
        <v>0</v>
      </c>
      <c r="AJ75" s="108">
        <f>COUNTIF(D75:AG75,"PC")</f>
        <v>0</v>
      </c>
      <c r="AK75" s="109">
        <f>COUNTIF(D75:AG75,"f")</f>
        <v>0</v>
      </c>
      <c r="AL75" s="110">
        <f>COUNTIF(D75:AG75,"ast")</f>
        <v>0</v>
      </c>
      <c r="AM75" s="111">
        <f>COUNTIF(D75:AG75,"cA")</f>
        <v>0</v>
      </c>
      <c r="AN75" s="112">
        <f>COUNTIF(D75:AG75,"rtt")</f>
        <v>0</v>
      </c>
      <c r="AO75" s="113">
        <f>COUNTIF(D75:AG75,"cex")</f>
        <v>0</v>
      </c>
      <c r="AP75" s="114">
        <f>COUNTIF(D75:AG75,"res")</f>
        <v>0</v>
      </c>
      <c r="AQ75" s="115">
        <f>COUNTIF(D75:AG75,"mA")</f>
        <v>0</v>
      </c>
      <c r="AR75" s="116">
        <f>COUNTIF(D75:AG75,"at")</f>
        <v>0</v>
      </c>
      <c r="AS75" s="117">
        <f>COUNTIF(D75:AG75,"TAD")</f>
        <v>0</v>
      </c>
      <c r="AT75" s="118">
        <f>COUNTIF(D75:AG75,"TP")</f>
        <v>0</v>
      </c>
    </row>
    <row r="76" spans="1:46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107">
        <f>COUNTIF(D76:AG76,"p")</f>
        <v>0</v>
      </c>
      <c r="AI76" s="107">
        <f>COUNTIF(D76:AG76,"AH")</f>
        <v>0</v>
      </c>
      <c r="AJ76" s="108">
        <f>COUNTIF(D76:AG76,"PC")</f>
        <v>0</v>
      </c>
      <c r="AK76" s="109">
        <f>COUNTIF(D76:AG76,"f")</f>
        <v>0</v>
      </c>
      <c r="AL76" s="110">
        <f>COUNTIF(D76:AG76,"ast")</f>
        <v>0</v>
      </c>
      <c r="AM76" s="111">
        <f>COUNTIF(D76:AG76,"cA")</f>
        <v>0</v>
      </c>
      <c r="AN76" s="112">
        <f>COUNTIF(D76:AG76,"rtt")</f>
        <v>0</v>
      </c>
      <c r="AO76" s="113">
        <f>COUNTIF(D76:AG76,"cex")</f>
        <v>0</v>
      </c>
      <c r="AP76" s="114">
        <f>COUNTIF(D76:AG76,"res")</f>
        <v>0</v>
      </c>
      <c r="AQ76" s="115">
        <f>COUNTIF(D76:AG76,"mA")</f>
        <v>0</v>
      </c>
      <c r="AR76" s="116">
        <f>COUNTIF(D76:AG76,"at")</f>
        <v>0</v>
      </c>
      <c r="AS76" s="117">
        <f>COUNTIF(D76:AG76,"TAD")</f>
        <v>0</v>
      </c>
      <c r="AT76" s="118">
        <f>COUNTIF(D76:AG76,"TP")</f>
        <v>0</v>
      </c>
    </row>
    <row r="77" spans="1:46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</row>
    <row r="78" spans="1:46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107">
        <f>COUNTIF(D78:AG78,"p")</f>
        <v>0</v>
      </c>
      <c r="AI78" s="107">
        <f>COUNTIF(D78:AG78,"AH")</f>
        <v>0</v>
      </c>
      <c r="AJ78" s="108">
        <f>COUNTIF(D78:AG78,"PC")</f>
        <v>0</v>
      </c>
      <c r="AK78" s="109">
        <f>COUNTIF(D78:AG78,"f")</f>
        <v>0</v>
      </c>
      <c r="AL78" s="110">
        <f>COUNTIF(D78:AG78,"ast")</f>
        <v>0</v>
      </c>
      <c r="AM78" s="111">
        <f>COUNTIF(D78:AG78,"cA")</f>
        <v>0</v>
      </c>
      <c r="AN78" s="112">
        <f>COUNTIF(D78:AG78,"rtt")</f>
        <v>0</v>
      </c>
      <c r="AO78" s="113">
        <f>COUNTIF(D78:AG78,"cex")</f>
        <v>0</v>
      </c>
      <c r="AP78" s="114">
        <f>COUNTIF(D78:AG78,"res")</f>
        <v>0</v>
      </c>
      <c r="AQ78" s="115">
        <f>COUNTIF(D78:AG78,"mA")</f>
        <v>0</v>
      </c>
      <c r="AR78" s="116">
        <f>COUNTIF(D78:AG78,"at")</f>
        <v>0</v>
      </c>
      <c r="AS78" s="117">
        <f>COUNTIF(D78:AG78,"TAD")</f>
        <v>0</v>
      </c>
      <c r="AT78" s="118">
        <f>COUNTIF(D78:AG78,"TP")</f>
        <v>0</v>
      </c>
    </row>
    <row r="79" spans="1:46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107">
        <f>COUNTIF(D79:AG79,"p")</f>
        <v>0</v>
      </c>
      <c r="AI79" s="107">
        <f>COUNTIF(D79:AG79,"AH")</f>
        <v>0</v>
      </c>
      <c r="AJ79" s="108">
        <f>COUNTIF(D79:AG79,"PC")</f>
        <v>0</v>
      </c>
      <c r="AK79" s="109">
        <f>COUNTIF(D79:AG79,"f")</f>
        <v>0</v>
      </c>
      <c r="AL79" s="110">
        <f>COUNTIF(D79:AG79,"ast")</f>
        <v>0</v>
      </c>
      <c r="AM79" s="111">
        <f>COUNTIF(D79:AG79,"cA")</f>
        <v>0</v>
      </c>
      <c r="AN79" s="112">
        <f>COUNTIF(D79:AG79,"rtt")</f>
        <v>0</v>
      </c>
      <c r="AO79" s="113">
        <f>COUNTIF(D79:AG79,"cex")</f>
        <v>0</v>
      </c>
      <c r="AP79" s="114">
        <f>COUNTIF(D79:AG79,"res")</f>
        <v>0</v>
      </c>
      <c r="AQ79" s="115">
        <f>COUNTIF(D79:AG79,"mA")</f>
        <v>0</v>
      </c>
      <c r="AR79" s="116">
        <f>COUNTIF(D79:AG79,"at")</f>
        <v>0</v>
      </c>
      <c r="AS79" s="117">
        <f>COUNTIF(D79:AG79,"TAD")</f>
        <v>0</v>
      </c>
      <c r="AT79" s="118">
        <f>COUNTIF(D79:AG79,"TP")</f>
        <v>0</v>
      </c>
    </row>
    <row r="80" spans="1:46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1</v>
      </c>
      <c r="G83" s="102">
        <f>COUNTIF(D11:AE35,"f")</f>
        <v>0</v>
      </c>
      <c r="H83" s="102">
        <f>COUNTIF(D11:AE35,"ast")</f>
        <v>6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20</v>
      </c>
      <c r="W83" s="104">
        <f>COUNTIF(D49:AE58,"p")</f>
        <v>155</v>
      </c>
      <c r="X83" s="105">
        <f>COUNTIF(D49:AE58,"AH")</f>
        <v>0</v>
      </c>
      <c r="Y83" s="105">
        <f>COUNTIF(D49:AE58,"PC")</f>
        <v>5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20</v>
      </c>
      <c r="AG83" s="105">
        <f>COUNTIF(D49:AE58,"AT")</f>
        <v>20</v>
      </c>
      <c r="AH83" s="106">
        <f>COUNTIF(D49:AE58,"TP")</f>
        <v>0</v>
      </c>
    </row>
    <row r="84" spans="4:34" x14ac:dyDescent="0.2">
      <c r="AF84" s="180"/>
      <c r="AG84" s="180"/>
    </row>
    <row r="85" spans="4:34" x14ac:dyDescent="0.2">
      <c r="AF85" s="180"/>
      <c r="AG85" s="180"/>
    </row>
    <row r="86" spans="4:34" x14ac:dyDescent="0.2">
      <c r="AF86" s="180"/>
      <c r="AG86" s="180"/>
    </row>
    <row r="87" spans="4:34" x14ac:dyDescent="0.2">
      <c r="AF87" s="180"/>
      <c r="AG87" s="180"/>
    </row>
    <row r="88" spans="4:34" x14ac:dyDescent="0.2">
      <c r="AF88" s="180"/>
      <c r="AG88" s="180"/>
    </row>
    <row r="89" spans="4:34" x14ac:dyDescent="0.2">
      <c r="AF89" s="180"/>
      <c r="AG89" s="180"/>
    </row>
    <row r="90" spans="4:34" x14ac:dyDescent="0.2">
      <c r="AF90" s="180"/>
      <c r="AG90" s="180"/>
    </row>
    <row r="91" spans="4:34" x14ac:dyDescent="0.2">
      <c r="AF91" s="180"/>
      <c r="AG91" s="180"/>
    </row>
    <row r="92" spans="4:34" x14ac:dyDescent="0.2">
      <c r="AF92" s="180"/>
      <c r="AG92" s="180"/>
    </row>
    <row r="93" spans="4:34" x14ac:dyDescent="0.2">
      <c r="AF93" s="180"/>
      <c r="AG93" s="180"/>
    </row>
    <row r="94" spans="4:34" x14ac:dyDescent="0.2">
      <c r="AF94" s="180"/>
      <c r="AG94" s="180"/>
    </row>
    <row r="95" spans="4:34" x14ac:dyDescent="0.2">
      <c r="AF95" s="180"/>
      <c r="AG95" s="180"/>
    </row>
    <row r="96" spans="4:34" x14ac:dyDescent="0.2">
      <c r="AF96" s="180"/>
      <c r="AG96" s="180"/>
    </row>
    <row r="97" spans="4:34" x14ac:dyDescent="0.2">
      <c r="AF97" s="180"/>
      <c r="AG97" s="180"/>
    </row>
    <row r="98" spans="4:34" x14ac:dyDescent="0.2">
      <c r="AF98" s="180"/>
      <c r="AG98" s="180"/>
    </row>
    <row r="99" spans="4:34" x14ac:dyDescent="0.2">
      <c r="AF99" s="180"/>
      <c r="AG99" s="180"/>
    </row>
    <row r="100" spans="4:34" x14ac:dyDescent="0.2">
      <c r="AF100" s="180"/>
      <c r="AG100" s="180"/>
    </row>
    <row r="101" spans="4:34" x14ac:dyDescent="0.2">
      <c r="AF101" s="180"/>
      <c r="AG101" s="180"/>
    </row>
    <row r="102" spans="4:34" ht="15" thickBot="1" x14ac:dyDescent="0.25">
      <c r="AF102" s="180"/>
      <c r="AG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196</v>
      </c>
      <c r="E105" s="105">
        <f>COUNTIF(D61:AE71,"AH")</f>
        <v>0</v>
      </c>
      <c r="F105" s="105">
        <f>COUNTIF(D61:AE71,"PC")</f>
        <v>14</v>
      </c>
      <c r="G105" s="105">
        <f>COUNTIF(D61:AE71,"f")</f>
        <v>10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</row>
    <row r="107" spans="4:34" x14ac:dyDescent="0.2">
      <c r="AF107" s="180"/>
      <c r="AG107" s="180"/>
    </row>
    <row r="108" spans="4:34" x14ac:dyDescent="0.2">
      <c r="AF108" s="180"/>
      <c r="AG108" s="180"/>
    </row>
    <row r="109" spans="4:34" x14ac:dyDescent="0.2">
      <c r="AF109" s="180"/>
      <c r="AG109" s="180"/>
    </row>
    <row r="110" spans="4:34" x14ac:dyDescent="0.2">
      <c r="AF110" s="180"/>
      <c r="AG110" s="180"/>
    </row>
    <row r="111" spans="4:34" x14ac:dyDescent="0.2">
      <c r="AF111" s="180"/>
      <c r="AG111" s="180"/>
    </row>
    <row r="112" spans="4:34" x14ac:dyDescent="0.2">
      <c r="AF112" s="180"/>
      <c r="AG112" s="180"/>
    </row>
    <row r="113" spans="32:33" x14ac:dyDescent="0.2">
      <c r="AF113" s="180"/>
      <c r="AG113" s="180"/>
    </row>
    <row r="114" spans="32:33" x14ac:dyDescent="0.2">
      <c r="AF114" s="180"/>
      <c r="AG114" s="180"/>
    </row>
    <row r="115" spans="32:33" x14ac:dyDescent="0.2">
      <c r="AF115" s="180"/>
      <c r="AG115" s="180"/>
    </row>
    <row r="116" spans="32:33" x14ac:dyDescent="0.2">
      <c r="AF116" s="180"/>
      <c r="AG116" s="180"/>
    </row>
    <row r="117" spans="32:33" x14ac:dyDescent="0.2">
      <c r="AF117" s="180"/>
      <c r="AG117" s="180"/>
    </row>
    <row r="118" spans="32:33" x14ac:dyDescent="0.2">
      <c r="AF118" s="180"/>
      <c r="AG118" s="180"/>
    </row>
    <row r="119" spans="32:33" x14ac:dyDescent="0.2">
      <c r="AF119" s="180"/>
      <c r="AG119" s="180"/>
    </row>
    <row r="120" spans="32:33" x14ac:dyDescent="0.2">
      <c r="AF120" s="180"/>
      <c r="AG120" s="180"/>
    </row>
    <row r="121" spans="32:33" x14ac:dyDescent="0.2">
      <c r="AF121" s="180"/>
      <c r="AG121" s="180"/>
    </row>
    <row r="122" spans="32:33" x14ac:dyDescent="0.2">
      <c r="AF122" s="180"/>
      <c r="AG122" s="180"/>
    </row>
    <row r="123" spans="32:33" x14ac:dyDescent="0.2">
      <c r="AF123" s="180"/>
      <c r="AG123" s="180"/>
    </row>
    <row r="124" spans="32:33" x14ac:dyDescent="0.2">
      <c r="AF124" s="180"/>
      <c r="AG124" s="180"/>
    </row>
    <row r="125" spans="32:33" x14ac:dyDescent="0.2">
      <c r="AF125" s="180"/>
      <c r="AG125" s="180"/>
    </row>
  </sheetData>
  <mergeCells count="14">
    <mergeCell ref="AS5:AS9"/>
    <mergeCell ref="AT5:AT9"/>
    <mergeCell ref="AM5:AM9"/>
    <mergeCell ref="AN5:AN9"/>
    <mergeCell ref="AO5:AO9"/>
    <mergeCell ref="AP5:AP9"/>
    <mergeCell ref="AQ5:AQ9"/>
    <mergeCell ref="AR5:AR9"/>
    <mergeCell ref="AL5:AL9"/>
    <mergeCell ref="D5:AG7"/>
    <mergeCell ref="AH5:AH9"/>
    <mergeCell ref="AI5:AI9"/>
    <mergeCell ref="AJ5:AJ9"/>
    <mergeCell ref="AK5:AK9"/>
  </mergeCells>
  <conditionalFormatting sqref="D12:AG12 D14:AG14 D17:AG17 D19:AG19 D21:AG21 D23:AG24 D26:AG28 D30:AG30 D32:AG33 D35:AG47 D49:AG58 D61:AG71 D75:AG76 D78:AG79">
    <cfRule type="containsText" dxfId="151" priority="7" operator="containsText" text="AH">
      <formula>NOT(ISERROR(SEARCH("AH",D12)))</formula>
    </cfRule>
    <cfRule type="containsText" dxfId="150" priority="8" operator="containsText" text="TP">
      <formula>NOT(ISERROR(SEARCH("TP",D12)))</formula>
    </cfRule>
    <cfRule type="containsText" dxfId="149" priority="9" operator="containsText" text="TAD">
      <formula>NOT(ISERROR(SEARCH("TAD",D12)))</formula>
    </cfRule>
    <cfRule type="containsText" dxfId="148" priority="10" operator="containsText" text="AT">
      <formula>NOT(ISERROR(SEARCH("AT",D12)))</formula>
    </cfRule>
    <cfRule type="containsText" dxfId="147" priority="11" operator="containsText" text="MA">
      <formula>NOT(ISERROR(SEARCH("MA",D12)))</formula>
    </cfRule>
    <cfRule type="containsText" dxfId="146" priority="12" operator="containsText" text="RES">
      <formula>NOT(ISERROR(SEARCH("RES",D12)))</formula>
    </cfRule>
    <cfRule type="containsText" dxfId="145" priority="13" operator="containsText" text="CEX">
      <formula>NOT(ISERROR(SEARCH("CEX",D12)))</formula>
    </cfRule>
    <cfRule type="containsText" dxfId="144" priority="14" operator="containsText" text="RTT">
      <formula>NOT(ISERROR(SEARCH("RTT",D12)))</formula>
    </cfRule>
    <cfRule type="beginsWith" dxfId="143" priority="15" operator="beginsWith" text="CA">
      <formula>LEFT(D12,LEN("CA"))="CA"</formula>
    </cfRule>
    <cfRule type="containsText" dxfId="142" priority="16" operator="containsText" text="AST">
      <formula>NOT(ISERROR(SEARCH("AST",D12)))</formula>
    </cfRule>
    <cfRule type="containsText" dxfId="141" priority="17" operator="containsText" text="F">
      <formula>NOT(ISERROR(SEARCH("F",D12)))</formula>
    </cfRule>
    <cfRule type="containsText" dxfId="140" priority="18" operator="containsText" text="PC">
      <formula>NOT(ISERROR(SEARCH("PC",D12)))</formula>
    </cfRule>
    <cfRule type="containsText" dxfId="139" priority="19" operator="containsText" text="P">
      <formula>NOT(ISERROR(SEARCH("P",D12)))</formula>
    </cfRule>
  </conditionalFormatting>
  <conditionalFormatting sqref="D9:AG10 D12:AG12 D14:AG14 D17:AG17 D19:AG19 D21:AG21 D23:AG24 D26:AG28 D30:AG30 D32:AG33 D35:AG36 D39:AG39 D41:AG41 D43:AG44 D46:AG47 D49:AG58 D61:AG71 D75:AG76 D78:AG79">
    <cfRule type="expression" dxfId="138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37" priority="6">
      <formula>OR(D$9=1,D$9=7)</formula>
    </cfRule>
  </conditionalFormatting>
  <conditionalFormatting sqref="D59:AH59">
    <cfRule type="expression" dxfId="136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35" priority="4">
      <formula>OR(D$9=1,D$9=7)</formula>
    </cfRule>
  </conditionalFormatting>
  <conditionalFormatting sqref="D72:AH73">
    <cfRule type="expression" dxfId="134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33" priority="2">
      <formula>OR(D$9=1,D$9=7)</formula>
    </cfRule>
  </conditionalFormatting>
  <dataValidations count="1">
    <dataValidation type="list" showInputMessage="1" showErrorMessage="1" sqref="D12:AG12 D78:AG79 D75:AG76 D61:AG71 D49:AG58 D35:AG47 D32:AG33 D30:AG30 D26:AG28 D23:AG24 D21:AG21 D17:AG19 D14:AG14" xr:uid="{E754AEFD-8F66-49C7-A184-BF773A5F84DE}">
      <formula1>$AH$10:$AT$10</formula1>
    </dataValidation>
  </dataValidations>
  <pageMargins left="0.7" right="0.7" top="0.75" bottom="0.75" header="0.3" footer="0.3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D6139-8522-4276-8BF5-FDADF3E303E8}">
  <sheetPr codeName="Feuil24">
    <outlinePr summaryRight="0"/>
  </sheetPr>
  <dimension ref="A1:AU125"/>
  <sheetViews>
    <sheetView zoomScaleNormal="100" workbookViewId="0">
      <pane ySplit="10" topLeftCell="A44" activePane="bottomLeft" state="frozen"/>
      <selection activeCell="B1" sqref="B1"/>
      <selection pane="bottomLeft" activeCell="P64" sqref="P64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Menu!D28</f>
        <v>46204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Menu!E28</f>
        <v>46234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46204</v>
      </c>
      <c r="E4" s="55">
        <f t="shared" ref="E4:AH4" si="0">D4+1</f>
        <v>46205</v>
      </c>
      <c r="F4" s="55">
        <f t="shared" si="0"/>
        <v>46206</v>
      </c>
      <c r="G4" s="55">
        <f t="shared" si="0"/>
        <v>46207</v>
      </c>
      <c r="H4" s="55">
        <f t="shared" si="0"/>
        <v>46208</v>
      </c>
      <c r="I4" s="55">
        <f t="shared" si="0"/>
        <v>46209</v>
      </c>
      <c r="J4" s="55">
        <f t="shared" si="0"/>
        <v>46210</v>
      </c>
      <c r="K4" s="55">
        <f t="shared" si="0"/>
        <v>46211</v>
      </c>
      <c r="L4" s="55">
        <f t="shared" si="0"/>
        <v>46212</v>
      </c>
      <c r="M4" s="55">
        <f t="shared" si="0"/>
        <v>46213</v>
      </c>
      <c r="N4" s="55">
        <f t="shared" si="0"/>
        <v>46214</v>
      </c>
      <c r="O4" s="55">
        <f t="shared" si="0"/>
        <v>46215</v>
      </c>
      <c r="P4" s="55">
        <f t="shared" si="0"/>
        <v>46216</v>
      </c>
      <c r="Q4" s="55">
        <f t="shared" si="0"/>
        <v>46217</v>
      </c>
      <c r="R4" s="55">
        <f t="shared" si="0"/>
        <v>46218</v>
      </c>
      <c r="S4" s="55">
        <f t="shared" si="0"/>
        <v>46219</v>
      </c>
      <c r="T4" s="55">
        <f t="shared" si="0"/>
        <v>46220</v>
      </c>
      <c r="U4" s="55">
        <f t="shared" si="0"/>
        <v>46221</v>
      </c>
      <c r="V4" s="55">
        <f t="shared" si="0"/>
        <v>46222</v>
      </c>
      <c r="W4" s="55">
        <f t="shared" si="0"/>
        <v>46223</v>
      </c>
      <c r="X4" s="55">
        <f t="shared" si="0"/>
        <v>46224</v>
      </c>
      <c r="Y4" s="55">
        <f t="shared" si="0"/>
        <v>46225</v>
      </c>
      <c r="Z4" s="55">
        <f t="shared" si="0"/>
        <v>46226</v>
      </c>
      <c r="AA4" s="55">
        <f t="shared" si="0"/>
        <v>46227</v>
      </c>
      <c r="AB4" s="55">
        <f t="shared" si="0"/>
        <v>46228</v>
      </c>
      <c r="AC4" s="55">
        <f t="shared" si="0"/>
        <v>46229</v>
      </c>
      <c r="AD4" s="55">
        <f t="shared" si="0"/>
        <v>46230</v>
      </c>
      <c r="AE4" s="55">
        <f t="shared" si="0"/>
        <v>46231</v>
      </c>
      <c r="AF4" s="55">
        <f t="shared" si="0"/>
        <v>46232</v>
      </c>
      <c r="AG4" s="55">
        <f t="shared" si="0"/>
        <v>46233</v>
      </c>
      <c r="AH4" s="55">
        <f t="shared" si="0"/>
        <v>46234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juillet-2026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4</v>
      </c>
      <c r="E9" s="74">
        <f t="shared" si="1"/>
        <v>5</v>
      </c>
      <c r="F9" s="74">
        <f t="shared" si="1"/>
        <v>6</v>
      </c>
      <c r="G9" s="74">
        <f t="shared" si="1"/>
        <v>7</v>
      </c>
      <c r="H9" s="74">
        <f t="shared" si="1"/>
        <v>1</v>
      </c>
      <c r="I9" s="74">
        <f t="shared" si="1"/>
        <v>2</v>
      </c>
      <c r="J9" s="74">
        <f t="shared" si="1"/>
        <v>3</v>
      </c>
      <c r="K9" s="74">
        <f t="shared" si="1"/>
        <v>4</v>
      </c>
      <c r="L9" s="74">
        <f t="shared" si="1"/>
        <v>5</v>
      </c>
      <c r="M9" s="74">
        <f t="shared" si="1"/>
        <v>6</v>
      </c>
      <c r="N9" s="74">
        <f t="shared" si="1"/>
        <v>7</v>
      </c>
      <c r="O9" s="74">
        <f t="shared" si="1"/>
        <v>1</v>
      </c>
      <c r="P9" s="74">
        <f t="shared" si="1"/>
        <v>2</v>
      </c>
      <c r="Q9" s="74">
        <f t="shared" si="1"/>
        <v>3</v>
      </c>
      <c r="R9" s="74">
        <f t="shared" si="1"/>
        <v>4</v>
      </c>
      <c r="S9" s="74">
        <f t="shared" si="1"/>
        <v>5</v>
      </c>
      <c r="T9" s="74">
        <f t="shared" si="1"/>
        <v>6</v>
      </c>
      <c r="U9" s="74">
        <f t="shared" si="1"/>
        <v>7</v>
      </c>
      <c r="V9" s="74">
        <f t="shared" si="1"/>
        <v>1</v>
      </c>
      <c r="W9" s="74">
        <f t="shared" si="1"/>
        <v>2</v>
      </c>
      <c r="X9" s="74">
        <f t="shared" si="1"/>
        <v>3</v>
      </c>
      <c r="Y9" s="74">
        <f t="shared" si="1"/>
        <v>4</v>
      </c>
      <c r="Z9" s="74">
        <f t="shared" si="1"/>
        <v>5</v>
      </c>
      <c r="AA9" s="74">
        <f t="shared" si="1"/>
        <v>6</v>
      </c>
      <c r="AB9" s="74">
        <f t="shared" si="1"/>
        <v>7</v>
      </c>
      <c r="AC9" s="74">
        <f t="shared" si="1"/>
        <v>1</v>
      </c>
      <c r="AD9" s="74">
        <f t="shared" si="1"/>
        <v>2</v>
      </c>
      <c r="AE9" s="74">
        <f t="shared" si="1"/>
        <v>3</v>
      </c>
      <c r="AF9" s="74">
        <f t="shared" si="1"/>
        <v>4</v>
      </c>
      <c r="AG9" s="74">
        <f t="shared" si="1"/>
        <v>5</v>
      </c>
      <c r="AH9" s="179">
        <f t="shared" si="1"/>
        <v>6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 t="s">
        <v>222</v>
      </c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1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 t="s">
        <v>222</v>
      </c>
      <c r="N19" s="78"/>
      <c r="O19" s="78"/>
      <c r="P19" s="78" t="s">
        <v>222</v>
      </c>
      <c r="Q19" s="78"/>
      <c r="R19" s="78"/>
      <c r="S19" s="78"/>
      <c r="T19" s="78"/>
      <c r="U19" s="78"/>
      <c r="V19" s="78"/>
      <c r="W19" s="78" t="s">
        <v>222</v>
      </c>
      <c r="X19" s="78" t="s">
        <v>222</v>
      </c>
      <c r="Y19" s="78" t="s">
        <v>222</v>
      </c>
      <c r="Z19" s="78" t="s">
        <v>222</v>
      </c>
      <c r="AA19" s="78" t="s">
        <v>222</v>
      </c>
      <c r="AB19" s="78"/>
      <c r="AC19" s="78"/>
      <c r="AD19" s="78" t="s">
        <v>222</v>
      </c>
      <c r="AE19" s="78" t="s">
        <v>222</v>
      </c>
      <c r="AF19" s="78" t="s">
        <v>222</v>
      </c>
      <c r="AG19" s="78" t="s">
        <v>222</v>
      </c>
      <c r="AH19" s="78" t="s">
        <v>222</v>
      </c>
      <c r="AI19" s="183">
        <f>COUNTIF(D19:AG19,"p")</f>
        <v>0</v>
      </c>
      <c r="AJ19" s="183">
        <f>COUNTIF(D19:AH19,"AH")</f>
        <v>0</v>
      </c>
      <c r="AK19" s="184">
        <f>COUNTIF(D19:AG19,"PC")</f>
        <v>11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 t="s">
        <v>222</v>
      </c>
      <c r="N35" s="80"/>
      <c r="O35" s="80"/>
      <c r="P35" s="80" t="s">
        <v>222</v>
      </c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2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 t="s">
        <v>229</v>
      </c>
      <c r="E49" s="80" t="s">
        <v>229</v>
      </c>
      <c r="F49" s="80" t="s">
        <v>229</v>
      </c>
      <c r="G49" s="80"/>
      <c r="H49" s="80"/>
      <c r="I49" s="80" t="s">
        <v>229</v>
      </c>
      <c r="J49" s="80" t="s">
        <v>229</v>
      </c>
      <c r="K49" s="80" t="s">
        <v>229</v>
      </c>
      <c r="L49" s="80" t="s">
        <v>229</v>
      </c>
      <c r="M49" s="80" t="s">
        <v>229</v>
      </c>
      <c r="N49" s="80"/>
      <c r="O49" s="80"/>
      <c r="P49" s="80" t="s">
        <v>229</v>
      </c>
      <c r="Q49" s="80"/>
      <c r="R49" s="80" t="s">
        <v>229</v>
      </c>
      <c r="S49" s="80" t="s">
        <v>229</v>
      </c>
      <c r="T49" s="75" t="s">
        <v>229</v>
      </c>
      <c r="U49" s="75"/>
      <c r="V49" s="75"/>
      <c r="W49" s="75" t="s">
        <v>229</v>
      </c>
      <c r="X49" s="75" t="s">
        <v>229</v>
      </c>
      <c r="Y49" s="75" t="s">
        <v>229</v>
      </c>
      <c r="Z49" s="75" t="s">
        <v>229</v>
      </c>
      <c r="AA49" s="75" t="s">
        <v>229</v>
      </c>
      <c r="AB49" s="75"/>
      <c r="AC49" s="75"/>
      <c r="AD49" s="75" t="s">
        <v>229</v>
      </c>
      <c r="AE49" s="75" t="s">
        <v>229</v>
      </c>
      <c r="AF49" s="75" t="s">
        <v>229</v>
      </c>
      <c r="AG49" s="75" t="s">
        <v>229</v>
      </c>
      <c r="AH49" s="75" t="s">
        <v>229</v>
      </c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21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 t="s">
        <v>220</v>
      </c>
      <c r="E50" s="75" t="s">
        <v>220</v>
      </c>
      <c r="F50" s="75" t="s">
        <v>220</v>
      </c>
      <c r="G50" s="75"/>
      <c r="H50" s="75"/>
      <c r="I50" s="75" t="s">
        <v>220</v>
      </c>
      <c r="J50" s="75" t="s">
        <v>220</v>
      </c>
      <c r="K50" s="75" t="s">
        <v>220</v>
      </c>
      <c r="L50" s="75" t="s">
        <v>220</v>
      </c>
      <c r="M50" s="75" t="s">
        <v>220</v>
      </c>
      <c r="N50" s="75"/>
      <c r="O50" s="75"/>
      <c r="P50" s="75" t="s">
        <v>220</v>
      </c>
      <c r="Q50" s="75"/>
      <c r="R50" s="75" t="s">
        <v>220</v>
      </c>
      <c r="S50" s="75" t="s">
        <v>220</v>
      </c>
      <c r="T50" s="75" t="s">
        <v>220</v>
      </c>
      <c r="U50" s="75"/>
      <c r="V50" s="75"/>
      <c r="W50" s="75" t="s">
        <v>220</v>
      </c>
      <c r="X50" s="75" t="s">
        <v>220</v>
      </c>
      <c r="Y50" s="75" t="s">
        <v>220</v>
      </c>
      <c r="Z50" s="75" t="s">
        <v>220</v>
      </c>
      <c r="AA50" s="75" t="s">
        <v>220</v>
      </c>
      <c r="AB50" s="75"/>
      <c r="AC50" s="75"/>
      <c r="AD50" s="75" t="s">
        <v>220</v>
      </c>
      <c r="AE50" s="75" t="s">
        <v>220</v>
      </c>
      <c r="AF50" s="75" t="s">
        <v>220</v>
      </c>
      <c r="AG50" s="75" t="s">
        <v>220</v>
      </c>
      <c r="AH50" s="75" t="s">
        <v>220</v>
      </c>
      <c r="AI50" s="107">
        <f t="shared" si="4"/>
        <v>21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 t="s">
        <v>220</v>
      </c>
      <c r="E51" s="75" t="s">
        <v>220</v>
      </c>
      <c r="F51" s="75" t="s">
        <v>220</v>
      </c>
      <c r="G51" s="75"/>
      <c r="H51" s="75"/>
      <c r="I51" s="75" t="s">
        <v>220</v>
      </c>
      <c r="J51" s="75" t="s">
        <v>220</v>
      </c>
      <c r="K51" s="75" t="s">
        <v>220</v>
      </c>
      <c r="L51" s="75" t="s">
        <v>220</v>
      </c>
      <c r="M51" s="75" t="s">
        <v>220</v>
      </c>
      <c r="N51" s="75"/>
      <c r="O51" s="75"/>
      <c r="P51" s="75" t="s">
        <v>220</v>
      </c>
      <c r="Q51" s="75"/>
      <c r="R51" s="75" t="s">
        <v>220</v>
      </c>
      <c r="S51" s="75" t="s">
        <v>220</v>
      </c>
      <c r="T51" s="75" t="s">
        <v>220</v>
      </c>
      <c r="U51" s="75"/>
      <c r="V51" s="75"/>
      <c r="W51" s="75" t="s">
        <v>220</v>
      </c>
      <c r="X51" s="75" t="s">
        <v>220</v>
      </c>
      <c r="Y51" s="75" t="s">
        <v>220</v>
      </c>
      <c r="Z51" s="75" t="s">
        <v>220</v>
      </c>
      <c r="AA51" s="75" t="s">
        <v>220</v>
      </c>
      <c r="AB51" s="75"/>
      <c r="AC51" s="75"/>
      <c r="AD51" s="75" t="s">
        <v>220</v>
      </c>
      <c r="AE51" s="75" t="s">
        <v>220</v>
      </c>
      <c r="AF51" s="75" t="s">
        <v>220</v>
      </c>
      <c r="AG51" s="75" t="s">
        <v>220</v>
      </c>
      <c r="AH51" s="75" t="s">
        <v>220</v>
      </c>
      <c r="AI51" s="107">
        <f t="shared" si="4"/>
        <v>21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 t="s">
        <v>220</v>
      </c>
      <c r="E52" s="75" t="s">
        <v>220</v>
      </c>
      <c r="F52" s="75" t="s">
        <v>220</v>
      </c>
      <c r="G52" s="75"/>
      <c r="H52" s="75"/>
      <c r="I52" s="75" t="s">
        <v>220</v>
      </c>
      <c r="J52" s="75" t="s">
        <v>220</v>
      </c>
      <c r="K52" s="75" t="s">
        <v>220</v>
      </c>
      <c r="L52" s="75" t="s">
        <v>220</v>
      </c>
      <c r="M52" s="75" t="s">
        <v>220</v>
      </c>
      <c r="N52" s="75"/>
      <c r="O52" s="75"/>
      <c r="P52" s="75" t="s">
        <v>222</v>
      </c>
      <c r="Q52" s="75"/>
      <c r="R52" s="75" t="s">
        <v>220</v>
      </c>
      <c r="S52" s="75" t="s">
        <v>220</v>
      </c>
      <c r="T52" s="75" t="s">
        <v>220</v>
      </c>
      <c r="U52" s="75"/>
      <c r="V52" s="75"/>
      <c r="W52" s="75" t="s">
        <v>220</v>
      </c>
      <c r="X52" s="75" t="s">
        <v>220</v>
      </c>
      <c r="Y52" s="75" t="s">
        <v>220</v>
      </c>
      <c r="Z52" s="75" t="s">
        <v>220</v>
      </c>
      <c r="AA52" s="75" t="s">
        <v>220</v>
      </c>
      <c r="AB52" s="75"/>
      <c r="AC52" s="75"/>
      <c r="AD52" s="75" t="s">
        <v>220</v>
      </c>
      <c r="AE52" s="75" t="s">
        <v>220</v>
      </c>
      <c r="AF52" s="75" t="s">
        <v>220</v>
      </c>
      <c r="AG52" s="75" t="s">
        <v>220</v>
      </c>
      <c r="AH52" s="75" t="s">
        <v>220</v>
      </c>
      <c r="AI52" s="107">
        <f t="shared" si="4"/>
        <v>20</v>
      </c>
      <c r="AJ52" s="107">
        <f t="shared" si="5"/>
        <v>0</v>
      </c>
      <c r="AK52" s="108">
        <f t="shared" si="6"/>
        <v>1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 t="s">
        <v>228</v>
      </c>
      <c r="E53" s="75" t="s">
        <v>228</v>
      </c>
      <c r="F53" s="75" t="s">
        <v>228</v>
      </c>
      <c r="G53" s="75"/>
      <c r="H53" s="75"/>
      <c r="I53" s="75" t="s">
        <v>228</v>
      </c>
      <c r="J53" s="75" t="s">
        <v>228</v>
      </c>
      <c r="K53" s="75" t="s">
        <v>228</v>
      </c>
      <c r="L53" s="75" t="s">
        <v>228</v>
      </c>
      <c r="M53" s="75" t="s">
        <v>228</v>
      </c>
      <c r="N53" s="75"/>
      <c r="O53" s="75"/>
      <c r="P53" s="75" t="s">
        <v>228</v>
      </c>
      <c r="Q53" s="75"/>
      <c r="R53" s="75" t="s">
        <v>228</v>
      </c>
      <c r="S53" s="75" t="s">
        <v>228</v>
      </c>
      <c r="T53" s="75" t="s">
        <v>228</v>
      </c>
      <c r="U53" s="75"/>
      <c r="V53" s="75"/>
      <c r="W53" s="75" t="s">
        <v>228</v>
      </c>
      <c r="X53" s="75" t="s">
        <v>228</v>
      </c>
      <c r="Y53" s="75" t="s">
        <v>228</v>
      </c>
      <c r="Z53" s="75" t="s">
        <v>228</v>
      </c>
      <c r="AA53" s="75" t="s">
        <v>228</v>
      </c>
      <c r="AB53" s="75"/>
      <c r="AC53" s="75"/>
      <c r="AD53" s="75" t="s">
        <v>228</v>
      </c>
      <c r="AE53" s="75" t="s">
        <v>228</v>
      </c>
      <c r="AF53" s="75" t="s">
        <v>228</v>
      </c>
      <c r="AG53" s="75" t="s">
        <v>228</v>
      </c>
      <c r="AH53" s="75" t="s">
        <v>228</v>
      </c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21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 t="s">
        <v>220</v>
      </c>
      <c r="E54" s="75" t="s">
        <v>220</v>
      </c>
      <c r="F54" s="75" t="s">
        <v>220</v>
      </c>
      <c r="G54" s="75"/>
      <c r="H54" s="75"/>
      <c r="I54" s="75" t="s">
        <v>228</v>
      </c>
      <c r="J54" s="75" t="s">
        <v>228</v>
      </c>
      <c r="K54" s="75" t="s">
        <v>228</v>
      </c>
      <c r="L54" s="75" t="s">
        <v>228</v>
      </c>
      <c r="M54" s="75" t="s">
        <v>228</v>
      </c>
      <c r="N54" s="75"/>
      <c r="O54" s="75"/>
      <c r="P54" s="75" t="s">
        <v>228</v>
      </c>
      <c r="Q54" s="75"/>
      <c r="R54" s="75" t="s">
        <v>228</v>
      </c>
      <c r="S54" s="75" t="s">
        <v>228</v>
      </c>
      <c r="T54" s="75" t="s">
        <v>228</v>
      </c>
      <c r="U54" s="75"/>
      <c r="V54" s="75"/>
      <c r="W54" s="75" t="s">
        <v>228</v>
      </c>
      <c r="X54" s="75" t="s">
        <v>228</v>
      </c>
      <c r="Y54" s="75" t="s">
        <v>228</v>
      </c>
      <c r="Z54" s="75" t="s">
        <v>228</v>
      </c>
      <c r="AA54" s="75" t="s">
        <v>228</v>
      </c>
      <c r="AB54" s="75"/>
      <c r="AC54" s="75"/>
      <c r="AD54" s="75" t="s">
        <v>220</v>
      </c>
      <c r="AE54" s="75" t="s">
        <v>220</v>
      </c>
      <c r="AF54" s="75" t="s">
        <v>220</v>
      </c>
      <c r="AG54" s="75" t="s">
        <v>220</v>
      </c>
      <c r="AH54" s="75" t="s">
        <v>220</v>
      </c>
      <c r="AI54" s="107">
        <f t="shared" si="4"/>
        <v>7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14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 t="s">
        <v>230</v>
      </c>
      <c r="E55" s="75" t="s">
        <v>230</v>
      </c>
      <c r="F55" s="75" t="s">
        <v>230</v>
      </c>
      <c r="G55" s="75"/>
      <c r="H55" s="75"/>
      <c r="I55" s="75" t="s">
        <v>230</v>
      </c>
      <c r="J55" s="75" t="s">
        <v>230</v>
      </c>
      <c r="K55" s="75" t="s">
        <v>230</v>
      </c>
      <c r="L55" s="75" t="s">
        <v>230</v>
      </c>
      <c r="M55" s="75" t="s">
        <v>230</v>
      </c>
      <c r="N55" s="75"/>
      <c r="O55" s="75"/>
      <c r="P55" s="75" t="s">
        <v>230</v>
      </c>
      <c r="Q55" s="75"/>
      <c r="R55" s="75" t="s">
        <v>230</v>
      </c>
      <c r="S55" s="75" t="s">
        <v>230</v>
      </c>
      <c r="T55" s="75" t="s">
        <v>230</v>
      </c>
      <c r="U55" s="75"/>
      <c r="V55" s="75"/>
      <c r="W55" s="75" t="s">
        <v>230</v>
      </c>
      <c r="X55" s="75" t="s">
        <v>230</v>
      </c>
      <c r="Y55" s="75" t="s">
        <v>230</v>
      </c>
      <c r="Z55" s="75" t="s">
        <v>230</v>
      </c>
      <c r="AA55" s="75" t="s">
        <v>230</v>
      </c>
      <c r="AB55" s="75"/>
      <c r="AC55" s="75"/>
      <c r="AD55" s="75" t="s">
        <v>230</v>
      </c>
      <c r="AE55" s="75" t="s">
        <v>230</v>
      </c>
      <c r="AF55" s="75" t="s">
        <v>230</v>
      </c>
      <c r="AG55" s="75" t="s">
        <v>230</v>
      </c>
      <c r="AH55" s="75" t="s">
        <v>230</v>
      </c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21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 t="s">
        <v>220</v>
      </c>
      <c r="E56" s="75" t="s">
        <v>220</v>
      </c>
      <c r="F56" s="75" t="s">
        <v>220</v>
      </c>
      <c r="G56" s="75"/>
      <c r="H56" s="75"/>
      <c r="I56" s="75" t="s">
        <v>220</v>
      </c>
      <c r="J56" s="75" t="s">
        <v>220</v>
      </c>
      <c r="K56" s="75" t="s">
        <v>220</v>
      </c>
      <c r="L56" s="75" t="s">
        <v>220</v>
      </c>
      <c r="M56" s="75" t="s">
        <v>220</v>
      </c>
      <c r="N56" s="75"/>
      <c r="O56" s="75"/>
      <c r="P56" s="75" t="s">
        <v>220</v>
      </c>
      <c r="Q56" s="75"/>
      <c r="R56" s="75" t="s">
        <v>220</v>
      </c>
      <c r="S56" s="75" t="s">
        <v>220</v>
      </c>
      <c r="T56" s="75" t="s">
        <v>220</v>
      </c>
      <c r="U56" s="75"/>
      <c r="V56" s="75"/>
      <c r="W56" s="75" t="s">
        <v>220</v>
      </c>
      <c r="X56" s="75" t="s">
        <v>220</v>
      </c>
      <c r="Y56" s="75" t="s">
        <v>220</v>
      </c>
      <c r="Z56" s="75" t="s">
        <v>220</v>
      </c>
      <c r="AA56" s="75" t="s">
        <v>220</v>
      </c>
      <c r="AB56" s="75"/>
      <c r="AC56" s="75"/>
      <c r="AD56" s="75" t="s">
        <v>220</v>
      </c>
      <c r="AE56" s="75" t="s">
        <v>220</v>
      </c>
      <c r="AF56" s="75" t="s">
        <v>220</v>
      </c>
      <c r="AG56" s="75" t="s">
        <v>220</v>
      </c>
      <c r="AH56" s="75" t="s">
        <v>220</v>
      </c>
      <c r="AI56" s="107">
        <f t="shared" si="4"/>
        <v>21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 t="s">
        <v>220</v>
      </c>
      <c r="E57" s="75" t="s">
        <v>220</v>
      </c>
      <c r="F57" s="75" t="s">
        <v>220</v>
      </c>
      <c r="G57" s="75"/>
      <c r="H57" s="75"/>
      <c r="I57" s="75" t="s">
        <v>220</v>
      </c>
      <c r="J57" s="75" t="s">
        <v>220</v>
      </c>
      <c r="K57" s="75" t="s">
        <v>220</v>
      </c>
      <c r="L57" s="75" t="s">
        <v>220</v>
      </c>
      <c r="M57" s="75" t="s">
        <v>220</v>
      </c>
      <c r="N57" s="75"/>
      <c r="O57" s="75"/>
      <c r="P57" s="75" t="s">
        <v>222</v>
      </c>
      <c r="Q57" s="75"/>
      <c r="R57" s="75" t="s">
        <v>220</v>
      </c>
      <c r="S57" s="75" t="s">
        <v>220</v>
      </c>
      <c r="T57" s="75" t="s">
        <v>220</v>
      </c>
      <c r="U57" s="75"/>
      <c r="V57" s="75"/>
      <c r="W57" s="75" t="s">
        <v>220</v>
      </c>
      <c r="X57" s="75" t="s">
        <v>220</v>
      </c>
      <c r="Y57" s="75" t="s">
        <v>220</v>
      </c>
      <c r="Z57" s="75" t="s">
        <v>220</v>
      </c>
      <c r="AA57" s="75" t="s">
        <v>220</v>
      </c>
      <c r="AB57" s="75"/>
      <c r="AC57" s="75"/>
      <c r="AD57" s="75" t="s">
        <v>220</v>
      </c>
      <c r="AE57" s="75" t="s">
        <v>220</v>
      </c>
      <c r="AF57" s="75" t="s">
        <v>220</v>
      </c>
      <c r="AG57" s="75" t="s">
        <v>220</v>
      </c>
      <c r="AH57" s="75" t="s">
        <v>220</v>
      </c>
      <c r="AI57" s="107">
        <f t="shared" si="4"/>
        <v>20</v>
      </c>
      <c r="AJ57" s="107">
        <f t="shared" si="5"/>
        <v>0</v>
      </c>
      <c r="AK57" s="108">
        <f t="shared" si="6"/>
        <v>1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 t="s">
        <v>220</v>
      </c>
      <c r="E58" s="75" t="s">
        <v>220</v>
      </c>
      <c r="F58" s="75" t="s">
        <v>220</v>
      </c>
      <c r="G58" s="75"/>
      <c r="H58" s="75"/>
      <c r="I58" s="75" t="s">
        <v>222</v>
      </c>
      <c r="J58" s="75" t="s">
        <v>222</v>
      </c>
      <c r="K58" s="75" t="s">
        <v>222</v>
      </c>
      <c r="L58" s="75" t="s">
        <v>222</v>
      </c>
      <c r="M58" s="75" t="s">
        <v>222</v>
      </c>
      <c r="N58" s="75"/>
      <c r="O58" s="75"/>
      <c r="P58" s="75" t="s">
        <v>222</v>
      </c>
      <c r="Q58" s="75"/>
      <c r="R58" s="75" t="s">
        <v>220</v>
      </c>
      <c r="S58" s="75" t="s">
        <v>220</v>
      </c>
      <c r="T58" s="75" t="s">
        <v>220</v>
      </c>
      <c r="U58" s="75"/>
      <c r="V58" s="75"/>
      <c r="W58" s="75" t="s">
        <v>220</v>
      </c>
      <c r="X58" s="75" t="s">
        <v>220</v>
      </c>
      <c r="Y58" s="75" t="s">
        <v>220</v>
      </c>
      <c r="Z58" s="75" t="s">
        <v>220</v>
      </c>
      <c r="AA58" s="75" t="s">
        <v>220</v>
      </c>
      <c r="AB58" s="75"/>
      <c r="AC58" s="75"/>
      <c r="AD58" s="75" t="s">
        <v>220</v>
      </c>
      <c r="AE58" s="75" t="s">
        <v>220</v>
      </c>
      <c r="AF58" s="75" t="s">
        <v>220</v>
      </c>
      <c r="AG58" s="75" t="s">
        <v>220</v>
      </c>
      <c r="AH58" s="75" t="s">
        <v>220</v>
      </c>
      <c r="AI58" s="107">
        <f t="shared" si="4"/>
        <v>15</v>
      </c>
      <c r="AJ58" s="107">
        <f t="shared" si="5"/>
        <v>0</v>
      </c>
      <c r="AK58" s="108">
        <f t="shared" si="6"/>
        <v>6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7</v>
      </c>
      <c r="E59" s="35">
        <f t="shared" ref="E59:AH59" si="17">COUNTIF(E49:E58,"p") + COUNTIF(E49:E58,"ah")</f>
        <v>7</v>
      </c>
      <c r="F59" s="35">
        <f t="shared" si="17"/>
        <v>7</v>
      </c>
      <c r="G59" s="35">
        <f t="shared" si="17"/>
        <v>0</v>
      </c>
      <c r="H59" s="35">
        <f t="shared" si="17"/>
        <v>0</v>
      </c>
      <c r="I59" s="35">
        <f t="shared" si="17"/>
        <v>5</v>
      </c>
      <c r="J59" s="35">
        <f t="shared" si="17"/>
        <v>5</v>
      </c>
      <c r="K59" s="35">
        <f t="shared" si="17"/>
        <v>5</v>
      </c>
      <c r="L59" s="35">
        <f t="shared" si="17"/>
        <v>5</v>
      </c>
      <c r="M59" s="35">
        <f t="shared" si="17"/>
        <v>5</v>
      </c>
      <c r="N59" s="35">
        <f t="shared" si="17"/>
        <v>0</v>
      </c>
      <c r="O59" s="35">
        <f t="shared" si="17"/>
        <v>0</v>
      </c>
      <c r="P59" s="35">
        <f t="shared" si="17"/>
        <v>3</v>
      </c>
      <c r="Q59" s="35">
        <f t="shared" si="17"/>
        <v>0</v>
      </c>
      <c r="R59" s="35">
        <f t="shared" si="17"/>
        <v>6</v>
      </c>
      <c r="S59" s="35">
        <f t="shared" si="17"/>
        <v>6</v>
      </c>
      <c r="T59" s="35">
        <f t="shared" si="17"/>
        <v>6</v>
      </c>
      <c r="U59" s="35">
        <f t="shared" si="17"/>
        <v>0</v>
      </c>
      <c r="V59" s="35">
        <f t="shared" si="17"/>
        <v>0</v>
      </c>
      <c r="W59" s="35">
        <f t="shared" si="17"/>
        <v>6</v>
      </c>
      <c r="X59" s="35">
        <f t="shared" si="17"/>
        <v>6</v>
      </c>
      <c r="Y59" s="35">
        <f t="shared" si="17"/>
        <v>6</v>
      </c>
      <c r="Z59" s="35">
        <f t="shared" si="17"/>
        <v>6</v>
      </c>
      <c r="AA59" s="35">
        <f t="shared" si="17"/>
        <v>6</v>
      </c>
      <c r="AB59" s="35">
        <f t="shared" si="17"/>
        <v>0</v>
      </c>
      <c r="AC59" s="35">
        <f t="shared" si="17"/>
        <v>0</v>
      </c>
      <c r="AD59" s="35">
        <f t="shared" si="17"/>
        <v>7</v>
      </c>
      <c r="AE59" s="35">
        <f t="shared" si="17"/>
        <v>7</v>
      </c>
      <c r="AF59" s="35">
        <f t="shared" si="17"/>
        <v>7</v>
      </c>
      <c r="AG59" s="35">
        <f t="shared" si="17"/>
        <v>7</v>
      </c>
      <c r="AH59" s="35">
        <f t="shared" si="17"/>
        <v>7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 t="s">
        <v>220</v>
      </c>
      <c r="E61" s="75" t="s">
        <v>220</v>
      </c>
      <c r="F61" s="75" t="s">
        <v>220</v>
      </c>
      <c r="G61" s="75"/>
      <c r="H61" s="75"/>
      <c r="I61" s="75" t="s">
        <v>220</v>
      </c>
      <c r="J61" s="75" t="s">
        <v>220</v>
      </c>
      <c r="K61" s="75" t="s">
        <v>220</v>
      </c>
      <c r="L61" s="75" t="s">
        <v>220</v>
      </c>
      <c r="M61" s="75" t="s">
        <v>220</v>
      </c>
      <c r="N61" s="75"/>
      <c r="O61" s="75"/>
      <c r="P61" s="75" t="s">
        <v>220</v>
      </c>
      <c r="Q61" s="75"/>
      <c r="R61" s="75" t="s">
        <v>220</v>
      </c>
      <c r="S61" s="75" t="s">
        <v>220</v>
      </c>
      <c r="T61" s="75" t="s">
        <v>220</v>
      </c>
      <c r="U61" s="75"/>
      <c r="V61" s="75"/>
      <c r="W61" s="75" t="s">
        <v>220</v>
      </c>
      <c r="X61" s="75" t="s">
        <v>220</v>
      </c>
      <c r="Y61" s="75" t="s">
        <v>220</v>
      </c>
      <c r="Z61" s="75" t="s">
        <v>220</v>
      </c>
      <c r="AA61" s="75" t="s">
        <v>220</v>
      </c>
      <c r="AB61" s="75"/>
      <c r="AC61" s="75"/>
      <c r="AD61" s="75" t="s">
        <v>220</v>
      </c>
      <c r="AE61" s="75" t="s">
        <v>220</v>
      </c>
      <c r="AF61" s="75" t="s">
        <v>220</v>
      </c>
      <c r="AG61" s="75" t="s">
        <v>220</v>
      </c>
      <c r="AH61" s="75" t="s">
        <v>220</v>
      </c>
      <c r="AI61" s="107">
        <f t="shared" ref="AI61:AI71" si="18">COUNTIF(D61:AG61,"p")</f>
        <v>21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 t="s">
        <v>220</v>
      </c>
      <c r="E62" s="75" t="s">
        <v>220</v>
      </c>
      <c r="F62" s="75" t="s">
        <v>220</v>
      </c>
      <c r="G62" s="75"/>
      <c r="H62" s="75"/>
      <c r="I62" s="75" t="s">
        <v>220</v>
      </c>
      <c r="J62" s="75" t="s">
        <v>220</v>
      </c>
      <c r="K62" s="75" t="s">
        <v>220</v>
      </c>
      <c r="L62" s="75" t="s">
        <v>220</v>
      </c>
      <c r="M62" s="75" t="s">
        <v>220</v>
      </c>
      <c r="N62" s="75"/>
      <c r="O62" s="75"/>
      <c r="P62" s="75" t="s">
        <v>222</v>
      </c>
      <c r="Q62" s="75"/>
      <c r="R62" s="75" t="s">
        <v>222</v>
      </c>
      <c r="S62" s="75" t="s">
        <v>222</v>
      </c>
      <c r="T62" s="75" t="s">
        <v>222</v>
      </c>
      <c r="U62" s="75"/>
      <c r="V62" s="75"/>
      <c r="W62" s="75" t="s">
        <v>220</v>
      </c>
      <c r="X62" s="75" t="s">
        <v>220</v>
      </c>
      <c r="Y62" s="75" t="s">
        <v>220</v>
      </c>
      <c r="Z62" s="75" t="s">
        <v>220</v>
      </c>
      <c r="AA62" s="75" t="s">
        <v>220</v>
      </c>
      <c r="AB62" s="75"/>
      <c r="AC62" s="75"/>
      <c r="AD62" s="75" t="s">
        <v>220</v>
      </c>
      <c r="AE62" s="75" t="s">
        <v>220</v>
      </c>
      <c r="AF62" s="75" t="s">
        <v>220</v>
      </c>
      <c r="AG62" s="75" t="s">
        <v>220</v>
      </c>
      <c r="AH62" s="75" t="s">
        <v>220</v>
      </c>
      <c r="AI62" s="107">
        <f t="shared" si="18"/>
        <v>17</v>
      </c>
      <c r="AJ62" s="107">
        <f t="shared" si="19"/>
        <v>0</v>
      </c>
      <c r="AK62" s="108">
        <f t="shared" si="20"/>
        <v>4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 t="s">
        <v>220</v>
      </c>
      <c r="E63" s="75" t="s">
        <v>220</v>
      </c>
      <c r="F63" s="75" t="s">
        <v>220</v>
      </c>
      <c r="G63" s="75"/>
      <c r="H63" s="75"/>
      <c r="I63" s="75" t="s">
        <v>220</v>
      </c>
      <c r="J63" s="75" t="s">
        <v>220</v>
      </c>
      <c r="K63" s="75" t="s">
        <v>220</v>
      </c>
      <c r="L63" s="75" t="s">
        <v>220</v>
      </c>
      <c r="M63" s="75" t="s">
        <v>220</v>
      </c>
      <c r="N63" s="75"/>
      <c r="O63" s="75"/>
      <c r="P63" s="75" t="s">
        <v>222</v>
      </c>
      <c r="Q63" s="75"/>
      <c r="R63" s="75" t="s">
        <v>220</v>
      </c>
      <c r="S63" s="75" t="s">
        <v>220</v>
      </c>
      <c r="T63" s="75" t="s">
        <v>220</v>
      </c>
      <c r="U63" s="75"/>
      <c r="V63" s="75"/>
      <c r="W63" s="75" t="s">
        <v>220</v>
      </c>
      <c r="X63" s="75" t="s">
        <v>220</v>
      </c>
      <c r="Y63" s="75" t="s">
        <v>220</v>
      </c>
      <c r="Z63" s="75" t="s">
        <v>220</v>
      </c>
      <c r="AA63" s="75" t="s">
        <v>220</v>
      </c>
      <c r="AB63" s="75"/>
      <c r="AC63" s="75"/>
      <c r="AD63" s="75" t="s">
        <v>220</v>
      </c>
      <c r="AE63" s="75" t="s">
        <v>220</v>
      </c>
      <c r="AF63" s="75" t="s">
        <v>220</v>
      </c>
      <c r="AG63" s="75" t="s">
        <v>220</v>
      </c>
      <c r="AH63" s="75" t="s">
        <v>220</v>
      </c>
      <c r="AI63" s="107">
        <f t="shared" si="18"/>
        <v>20</v>
      </c>
      <c r="AJ63" s="107">
        <f t="shared" si="19"/>
        <v>0</v>
      </c>
      <c r="AK63" s="108">
        <f t="shared" si="20"/>
        <v>1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 t="s">
        <v>220</v>
      </c>
      <c r="E64" s="75" t="s">
        <v>220</v>
      </c>
      <c r="F64" s="75" t="s">
        <v>220</v>
      </c>
      <c r="G64" s="75"/>
      <c r="H64" s="75"/>
      <c r="I64" s="75" t="s">
        <v>220</v>
      </c>
      <c r="J64" s="75" t="s">
        <v>220</v>
      </c>
      <c r="K64" s="75" t="s">
        <v>220</v>
      </c>
      <c r="L64" s="75" t="s">
        <v>220</v>
      </c>
      <c r="M64" s="75" t="s">
        <v>220</v>
      </c>
      <c r="N64" s="75"/>
      <c r="O64" s="75"/>
      <c r="P64" s="75" t="s">
        <v>222</v>
      </c>
      <c r="Q64" s="75"/>
      <c r="R64" s="75" t="s">
        <v>220</v>
      </c>
      <c r="S64" s="75" t="s">
        <v>220</v>
      </c>
      <c r="T64" s="75" t="s">
        <v>220</v>
      </c>
      <c r="U64" s="75"/>
      <c r="V64" s="75"/>
      <c r="W64" s="75" t="s">
        <v>220</v>
      </c>
      <c r="X64" s="75" t="s">
        <v>220</v>
      </c>
      <c r="Y64" s="75" t="s">
        <v>220</v>
      </c>
      <c r="Z64" s="75" t="s">
        <v>220</v>
      </c>
      <c r="AA64" s="75" t="s">
        <v>220</v>
      </c>
      <c r="AB64" s="75"/>
      <c r="AC64" s="75"/>
      <c r="AD64" s="75" t="s">
        <v>220</v>
      </c>
      <c r="AE64" s="75" t="s">
        <v>220</v>
      </c>
      <c r="AF64" s="75" t="s">
        <v>220</v>
      </c>
      <c r="AG64" s="75" t="s">
        <v>220</v>
      </c>
      <c r="AH64" s="75" t="s">
        <v>220</v>
      </c>
      <c r="AI64" s="107">
        <f t="shared" si="18"/>
        <v>20</v>
      </c>
      <c r="AJ64" s="107">
        <f t="shared" si="19"/>
        <v>0</v>
      </c>
      <c r="AK64" s="108">
        <f t="shared" si="20"/>
        <v>1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 t="s">
        <v>220</v>
      </c>
      <c r="E65" s="75" t="s">
        <v>220</v>
      </c>
      <c r="F65" s="75" t="s">
        <v>220</v>
      </c>
      <c r="G65" s="75"/>
      <c r="H65" s="75"/>
      <c r="I65" s="75" t="s">
        <v>220</v>
      </c>
      <c r="J65" s="75" t="s">
        <v>220</v>
      </c>
      <c r="K65" s="75" t="s">
        <v>220</v>
      </c>
      <c r="L65" s="75" t="s">
        <v>220</v>
      </c>
      <c r="M65" s="75" t="s">
        <v>220</v>
      </c>
      <c r="N65" s="75"/>
      <c r="O65" s="75"/>
      <c r="P65" s="75" t="s">
        <v>220</v>
      </c>
      <c r="Q65" s="75"/>
      <c r="R65" s="75" t="s">
        <v>220</v>
      </c>
      <c r="S65" s="75" t="s">
        <v>220</v>
      </c>
      <c r="T65" s="75" t="s">
        <v>220</v>
      </c>
      <c r="U65" s="75"/>
      <c r="V65" s="75"/>
      <c r="W65" s="75" t="s">
        <v>220</v>
      </c>
      <c r="X65" s="75" t="s">
        <v>220</v>
      </c>
      <c r="Y65" s="75" t="s">
        <v>220</v>
      </c>
      <c r="Z65" s="75" t="s">
        <v>220</v>
      </c>
      <c r="AA65" s="75" t="s">
        <v>220</v>
      </c>
      <c r="AB65" s="75"/>
      <c r="AC65" s="75"/>
      <c r="AD65" s="75" t="s">
        <v>220</v>
      </c>
      <c r="AE65" s="75" t="s">
        <v>220</v>
      </c>
      <c r="AF65" s="75" t="s">
        <v>220</v>
      </c>
      <c r="AG65" s="75" t="s">
        <v>220</v>
      </c>
      <c r="AH65" s="75" t="s">
        <v>220</v>
      </c>
      <c r="AI65" s="107">
        <f t="shared" si="18"/>
        <v>21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 t="s">
        <v>220</v>
      </c>
      <c r="E66" s="75" t="s">
        <v>220</v>
      </c>
      <c r="F66" s="75" t="s">
        <v>220</v>
      </c>
      <c r="G66" s="75"/>
      <c r="H66" s="75"/>
      <c r="I66" s="75" t="s">
        <v>220</v>
      </c>
      <c r="J66" s="75" t="s">
        <v>220</v>
      </c>
      <c r="K66" s="75" t="s">
        <v>220</v>
      </c>
      <c r="L66" s="75" t="s">
        <v>220</v>
      </c>
      <c r="M66" s="75" t="s">
        <v>220</v>
      </c>
      <c r="N66" s="75"/>
      <c r="O66" s="75"/>
      <c r="P66" s="75" t="s">
        <v>222</v>
      </c>
      <c r="Q66" s="75"/>
      <c r="R66" s="75" t="s">
        <v>222</v>
      </c>
      <c r="S66" s="75" t="s">
        <v>222</v>
      </c>
      <c r="T66" s="75" t="s">
        <v>222</v>
      </c>
      <c r="U66" s="75"/>
      <c r="V66" s="75"/>
      <c r="W66" s="75" t="s">
        <v>220</v>
      </c>
      <c r="X66" s="75" t="s">
        <v>220</v>
      </c>
      <c r="Y66" s="75" t="s">
        <v>220</v>
      </c>
      <c r="Z66" s="75" t="s">
        <v>220</v>
      </c>
      <c r="AA66" s="75" t="s">
        <v>220</v>
      </c>
      <c r="AB66" s="75"/>
      <c r="AC66" s="75"/>
      <c r="AD66" s="75" t="s">
        <v>220</v>
      </c>
      <c r="AE66" s="75" t="s">
        <v>220</v>
      </c>
      <c r="AF66" s="75" t="s">
        <v>220</v>
      </c>
      <c r="AG66" s="75" t="s">
        <v>220</v>
      </c>
      <c r="AH66" s="75" t="s">
        <v>220</v>
      </c>
      <c r="AI66" s="107">
        <f t="shared" si="18"/>
        <v>17</v>
      </c>
      <c r="AJ66" s="107">
        <f t="shared" si="19"/>
        <v>0</v>
      </c>
      <c r="AK66" s="108">
        <f t="shared" si="20"/>
        <v>4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 t="s">
        <v>220</v>
      </c>
      <c r="E67" s="75" t="s">
        <v>220</v>
      </c>
      <c r="F67" s="75" t="s">
        <v>220</v>
      </c>
      <c r="G67" s="75"/>
      <c r="H67" s="75"/>
      <c r="I67" s="75" t="s">
        <v>220</v>
      </c>
      <c r="J67" s="75" t="s">
        <v>220</v>
      </c>
      <c r="K67" s="75" t="s">
        <v>220</v>
      </c>
      <c r="L67" s="75" t="s">
        <v>220</v>
      </c>
      <c r="M67" s="75" t="s">
        <v>220</v>
      </c>
      <c r="N67" s="75"/>
      <c r="O67" s="75"/>
      <c r="P67" s="75" t="s">
        <v>222</v>
      </c>
      <c r="Q67" s="75"/>
      <c r="R67" s="75" t="s">
        <v>222</v>
      </c>
      <c r="S67" s="75" t="s">
        <v>222</v>
      </c>
      <c r="T67" s="75" t="s">
        <v>222</v>
      </c>
      <c r="U67" s="75"/>
      <c r="V67" s="75"/>
      <c r="W67" s="75" t="s">
        <v>220</v>
      </c>
      <c r="X67" s="75" t="s">
        <v>220</v>
      </c>
      <c r="Y67" s="75" t="s">
        <v>220</v>
      </c>
      <c r="Z67" s="75" t="s">
        <v>220</v>
      </c>
      <c r="AA67" s="75" t="s">
        <v>220</v>
      </c>
      <c r="AB67" s="75"/>
      <c r="AC67" s="75"/>
      <c r="AD67" s="75" t="s">
        <v>220</v>
      </c>
      <c r="AE67" s="75" t="s">
        <v>220</v>
      </c>
      <c r="AF67" s="75" t="s">
        <v>220</v>
      </c>
      <c r="AG67" s="75" t="s">
        <v>220</v>
      </c>
      <c r="AH67" s="75" t="s">
        <v>220</v>
      </c>
      <c r="AI67" s="107">
        <f t="shared" si="18"/>
        <v>17</v>
      </c>
      <c r="AJ67" s="107">
        <f t="shared" si="19"/>
        <v>0</v>
      </c>
      <c r="AK67" s="108">
        <f t="shared" si="20"/>
        <v>4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 t="s">
        <v>220</v>
      </c>
      <c r="E68" s="80" t="s">
        <v>220</v>
      </c>
      <c r="F68" s="80" t="s">
        <v>220</v>
      </c>
      <c r="G68" s="80"/>
      <c r="H68" s="80"/>
      <c r="I68" s="80" t="s">
        <v>220</v>
      </c>
      <c r="J68" s="80" t="s">
        <v>220</v>
      </c>
      <c r="K68" s="80" t="s">
        <v>220</v>
      </c>
      <c r="L68" s="80" t="s">
        <v>220</v>
      </c>
      <c r="M68" s="80" t="s">
        <v>220</v>
      </c>
      <c r="N68" s="80"/>
      <c r="O68" s="80"/>
      <c r="P68" s="80" t="s">
        <v>220</v>
      </c>
      <c r="Q68" s="80"/>
      <c r="R68" s="80" t="s">
        <v>220</v>
      </c>
      <c r="S68" s="80" t="s">
        <v>220</v>
      </c>
      <c r="T68" s="80" t="s">
        <v>220</v>
      </c>
      <c r="U68" s="75"/>
      <c r="V68" s="75"/>
      <c r="W68" s="75" t="s">
        <v>220</v>
      </c>
      <c r="X68" s="75" t="s">
        <v>220</v>
      </c>
      <c r="Y68" s="75" t="s">
        <v>220</v>
      </c>
      <c r="Z68" s="75" t="s">
        <v>220</v>
      </c>
      <c r="AA68" s="75" t="s">
        <v>220</v>
      </c>
      <c r="AB68" s="75"/>
      <c r="AC68" s="75"/>
      <c r="AD68" s="75" t="s">
        <v>220</v>
      </c>
      <c r="AE68" s="75" t="s">
        <v>220</v>
      </c>
      <c r="AF68" s="75" t="s">
        <v>220</v>
      </c>
      <c r="AG68" s="75" t="s">
        <v>220</v>
      </c>
      <c r="AH68" s="75" t="s">
        <v>220</v>
      </c>
      <c r="AI68" s="107">
        <f t="shared" si="18"/>
        <v>21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 t="s">
        <v>220</v>
      </c>
      <c r="E69" s="75" t="s">
        <v>220</v>
      </c>
      <c r="F69" s="75" t="s">
        <v>220</v>
      </c>
      <c r="G69" s="75"/>
      <c r="H69" s="75"/>
      <c r="I69" s="75" t="s">
        <v>220</v>
      </c>
      <c r="J69" s="75" t="s">
        <v>220</v>
      </c>
      <c r="K69" s="75" t="s">
        <v>220</v>
      </c>
      <c r="L69" s="75" t="s">
        <v>220</v>
      </c>
      <c r="M69" s="75" t="s">
        <v>220</v>
      </c>
      <c r="N69" s="75"/>
      <c r="O69" s="75"/>
      <c r="P69" s="75" t="s">
        <v>220</v>
      </c>
      <c r="Q69" s="75"/>
      <c r="R69" s="75" t="s">
        <v>220</v>
      </c>
      <c r="S69" s="75" t="s">
        <v>220</v>
      </c>
      <c r="T69" s="75" t="s">
        <v>220</v>
      </c>
      <c r="U69" s="75"/>
      <c r="V69" s="75"/>
      <c r="W69" s="75" t="s">
        <v>220</v>
      </c>
      <c r="X69" s="75" t="s">
        <v>220</v>
      </c>
      <c r="Y69" s="75" t="s">
        <v>220</v>
      </c>
      <c r="Z69" s="75" t="s">
        <v>220</v>
      </c>
      <c r="AA69" s="75" t="s">
        <v>220</v>
      </c>
      <c r="AB69" s="75"/>
      <c r="AC69" s="75"/>
      <c r="AD69" s="75" t="s">
        <v>220</v>
      </c>
      <c r="AE69" s="75" t="s">
        <v>220</v>
      </c>
      <c r="AF69" s="75" t="s">
        <v>220</v>
      </c>
      <c r="AG69" s="75" t="s">
        <v>220</v>
      </c>
      <c r="AH69" s="75" t="s">
        <v>220</v>
      </c>
      <c r="AI69" s="107">
        <f t="shared" si="18"/>
        <v>21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 t="s">
        <v>220</v>
      </c>
      <c r="E70" s="75" t="s">
        <v>220</v>
      </c>
      <c r="F70" s="75" t="s">
        <v>220</v>
      </c>
      <c r="G70" s="75"/>
      <c r="H70" s="75"/>
      <c r="I70" s="75" t="s">
        <v>220</v>
      </c>
      <c r="J70" s="75" t="s">
        <v>220</v>
      </c>
      <c r="K70" s="75" t="s">
        <v>220</v>
      </c>
      <c r="L70" s="75" t="s">
        <v>220</v>
      </c>
      <c r="M70" s="75" t="s">
        <v>220</v>
      </c>
      <c r="N70" s="75"/>
      <c r="O70" s="75"/>
      <c r="P70" s="75" t="s">
        <v>220</v>
      </c>
      <c r="Q70" s="75"/>
      <c r="R70" s="75" t="s">
        <v>220</v>
      </c>
      <c r="S70" s="75" t="s">
        <v>220</v>
      </c>
      <c r="T70" s="75" t="s">
        <v>220</v>
      </c>
      <c r="U70" s="75"/>
      <c r="V70" s="75"/>
      <c r="W70" s="75" t="s">
        <v>220</v>
      </c>
      <c r="X70" s="75" t="s">
        <v>220</v>
      </c>
      <c r="Y70" s="75" t="s">
        <v>220</v>
      </c>
      <c r="Z70" s="75" t="s">
        <v>220</v>
      </c>
      <c r="AA70" s="75" t="s">
        <v>220</v>
      </c>
      <c r="AB70" s="75"/>
      <c r="AC70" s="75"/>
      <c r="AD70" s="75" t="s">
        <v>220</v>
      </c>
      <c r="AE70" s="75" t="s">
        <v>220</v>
      </c>
      <c r="AF70" s="75" t="s">
        <v>220</v>
      </c>
      <c r="AG70" s="75" t="s">
        <v>220</v>
      </c>
      <c r="AH70" s="75" t="s">
        <v>220</v>
      </c>
      <c r="AI70" s="107">
        <f t="shared" si="18"/>
        <v>21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 t="s">
        <v>220</v>
      </c>
      <c r="E71" s="75" t="s">
        <v>220</v>
      </c>
      <c r="F71" s="75" t="s">
        <v>220</v>
      </c>
      <c r="G71" s="75"/>
      <c r="H71" s="75"/>
      <c r="I71" s="75" t="s">
        <v>220</v>
      </c>
      <c r="J71" s="75" t="s">
        <v>220</v>
      </c>
      <c r="K71" s="75" t="s">
        <v>220</v>
      </c>
      <c r="L71" s="75" t="s">
        <v>220</v>
      </c>
      <c r="M71" s="75" t="s">
        <v>220</v>
      </c>
      <c r="N71" s="75"/>
      <c r="O71" s="75"/>
      <c r="P71" s="75" t="s">
        <v>222</v>
      </c>
      <c r="Q71" s="75"/>
      <c r="R71" s="75" t="s">
        <v>222</v>
      </c>
      <c r="S71" s="75" t="s">
        <v>222</v>
      </c>
      <c r="T71" s="75" t="s">
        <v>222</v>
      </c>
      <c r="U71" s="75"/>
      <c r="V71" s="75"/>
      <c r="W71" s="75" t="s">
        <v>220</v>
      </c>
      <c r="X71" s="75" t="s">
        <v>220</v>
      </c>
      <c r="Y71" s="75" t="s">
        <v>220</v>
      </c>
      <c r="Z71" s="75" t="s">
        <v>220</v>
      </c>
      <c r="AA71" s="75" t="s">
        <v>220</v>
      </c>
      <c r="AB71" s="75"/>
      <c r="AC71" s="75"/>
      <c r="AD71" s="75" t="s">
        <v>220</v>
      </c>
      <c r="AE71" s="75" t="s">
        <v>220</v>
      </c>
      <c r="AF71" s="75" t="s">
        <v>220</v>
      </c>
      <c r="AG71" s="75" t="s">
        <v>220</v>
      </c>
      <c r="AH71" s="75" t="s">
        <v>220</v>
      </c>
      <c r="AI71" s="107">
        <f t="shared" si="18"/>
        <v>17</v>
      </c>
      <c r="AJ71" s="107">
        <f t="shared" si="19"/>
        <v>0</v>
      </c>
      <c r="AK71" s="108">
        <f t="shared" si="20"/>
        <v>4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11</v>
      </c>
      <c r="E72" s="42">
        <f t="shared" ref="E72:AH72" si="31">COUNTIF(E61:E71,"p") + COUNTIF(E61:E71,"ah")</f>
        <v>11</v>
      </c>
      <c r="F72" s="42">
        <f t="shared" si="31"/>
        <v>11</v>
      </c>
      <c r="G72" s="42">
        <f t="shared" si="31"/>
        <v>0</v>
      </c>
      <c r="H72" s="42">
        <f t="shared" si="31"/>
        <v>0</v>
      </c>
      <c r="I72" s="42">
        <f t="shared" si="31"/>
        <v>11</v>
      </c>
      <c r="J72" s="42">
        <f t="shared" si="31"/>
        <v>11</v>
      </c>
      <c r="K72" s="42">
        <f t="shared" si="31"/>
        <v>11</v>
      </c>
      <c r="L72" s="42">
        <f t="shared" si="31"/>
        <v>11</v>
      </c>
      <c r="M72" s="42">
        <f t="shared" si="31"/>
        <v>11</v>
      </c>
      <c r="N72" s="42">
        <f t="shared" si="31"/>
        <v>0</v>
      </c>
      <c r="O72" s="42">
        <f t="shared" si="31"/>
        <v>0</v>
      </c>
      <c r="P72" s="42">
        <f t="shared" si="31"/>
        <v>5</v>
      </c>
      <c r="Q72" s="42">
        <f t="shared" si="31"/>
        <v>0</v>
      </c>
      <c r="R72" s="42">
        <f t="shared" si="31"/>
        <v>7</v>
      </c>
      <c r="S72" s="42">
        <f t="shared" si="31"/>
        <v>7</v>
      </c>
      <c r="T72" s="42">
        <f t="shared" si="31"/>
        <v>7</v>
      </c>
      <c r="U72" s="42">
        <f t="shared" si="31"/>
        <v>0</v>
      </c>
      <c r="V72" s="42">
        <f t="shared" si="31"/>
        <v>0</v>
      </c>
      <c r="W72" s="42">
        <f t="shared" si="31"/>
        <v>11</v>
      </c>
      <c r="X72" s="42">
        <f t="shared" si="31"/>
        <v>11</v>
      </c>
      <c r="Y72" s="42">
        <f t="shared" si="31"/>
        <v>11</v>
      </c>
      <c r="Z72" s="42">
        <f t="shared" si="31"/>
        <v>11</v>
      </c>
      <c r="AA72" s="42">
        <f t="shared" si="31"/>
        <v>11</v>
      </c>
      <c r="AB72" s="42">
        <f t="shared" si="31"/>
        <v>0</v>
      </c>
      <c r="AC72" s="42">
        <f t="shared" si="31"/>
        <v>0</v>
      </c>
      <c r="AD72" s="42">
        <f t="shared" si="31"/>
        <v>11</v>
      </c>
      <c r="AE72" s="42">
        <f t="shared" si="31"/>
        <v>11</v>
      </c>
      <c r="AF72" s="42">
        <f t="shared" si="31"/>
        <v>11</v>
      </c>
      <c r="AG72" s="42">
        <f t="shared" si="31"/>
        <v>11</v>
      </c>
      <c r="AH72" s="42">
        <f t="shared" si="31"/>
        <v>11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18</v>
      </c>
      <c r="E73" s="35">
        <f t="shared" si="32"/>
        <v>18</v>
      </c>
      <c r="F73" s="35">
        <f t="shared" si="32"/>
        <v>18</v>
      </c>
      <c r="G73" s="35">
        <f t="shared" si="32"/>
        <v>0</v>
      </c>
      <c r="H73" s="35">
        <f t="shared" si="32"/>
        <v>0</v>
      </c>
      <c r="I73" s="35">
        <f t="shared" si="32"/>
        <v>16</v>
      </c>
      <c r="J73" s="35">
        <f t="shared" si="32"/>
        <v>16</v>
      </c>
      <c r="K73" s="35">
        <f t="shared" si="32"/>
        <v>16</v>
      </c>
      <c r="L73" s="35">
        <f t="shared" si="32"/>
        <v>16</v>
      </c>
      <c r="M73" s="35">
        <f t="shared" si="32"/>
        <v>16</v>
      </c>
      <c r="N73" s="35">
        <f t="shared" si="32"/>
        <v>0</v>
      </c>
      <c r="O73" s="35">
        <f t="shared" si="32"/>
        <v>0</v>
      </c>
      <c r="P73" s="35">
        <f t="shared" si="32"/>
        <v>8</v>
      </c>
      <c r="Q73" s="35">
        <f t="shared" si="32"/>
        <v>0</v>
      </c>
      <c r="R73" s="35">
        <f t="shared" si="32"/>
        <v>13</v>
      </c>
      <c r="S73" s="35">
        <f t="shared" si="32"/>
        <v>13</v>
      </c>
      <c r="T73" s="35">
        <f t="shared" si="32"/>
        <v>13</v>
      </c>
      <c r="U73" s="35">
        <f t="shared" si="32"/>
        <v>0</v>
      </c>
      <c r="V73" s="35">
        <f t="shared" si="32"/>
        <v>0</v>
      </c>
      <c r="W73" s="35">
        <f t="shared" si="32"/>
        <v>17</v>
      </c>
      <c r="X73" s="35">
        <f t="shared" si="32"/>
        <v>17</v>
      </c>
      <c r="Y73" s="35">
        <f t="shared" si="32"/>
        <v>17</v>
      </c>
      <c r="Z73" s="35">
        <f t="shared" si="32"/>
        <v>17</v>
      </c>
      <c r="AA73" s="35">
        <f t="shared" si="32"/>
        <v>17</v>
      </c>
      <c r="AB73" s="35">
        <f t="shared" si="32"/>
        <v>0</v>
      </c>
      <c r="AC73" s="35">
        <f t="shared" si="32"/>
        <v>0</v>
      </c>
      <c r="AD73" s="35">
        <f t="shared" si="32"/>
        <v>18</v>
      </c>
      <c r="AE73" s="35">
        <f t="shared" si="32"/>
        <v>18</v>
      </c>
      <c r="AF73" s="35">
        <f t="shared" si="32"/>
        <v>18</v>
      </c>
      <c r="AG73" s="35">
        <f t="shared" si="32"/>
        <v>18</v>
      </c>
      <c r="AH73" s="35">
        <f t="shared" si="32"/>
        <v>18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 t="s">
        <v>222</v>
      </c>
      <c r="J76" s="77" t="s">
        <v>222</v>
      </c>
      <c r="K76" s="77" t="s">
        <v>222</v>
      </c>
      <c r="L76" s="77" t="s">
        <v>222</v>
      </c>
      <c r="M76" s="77" t="s">
        <v>222</v>
      </c>
      <c r="N76" s="77"/>
      <c r="O76" s="77"/>
      <c r="P76" s="77" t="s">
        <v>222</v>
      </c>
      <c r="Q76" s="77"/>
      <c r="R76" s="77" t="s">
        <v>222</v>
      </c>
      <c r="S76" s="77" t="s">
        <v>222</v>
      </c>
      <c r="T76" s="77" t="s">
        <v>222</v>
      </c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9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12</v>
      </c>
      <c r="G83" s="102">
        <f>COUNTIF(D11:AE35,"f")</f>
        <v>0</v>
      </c>
      <c r="H83" s="102">
        <f>COUNTIF(D11:AE35,"ast")</f>
        <v>0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111</v>
      </c>
      <c r="X83" s="105">
        <f>COUNTIF(D49:AE58,"AH")</f>
        <v>0</v>
      </c>
      <c r="Y83" s="105">
        <f>COUNTIF(D49:AE58,"PC")</f>
        <v>8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33</v>
      </c>
      <c r="AF83" s="105">
        <f>COUNTIF(D49:AE58,"MA")</f>
        <v>19</v>
      </c>
      <c r="AG83" s="105">
        <f>COUNTIF(D49:AE58,"AT")</f>
        <v>19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191</v>
      </c>
      <c r="E105" s="105">
        <f>COUNTIF(D61:AE71,"AH")</f>
        <v>0</v>
      </c>
      <c r="F105" s="105">
        <f>COUNTIF(D61:AE71,"PC")</f>
        <v>18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9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49:AH58 D61:AH71 D75:AH76 D78:AH79">
    <cfRule type="containsText" dxfId="132" priority="7" operator="containsText" text="AH">
      <formula>NOT(ISERROR(SEARCH("AH",D12)))</formula>
    </cfRule>
    <cfRule type="containsText" dxfId="131" priority="8" operator="containsText" text="TP">
      <formula>NOT(ISERROR(SEARCH("TP",D12)))</formula>
    </cfRule>
    <cfRule type="containsText" dxfId="130" priority="9" operator="containsText" text="TAD">
      <formula>NOT(ISERROR(SEARCH("TAD",D12)))</formula>
    </cfRule>
    <cfRule type="containsText" dxfId="129" priority="10" operator="containsText" text="AT">
      <formula>NOT(ISERROR(SEARCH("AT",D12)))</formula>
    </cfRule>
    <cfRule type="containsText" dxfId="128" priority="11" operator="containsText" text="MA">
      <formula>NOT(ISERROR(SEARCH("MA",D12)))</formula>
    </cfRule>
    <cfRule type="containsText" dxfId="127" priority="12" operator="containsText" text="RES">
      <formula>NOT(ISERROR(SEARCH("RES",D12)))</formula>
    </cfRule>
    <cfRule type="containsText" dxfId="126" priority="13" operator="containsText" text="CEX">
      <formula>NOT(ISERROR(SEARCH("CEX",D12)))</formula>
    </cfRule>
    <cfRule type="containsText" dxfId="125" priority="14" operator="containsText" text="RTT">
      <formula>NOT(ISERROR(SEARCH("RTT",D12)))</formula>
    </cfRule>
    <cfRule type="beginsWith" dxfId="124" priority="15" operator="beginsWith" text="CA">
      <formula>LEFT(D12,LEN("CA"))="CA"</formula>
    </cfRule>
    <cfRule type="containsText" dxfId="123" priority="16" operator="containsText" text="AST">
      <formula>NOT(ISERROR(SEARCH("AST",D12)))</formula>
    </cfRule>
    <cfRule type="containsText" dxfId="122" priority="17" operator="containsText" text="F">
      <formula>NOT(ISERROR(SEARCH("F",D12)))</formula>
    </cfRule>
    <cfRule type="containsText" dxfId="121" priority="18" operator="containsText" text="PC">
      <formula>NOT(ISERROR(SEARCH("PC",D12)))</formula>
    </cfRule>
    <cfRule type="containsText" dxfId="120" priority="19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8 D61:AH71 D75:AH76 D78:AH79">
    <cfRule type="expression" dxfId="119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18" priority="6">
      <formula>OR(D$9=1,D$9=7)</formula>
    </cfRule>
  </conditionalFormatting>
  <conditionalFormatting sqref="D59:AH59">
    <cfRule type="expression" dxfId="117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16" priority="4">
      <formula>OR(D$9=1,D$9=7)</formula>
    </cfRule>
  </conditionalFormatting>
  <conditionalFormatting sqref="D72:AH73">
    <cfRule type="expression" dxfId="115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14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702DA83D-09F1-46DB-9B2D-3B448519168E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50856-7CDE-463A-920D-5E4BDB0236AF}">
  <sheetPr codeName="Feuil25">
    <outlinePr summaryRight="0"/>
  </sheetPr>
  <dimension ref="A1:AU125"/>
  <sheetViews>
    <sheetView zoomScaleNormal="100" workbookViewId="0">
      <pane ySplit="10" topLeftCell="A44" activePane="bottomLeft" state="frozen"/>
      <selection activeCell="B1" sqref="B1"/>
      <selection pane="bottomLeft" activeCell="T63" sqref="T63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Menu!D29</f>
        <v>46235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Menu!E29</f>
        <v>46265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46235</v>
      </c>
      <c r="E4" s="55">
        <f t="shared" ref="E4:AH4" si="0">D4+1</f>
        <v>46236</v>
      </c>
      <c r="F4" s="55">
        <f t="shared" si="0"/>
        <v>46237</v>
      </c>
      <c r="G4" s="55">
        <f t="shared" si="0"/>
        <v>46238</v>
      </c>
      <c r="H4" s="55">
        <f t="shared" si="0"/>
        <v>46239</v>
      </c>
      <c r="I4" s="55">
        <f t="shared" si="0"/>
        <v>46240</v>
      </c>
      <c r="J4" s="55">
        <f t="shared" si="0"/>
        <v>46241</v>
      </c>
      <c r="K4" s="55">
        <f t="shared" si="0"/>
        <v>46242</v>
      </c>
      <c r="L4" s="55">
        <f t="shared" si="0"/>
        <v>46243</v>
      </c>
      <c r="M4" s="55">
        <f t="shared" si="0"/>
        <v>46244</v>
      </c>
      <c r="N4" s="55">
        <f t="shared" si="0"/>
        <v>46245</v>
      </c>
      <c r="O4" s="55">
        <f t="shared" si="0"/>
        <v>46246</v>
      </c>
      <c r="P4" s="55">
        <f t="shared" si="0"/>
        <v>46247</v>
      </c>
      <c r="Q4" s="55">
        <f t="shared" si="0"/>
        <v>46248</v>
      </c>
      <c r="R4" s="55">
        <f t="shared" si="0"/>
        <v>46249</v>
      </c>
      <c r="S4" s="55">
        <f t="shared" si="0"/>
        <v>46250</v>
      </c>
      <c r="T4" s="55">
        <f t="shared" si="0"/>
        <v>46251</v>
      </c>
      <c r="U4" s="55">
        <f t="shared" si="0"/>
        <v>46252</v>
      </c>
      <c r="V4" s="55">
        <f t="shared" si="0"/>
        <v>46253</v>
      </c>
      <c r="W4" s="55">
        <f t="shared" si="0"/>
        <v>46254</v>
      </c>
      <c r="X4" s="55">
        <f t="shared" si="0"/>
        <v>46255</v>
      </c>
      <c r="Y4" s="55">
        <f t="shared" si="0"/>
        <v>46256</v>
      </c>
      <c r="Z4" s="55">
        <f t="shared" si="0"/>
        <v>46257</v>
      </c>
      <c r="AA4" s="55">
        <f t="shared" si="0"/>
        <v>46258</v>
      </c>
      <c r="AB4" s="55">
        <f t="shared" si="0"/>
        <v>46259</v>
      </c>
      <c r="AC4" s="55">
        <f t="shared" si="0"/>
        <v>46260</v>
      </c>
      <c r="AD4" s="55">
        <f t="shared" si="0"/>
        <v>46261</v>
      </c>
      <c r="AE4" s="55">
        <f t="shared" si="0"/>
        <v>46262</v>
      </c>
      <c r="AF4" s="55">
        <f t="shared" si="0"/>
        <v>46263</v>
      </c>
      <c r="AG4" s="55">
        <f t="shared" si="0"/>
        <v>46264</v>
      </c>
      <c r="AH4" s="55">
        <f t="shared" si="0"/>
        <v>46265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août-2026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7</v>
      </c>
      <c r="E9" s="74">
        <f t="shared" si="1"/>
        <v>1</v>
      </c>
      <c r="F9" s="74">
        <f t="shared" si="1"/>
        <v>2</v>
      </c>
      <c r="G9" s="74">
        <f t="shared" si="1"/>
        <v>3</v>
      </c>
      <c r="H9" s="74">
        <f t="shared" si="1"/>
        <v>4</v>
      </c>
      <c r="I9" s="74">
        <f t="shared" si="1"/>
        <v>5</v>
      </c>
      <c r="J9" s="74">
        <f t="shared" si="1"/>
        <v>6</v>
      </c>
      <c r="K9" s="74">
        <f t="shared" si="1"/>
        <v>7</v>
      </c>
      <c r="L9" s="74">
        <f t="shared" si="1"/>
        <v>1</v>
      </c>
      <c r="M9" s="74">
        <f t="shared" si="1"/>
        <v>2</v>
      </c>
      <c r="N9" s="74">
        <f t="shared" si="1"/>
        <v>3</v>
      </c>
      <c r="O9" s="74">
        <f t="shared" si="1"/>
        <v>4</v>
      </c>
      <c r="P9" s="74">
        <f t="shared" si="1"/>
        <v>5</v>
      </c>
      <c r="Q9" s="74">
        <f t="shared" si="1"/>
        <v>6</v>
      </c>
      <c r="R9" s="74">
        <f t="shared" si="1"/>
        <v>7</v>
      </c>
      <c r="S9" s="74">
        <f t="shared" si="1"/>
        <v>1</v>
      </c>
      <c r="T9" s="74">
        <f t="shared" si="1"/>
        <v>2</v>
      </c>
      <c r="U9" s="74">
        <f t="shared" si="1"/>
        <v>3</v>
      </c>
      <c r="V9" s="74">
        <f t="shared" si="1"/>
        <v>4</v>
      </c>
      <c r="W9" s="74">
        <f t="shared" si="1"/>
        <v>5</v>
      </c>
      <c r="X9" s="74">
        <f t="shared" si="1"/>
        <v>6</v>
      </c>
      <c r="Y9" s="74">
        <f t="shared" si="1"/>
        <v>7</v>
      </c>
      <c r="Z9" s="74">
        <f t="shared" si="1"/>
        <v>1</v>
      </c>
      <c r="AA9" s="74">
        <f t="shared" si="1"/>
        <v>2</v>
      </c>
      <c r="AB9" s="74">
        <f t="shared" si="1"/>
        <v>3</v>
      </c>
      <c r="AC9" s="74">
        <f t="shared" si="1"/>
        <v>4</v>
      </c>
      <c r="AD9" s="74">
        <f t="shared" si="1"/>
        <v>5</v>
      </c>
      <c r="AE9" s="74">
        <f t="shared" si="1"/>
        <v>6</v>
      </c>
      <c r="AF9" s="74">
        <f t="shared" si="1"/>
        <v>7</v>
      </c>
      <c r="AG9" s="74">
        <f t="shared" si="1"/>
        <v>1</v>
      </c>
      <c r="AH9" s="179">
        <f t="shared" si="1"/>
        <v>2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 t="s">
        <v>222</v>
      </c>
      <c r="G14" s="78" t="s">
        <v>222</v>
      </c>
      <c r="H14" s="78" t="s">
        <v>222</v>
      </c>
      <c r="I14" s="78" t="s">
        <v>222</v>
      </c>
      <c r="J14" s="78" t="s">
        <v>222</v>
      </c>
      <c r="K14" s="78"/>
      <c r="L14" s="78"/>
      <c r="M14" s="78" t="s">
        <v>222</v>
      </c>
      <c r="N14" s="78" t="s">
        <v>222</v>
      </c>
      <c r="O14" s="78" t="s">
        <v>222</v>
      </c>
      <c r="P14" s="78" t="s">
        <v>222</v>
      </c>
      <c r="Q14" s="78" t="s">
        <v>222</v>
      </c>
      <c r="R14" s="78"/>
      <c r="S14" s="78"/>
      <c r="T14" s="78" t="s">
        <v>222</v>
      </c>
      <c r="U14" s="78" t="s">
        <v>222</v>
      </c>
      <c r="V14" s="78" t="s">
        <v>222</v>
      </c>
      <c r="W14" s="78" t="s">
        <v>222</v>
      </c>
      <c r="X14" s="78" t="s">
        <v>222</v>
      </c>
      <c r="Y14" s="78"/>
      <c r="Z14" s="78"/>
      <c r="AA14" s="78" t="s">
        <v>222</v>
      </c>
      <c r="AB14" s="78" t="s">
        <v>222</v>
      </c>
      <c r="AC14" s="78" t="s">
        <v>222</v>
      </c>
      <c r="AD14" s="78" t="s">
        <v>222</v>
      </c>
      <c r="AE14" s="78" t="s">
        <v>222</v>
      </c>
      <c r="AF14" s="78"/>
      <c r="AG14" s="78"/>
      <c r="AH14" s="78" t="s">
        <v>222</v>
      </c>
      <c r="AI14" s="183">
        <f>COUNTIF(D14:AG14,"p")</f>
        <v>0</v>
      </c>
      <c r="AJ14" s="183">
        <f>COUNTIF(D14:AH14,"AH")</f>
        <v>0</v>
      </c>
      <c r="AK14" s="184">
        <f>COUNTIF(D14:AG14,"PC")</f>
        <v>20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 t="s">
        <v>222</v>
      </c>
      <c r="G19" s="78" t="s">
        <v>222</v>
      </c>
      <c r="H19" s="78" t="s">
        <v>222</v>
      </c>
      <c r="I19" s="78" t="s">
        <v>222</v>
      </c>
      <c r="J19" s="78" t="s">
        <v>222</v>
      </c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5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 t="s">
        <v>222</v>
      </c>
      <c r="G32" s="80" t="s">
        <v>222</v>
      </c>
      <c r="H32" s="80" t="s">
        <v>222</v>
      </c>
      <c r="I32" s="80" t="s">
        <v>222</v>
      </c>
      <c r="J32" s="80" t="s">
        <v>222</v>
      </c>
      <c r="K32" s="80"/>
      <c r="L32" s="80"/>
      <c r="M32" s="80" t="s">
        <v>222</v>
      </c>
      <c r="N32" s="80" t="s">
        <v>222</v>
      </c>
      <c r="O32" s="80" t="s">
        <v>222</v>
      </c>
      <c r="P32" s="80" t="s">
        <v>222</v>
      </c>
      <c r="Q32" s="80" t="s">
        <v>222</v>
      </c>
      <c r="R32" s="80"/>
      <c r="S32" s="80"/>
      <c r="T32" s="80" t="s">
        <v>222</v>
      </c>
      <c r="U32" s="80" t="s">
        <v>222</v>
      </c>
      <c r="V32" s="80" t="s">
        <v>222</v>
      </c>
      <c r="W32" s="80" t="s">
        <v>222</v>
      </c>
      <c r="X32" s="80" t="s">
        <v>222</v>
      </c>
      <c r="Y32" s="80"/>
      <c r="Z32" s="80"/>
      <c r="AA32" s="80" t="s">
        <v>222</v>
      </c>
      <c r="AB32" s="80" t="s">
        <v>222</v>
      </c>
      <c r="AC32" s="80" t="s">
        <v>222</v>
      </c>
      <c r="AD32" s="80" t="s">
        <v>222</v>
      </c>
      <c r="AE32" s="80" t="s">
        <v>222</v>
      </c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20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 t="s">
        <v>222</v>
      </c>
      <c r="N35" s="80" t="s">
        <v>222</v>
      </c>
      <c r="O35" s="80" t="s">
        <v>222</v>
      </c>
      <c r="P35" s="80" t="s">
        <v>222</v>
      </c>
      <c r="Q35" s="80" t="s">
        <v>222</v>
      </c>
      <c r="R35" s="80"/>
      <c r="S35" s="80"/>
      <c r="T35" s="80" t="s">
        <v>222</v>
      </c>
      <c r="U35" s="80" t="s">
        <v>222</v>
      </c>
      <c r="V35" s="80" t="s">
        <v>222</v>
      </c>
      <c r="W35" s="80" t="s">
        <v>222</v>
      </c>
      <c r="X35" s="80" t="s">
        <v>222</v>
      </c>
      <c r="Y35" s="80"/>
      <c r="Z35" s="80"/>
      <c r="AA35" s="80" t="s">
        <v>222</v>
      </c>
      <c r="AB35" s="80" t="s">
        <v>222</v>
      </c>
      <c r="AC35" s="80" t="s">
        <v>222</v>
      </c>
      <c r="AD35" s="80" t="s">
        <v>222</v>
      </c>
      <c r="AE35" s="80" t="s">
        <v>222</v>
      </c>
      <c r="AF35" s="80"/>
      <c r="AG35" s="80"/>
      <c r="AH35" s="80" t="s">
        <v>222</v>
      </c>
      <c r="AI35" s="203">
        <f>COUNTIF(D35:AG35,"p")</f>
        <v>0</v>
      </c>
      <c r="AJ35" s="203">
        <f>COUNTIF(D35:AH35,"AH")</f>
        <v>0</v>
      </c>
      <c r="AK35" s="204">
        <f>COUNTIF(D35:AG35,"PC")</f>
        <v>15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/>
      <c r="F49" s="80" t="s">
        <v>229</v>
      </c>
      <c r="G49" s="80" t="s">
        <v>229</v>
      </c>
      <c r="H49" s="80" t="s">
        <v>229</v>
      </c>
      <c r="I49" s="80" t="s">
        <v>229</v>
      </c>
      <c r="J49" s="80" t="s">
        <v>229</v>
      </c>
      <c r="K49" s="80"/>
      <c r="L49" s="80"/>
      <c r="M49" s="80" t="s">
        <v>229</v>
      </c>
      <c r="N49" s="80" t="s">
        <v>229</v>
      </c>
      <c r="O49" s="80" t="s">
        <v>229</v>
      </c>
      <c r="P49" s="80" t="s">
        <v>229</v>
      </c>
      <c r="Q49" s="80" t="s">
        <v>229</v>
      </c>
      <c r="R49" s="80"/>
      <c r="S49" s="80"/>
      <c r="T49" s="75" t="s">
        <v>229</v>
      </c>
      <c r="U49" s="75" t="s">
        <v>229</v>
      </c>
      <c r="V49" s="75" t="s">
        <v>229</v>
      </c>
      <c r="W49" s="75" t="s">
        <v>229</v>
      </c>
      <c r="X49" s="75" t="s">
        <v>229</v>
      </c>
      <c r="Y49" s="75"/>
      <c r="Z49" s="75"/>
      <c r="AA49" s="75" t="s">
        <v>229</v>
      </c>
      <c r="AB49" s="75" t="s">
        <v>229</v>
      </c>
      <c r="AC49" s="75" t="s">
        <v>229</v>
      </c>
      <c r="AD49" s="75" t="s">
        <v>229</v>
      </c>
      <c r="AE49" s="75" t="s">
        <v>229</v>
      </c>
      <c r="AF49" s="75"/>
      <c r="AG49" s="75"/>
      <c r="AH49" s="75" t="s">
        <v>220</v>
      </c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20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75"/>
      <c r="F50" s="75" t="s">
        <v>220</v>
      </c>
      <c r="G50" s="75" t="s">
        <v>220</v>
      </c>
      <c r="H50" s="75" t="s">
        <v>220</v>
      </c>
      <c r="I50" s="75" t="s">
        <v>220</v>
      </c>
      <c r="J50" s="75" t="s">
        <v>220</v>
      </c>
      <c r="K50" s="75"/>
      <c r="L50" s="75"/>
      <c r="M50" s="75" t="s">
        <v>220</v>
      </c>
      <c r="N50" s="75" t="s">
        <v>220</v>
      </c>
      <c r="O50" s="75" t="s">
        <v>220</v>
      </c>
      <c r="P50" s="75" t="s">
        <v>220</v>
      </c>
      <c r="Q50" s="75" t="s">
        <v>220</v>
      </c>
      <c r="R50" s="75"/>
      <c r="S50" s="75"/>
      <c r="T50" s="75" t="s">
        <v>220</v>
      </c>
      <c r="U50" s="75" t="s">
        <v>220</v>
      </c>
      <c r="V50" s="75" t="s">
        <v>220</v>
      </c>
      <c r="W50" s="75" t="s">
        <v>220</v>
      </c>
      <c r="X50" s="75" t="s">
        <v>220</v>
      </c>
      <c r="Y50" s="75"/>
      <c r="Z50" s="75"/>
      <c r="AA50" s="75" t="s">
        <v>220</v>
      </c>
      <c r="AB50" s="75" t="s">
        <v>220</v>
      </c>
      <c r="AC50" s="75" t="s">
        <v>220</v>
      </c>
      <c r="AD50" s="75" t="s">
        <v>220</v>
      </c>
      <c r="AE50" s="75" t="s">
        <v>220</v>
      </c>
      <c r="AF50" s="75"/>
      <c r="AG50" s="75"/>
      <c r="AH50" s="75" t="s">
        <v>220</v>
      </c>
      <c r="AI50" s="107">
        <f t="shared" si="4"/>
        <v>20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75"/>
      <c r="F51" s="75" t="s">
        <v>220</v>
      </c>
      <c r="G51" s="75" t="s">
        <v>220</v>
      </c>
      <c r="H51" s="75" t="s">
        <v>220</v>
      </c>
      <c r="I51" s="75" t="s">
        <v>220</v>
      </c>
      <c r="J51" s="75" t="s">
        <v>220</v>
      </c>
      <c r="K51" s="75"/>
      <c r="L51" s="75"/>
      <c r="M51" s="75" t="s">
        <v>222</v>
      </c>
      <c r="N51" s="75" t="s">
        <v>222</v>
      </c>
      <c r="O51" s="75" t="s">
        <v>222</v>
      </c>
      <c r="P51" s="75" t="s">
        <v>222</v>
      </c>
      <c r="Q51" s="75" t="s">
        <v>222</v>
      </c>
      <c r="R51" s="75"/>
      <c r="S51" s="75"/>
      <c r="T51" s="75" t="s">
        <v>222</v>
      </c>
      <c r="U51" s="75" t="s">
        <v>222</v>
      </c>
      <c r="V51" s="75" t="s">
        <v>222</v>
      </c>
      <c r="W51" s="75" t="s">
        <v>222</v>
      </c>
      <c r="X51" s="75" t="s">
        <v>222</v>
      </c>
      <c r="Y51" s="75"/>
      <c r="Z51" s="75"/>
      <c r="AA51" s="75" t="s">
        <v>222</v>
      </c>
      <c r="AB51" s="75" t="s">
        <v>222</v>
      </c>
      <c r="AC51" s="75" t="s">
        <v>222</v>
      </c>
      <c r="AD51" s="75" t="s">
        <v>222</v>
      </c>
      <c r="AE51" s="75" t="s">
        <v>222</v>
      </c>
      <c r="AF51" s="75"/>
      <c r="AG51" s="75"/>
      <c r="AH51" s="75" t="s">
        <v>222</v>
      </c>
      <c r="AI51" s="107">
        <f t="shared" si="4"/>
        <v>5</v>
      </c>
      <c r="AJ51" s="107">
        <f t="shared" si="5"/>
        <v>0</v>
      </c>
      <c r="AK51" s="108">
        <f t="shared" si="6"/>
        <v>15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75"/>
      <c r="F52" s="75" t="s">
        <v>222</v>
      </c>
      <c r="G52" s="75" t="s">
        <v>222</v>
      </c>
      <c r="H52" s="75" t="s">
        <v>222</v>
      </c>
      <c r="I52" s="75" t="s">
        <v>222</v>
      </c>
      <c r="J52" s="75" t="s">
        <v>222</v>
      </c>
      <c r="K52" s="75"/>
      <c r="L52" s="75"/>
      <c r="M52" s="75" t="s">
        <v>222</v>
      </c>
      <c r="N52" s="75" t="s">
        <v>222</v>
      </c>
      <c r="O52" s="75" t="s">
        <v>222</v>
      </c>
      <c r="P52" s="75" t="s">
        <v>222</v>
      </c>
      <c r="Q52" s="75" t="s">
        <v>222</v>
      </c>
      <c r="R52" s="75"/>
      <c r="S52" s="75"/>
      <c r="T52" s="75" t="s">
        <v>222</v>
      </c>
      <c r="U52" s="75" t="s">
        <v>222</v>
      </c>
      <c r="V52" s="75" t="s">
        <v>222</v>
      </c>
      <c r="W52" s="75" t="s">
        <v>222</v>
      </c>
      <c r="X52" s="75" t="s">
        <v>222</v>
      </c>
      <c r="Y52" s="75"/>
      <c r="Z52" s="75"/>
      <c r="AA52" s="75" t="s">
        <v>222</v>
      </c>
      <c r="AB52" s="75" t="s">
        <v>222</v>
      </c>
      <c r="AC52" s="75" t="s">
        <v>222</v>
      </c>
      <c r="AD52" s="75" t="s">
        <v>222</v>
      </c>
      <c r="AE52" s="75" t="s">
        <v>222</v>
      </c>
      <c r="AF52" s="75"/>
      <c r="AG52" s="75"/>
      <c r="AH52" s="75" t="s">
        <v>222</v>
      </c>
      <c r="AI52" s="107">
        <f t="shared" si="4"/>
        <v>0</v>
      </c>
      <c r="AJ52" s="107">
        <f t="shared" si="5"/>
        <v>0</v>
      </c>
      <c r="AK52" s="108">
        <f t="shared" si="6"/>
        <v>20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75"/>
      <c r="F53" s="75" t="s">
        <v>222</v>
      </c>
      <c r="G53" s="75" t="s">
        <v>222</v>
      </c>
      <c r="H53" s="75" t="s">
        <v>222</v>
      </c>
      <c r="I53" s="75" t="s">
        <v>222</v>
      </c>
      <c r="J53" s="75" t="s">
        <v>222</v>
      </c>
      <c r="K53" s="75"/>
      <c r="L53" s="75"/>
      <c r="M53" s="75" t="s">
        <v>222</v>
      </c>
      <c r="N53" s="75" t="s">
        <v>222</v>
      </c>
      <c r="O53" s="75" t="s">
        <v>222</v>
      </c>
      <c r="P53" s="75" t="s">
        <v>222</v>
      </c>
      <c r="Q53" s="75" t="s">
        <v>222</v>
      </c>
      <c r="R53" s="75"/>
      <c r="S53" s="75"/>
      <c r="T53" s="75" t="s">
        <v>222</v>
      </c>
      <c r="U53" s="75" t="s">
        <v>222</v>
      </c>
      <c r="V53" s="75" t="s">
        <v>222</v>
      </c>
      <c r="W53" s="75" t="s">
        <v>222</v>
      </c>
      <c r="X53" s="75" t="s">
        <v>222</v>
      </c>
      <c r="Y53" s="75"/>
      <c r="Z53" s="75"/>
      <c r="AA53" s="75" t="s">
        <v>222</v>
      </c>
      <c r="AB53" s="75" t="s">
        <v>222</v>
      </c>
      <c r="AC53" s="75" t="s">
        <v>222</v>
      </c>
      <c r="AD53" s="75" t="s">
        <v>222</v>
      </c>
      <c r="AE53" s="75" t="s">
        <v>222</v>
      </c>
      <c r="AF53" s="75"/>
      <c r="AG53" s="75"/>
      <c r="AH53" s="75" t="s">
        <v>220</v>
      </c>
      <c r="AI53" s="107">
        <f t="shared" si="4"/>
        <v>0</v>
      </c>
      <c r="AJ53" s="107">
        <f t="shared" si="5"/>
        <v>0</v>
      </c>
      <c r="AK53" s="108">
        <f t="shared" si="6"/>
        <v>20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75"/>
      <c r="F54" s="75" t="s">
        <v>220</v>
      </c>
      <c r="G54" s="75" t="s">
        <v>220</v>
      </c>
      <c r="H54" s="75" t="s">
        <v>220</v>
      </c>
      <c r="I54" s="75" t="s">
        <v>220</v>
      </c>
      <c r="J54" s="75" t="s">
        <v>220</v>
      </c>
      <c r="K54" s="75"/>
      <c r="L54" s="75"/>
      <c r="M54" s="75" t="s">
        <v>220</v>
      </c>
      <c r="N54" s="75" t="s">
        <v>220</v>
      </c>
      <c r="O54" s="75" t="s">
        <v>220</v>
      </c>
      <c r="P54" s="75" t="s">
        <v>220</v>
      </c>
      <c r="Q54" s="75" t="s">
        <v>220</v>
      </c>
      <c r="R54" s="75"/>
      <c r="S54" s="75"/>
      <c r="T54" s="75" t="s">
        <v>220</v>
      </c>
      <c r="U54" s="75" t="s">
        <v>220</v>
      </c>
      <c r="V54" s="75" t="s">
        <v>220</v>
      </c>
      <c r="W54" s="75" t="s">
        <v>220</v>
      </c>
      <c r="X54" s="75" t="s">
        <v>220</v>
      </c>
      <c r="Y54" s="75"/>
      <c r="Z54" s="75"/>
      <c r="AA54" s="75" t="s">
        <v>220</v>
      </c>
      <c r="AB54" s="75" t="s">
        <v>220</v>
      </c>
      <c r="AC54" s="75" t="s">
        <v>220</v>
      </c>
      <c r="AD54" s="75" t="s">
        <v>220</v>
      </c>
      <c r="AE54" s="75" t="s">
        <v>220</v>
      </c>
      <c r="AF54" s="75"/>
      <c r="AG54" s="75"/>
      <c r="AH54" s="75" t="s">
        <v>222</v>
      </c>
      <c r="AI54" s="107">
        <f t="shared" si="4"/>
        <v>20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75"/>
      <c r="F55" s="75" t="s">
        <v>230</v>
      </c>
      <c r="G55" s="75" t="s">
        <v>230</v>
      </c>
      <c r="H55" s="75" t="s">
        <v>230</v>
      </c>
      <c r="I55" s="75" t="s">
        <v>230</v>
      </c>
      <c r="J55" s="75" t="s">
        <v>230</v>
      </c>
      <c r="K55" s="75"/>
      <c r="L55" s="75"/>
      <c r="M55" s="75" t="s">
        <v>230</v>
      </c>
      <c r="N55" s="75" t="s">
        <v>230</v>
      </c>
      <c r="O55" s="75" t="s">
        <v>230</v>
      </c>
      <c r="P55" s="75" t="s">
        <v>230</v>
      </c>
      <c r="Q55" s="75" t="s">
        <v>230</v>
      </c>
      <c r="R55" s="75"/>
      <c r="S55" s="75"/>
      <c r="T55" s="75" t="s">
        <v>230</v>
      </c>
      <c r="U55" s="75" t="s">
        <v>230</v>
      </c>
      <c r="V55" s="75" t="s">
        <v>230</v>
      </c>
      <c r="W55" s="75" t="s">
        <v>230</v>
      </c>
      <c r="X55" s="75" t="s">
        <v>230</v>
      </c>
      <c r="Y55" s="75"/>
      <c r="Z55" s="75"/>
      <c r="AA55" s="75" t="s">
        <v>230</v>
      </c>
      <c r="AB55" s="75" t="s">
        <v>230</v>
      </c>
      <c r="AC55" s="75" t="s">
        <v>230</v>
      </c>
      <c r="AD55" s="75" t="s">
        <v>230</v>
      </c>
      <c r="AE55" s="75" t="s">
        <v>230</v>
      </c>
      <c r="AF55" s="75"/>
      <c r="AG55" s="75"/>
      <c r="AH55" s="75" t="s">
        <v>220</v>
      </c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75"/>
      <c r="F56" s="75" t="s">
        <v>222</v>
      </c>
      <c r="G56" s="75" t="s">
        <v>222</v>
      </c>
      <c r="H56" s="75" t="s">
        <v>222</v>
      </c>
      <c r="I56" s="75" t="s">
        <v>222</v>
      </c>
      <c r="J56" s="75" t="s">
        <v>222</v>
      </c>
      <c r="K56" s="75"/>
      <c r="L56" s="75"/>
      <c r="M56" s="75" t="s">
        <v>222</v>
      </c>
      <c r="N56" s="75" t="s">
        <v>222</v>
      </c>
      <c r="O56" s="75" t="s">
        <v>222</v>
      </c>
      <c r="P56" s="75" t="s">
        <v>222</v>
      </c>
      <c r="Q56" s="75" t="s">
        <v>222</v>
      </c>
      <c r="R56" s="75"/>
      <c r="S56" s="75"/>
      <c r="T56" s="75" t="s">
        <v>222</v>
      </c>
      <c r="U56" s="75" t="s">
        <v>222</v>
      </c>
      <c r="V56" s="75" t="s">
        <v>222</v>
      </c>
      <c r="W56" s="75" t="s">
        <v>222</v>
      </c>
      <c r="X56" s="75" t="s">
        <v>222</v>
      </c>
      <c r="Y56" s="75"/>
      <c r="Z56" s="75"/>
      <c r="AA56" s="75" t="s">
        <v>220</v>
      </c>
      <c r="AB56" s="75" t="s">
        <v>220</v>
      </c>
      <c r="AC56" s="75" t="s">
        <v>220</v>
      </c>
      <c r="AD56" s="75" t="s">
        <v>222</v>
      </c>
      <c r="AE56" s="75" t="s">
        <v>222</v>
      </c>
      <c r="AF56" s="75"/>
      <c r="AG56" s="75"/>
      <c r="AH56" s="75" t="s">
        <v>222</v>
      </c>
      <c r="AI56" s="107">
        <f t="shared" si="4"/>
        <v>3</v>
      </c>
      <c r="AJ56" s="107">
        <f t="shared" si="5"/>
        <v>0</v>
      </c>
      <c r="AK56" s="108">
        <f t="shared" si="6"/>
        <v>17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75"/>
      <c r="F57" s="75" t="s">
        <v>220</v>
      </c>
      <c r="G57" s="75" t="s">
        <v>220</v>
      </c>
      <c r="H57" s="75" t="s">
        <v>220</v>
      </c>
      <c r="I57" s="75" t="s">
        <v>220</v>
      </c>
      <c r="J57" s="75" t="s">
        <v>220</v>
      </c>
      <c r="K57" s="75"/>
      <c r="L57" s="75"/>
      <c r="M57" s="75" t="s">
        <v>220</v>
      </c>
      <c r="N57" s="75" t="s">
        <v>220</v>
      </c>
      <c r="O57" s="75" t="s">
        <v>220</v>
      </c>
      <c r="P57" s="75" t="s">
        <v>220</v>
      </c>
      <c r="Q57" s="75" t="s">
        <v>220</v>
      </c>
      <c r="R57" s="75"/>
      <c r="S57" s="75"/>
      <c r="T57" s="75" t="s">
        <v>222</v>
      </c>
      <c r="U57" s="75" t="s">
        <v>222</v>
      </c>
      <c r="V57" s="75" t="s">
        <v>222</v>
      </c>
      <c r="W57" s="75" t="s">
        <v>222</v>
      </c>
      <c r="X57" s="75" t="s">
        <v>222</v>
      </c>
      <c r="Y57" s="75"/>
      <c r="Z57" s="75"/>
      <c r="AA57" s="75" t="s">
        <v>222</v>
      </c>
      <c r="AB57" s="75" t="s">
        <v>222</v>
      </c>
      <c r="AC57" s="75" t="s">
        <v>222</v>
      </c>
      <c r="AD57" s="75" t="s">
        <v>222</v>
      </c>
      <c r="AE57" s="75" t="s">
        <v>222</v>
      </c>
      <c r="AF57" s="75"/>
      <c r="AG57" s="75"/>
      <c r="AH57" s="75" t="s">
        <v>222</v>
      </c>
      <c r="AI57" s="107">
        <f t="shared" si="4"/>
        <v>10</v>
      </c>
      <c r="AJ57" s="107">
        <f t="shared" si="5"/>
        <v>0</v>
      </c>
      <c r="AK57" s="108">
        <f t="shared" si="6"/>
        <v>10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75"/>
      <c r="F58" s="75" t="s">
        <v>220</v>
      </c>
      <c r="G58" s="75" t="s">
        <v>220</v>
      </c>
      <c r="H58" s="75" t="s">
        <v>220</v>
      </c>
      <c r="I58" s="75" t="s">
        <v>220</v>
      </c>
      <c r="J58" s="75" t="s">
        <v>220</v>
      </c>
      <c r="K58" s="75"/>
      <c r="L58" s="75"/>
      <c r="M58" s="75" t="s">
        <v>222</v>
      </c>
      <c r="N58" s="75" t="s">
        <v>222</v>
      </c>
      <c r="O58" s="75" t="s">
        <v>222</v>
      </c>
      <c r="P58" s="75" t="s">
        <v>222</v>
      </c>
      <c r="Q58" s="75" t="s">
        <v>222</v>
      </c>
      <c r="R58" s="75"/>
      <c r="S58" s="75"/>
      <c r="T58" s="75" t="s">
        <v>222</v>
      </c>
      <c r="U58" s="75" t="s">
        <v>222</v>
      </c>
      <c r="V58" s="75" t="s">
        <v>222</v>
      </c>
      <c r="W58" s="75" t="s">
        <v>222</v>
      </c>
      <c r="X58" s="75" t="s">
        <v>222</v>
      </c>
      <c r="Y58" s="75"/>
      <c r="Z58" s="75"/>
      <c r="AA58" s="75" t="s">
        <v>222</v>
      </c>
      <c r="AB58" s="75" t="s">
        <v>222</v>
      </c>
      <c r="AC58" s="75" t="s">
        <v>222</v>
      </c>
      <c r="AD58" s="75" t="s">
        <v>222</v>
      </c>
      <c r="AE58" s="75" t="s">
        <v>222</v>
      </c>
      <c r="AF58" s="75"/>
      <c r="AG58" s="75"/>
      <c r="AH58" s="75" t="s">
        <v>220</v>
      </c>
      <c r="AI58" s="107">
        <f t="shared" si="4"/>
        <v>5</v>
      </c>
      <c r="AJ58" s="107">
        <f t="shared" si="5"/>
        <v>0</v>
      </c>
      <c r="AK58" s="108">
        <f t="shared" si="6"/>
        <v>15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 t="shared" ref="E59:AH59" si="17">COUNTIF(E49:E58,"p") + COUNTIF(E49:E58,"ah")</f>
        <v>0</v>
      </c>
      <c r="F59" s="35">
        <f t="shared" si="17"/>
        <v>5</v>
      </c>
      <c r="G59" s="35">
        <f t="shared" si="17"/>
        <v>5</v>
      </c>
      <c r="H59" s="35">
        <f t="shared" si="17"/>
        <v>5</v>
      </c>
      <c r="I59" s="35">
        <f t="shared" si="17"/>
        <v>5</v>
      </c>
      <c r="J59" s="35">
        <f t="shared" si="17"/>
        <v>5</v>
      </c>
      <c r="K59" s="35">
        <f t="shared" si="17"/>
        <v>0</v>
      </c>
      <c r="L59" s="35">
        <f t="shared" si="17"/>
        <v>0</v>
      </c>
      <c r="M59" s="35">
        <f t="shared" si="17"/>
        <v>3</v>
      </c>
      <c r="N59" s="35">
        <f t="shared" si="17"/>
        <v>3</v>
      </c>
      <c r="O59" s="35">
        <f t="shared" si="17"/>
        <v>3</v>
      </c>
      <c r="P59" s="35">
        <f t="shared" si="17"/>
        <v>3</v>
      </c>
      <c r="Q59" s="35">
        <f t="shared" si="17"/>
        <v>3</v>
      </c>
      <c r="R59" s="35">
        <f t="shared" si="17"/>
        <v>0</v>
      </c>
      <c r="S59" s="35">
        <f t="shared" si="17"/>
        <v>0</v>
      </c>
      <c r="T59" s="35">
        <f t="shared" si="17"/>
        <v>2</v>
      </c>
      <c r="U59" s="35">
        <f t="shared" si="17"/>
        <v>2</v>
      </c>
      <c r="V59" s="35">
        <f t="shared" si="17"/>
        <v>2</v>
      </c>
      <c r="W59" s="35">
        <f t="shared" si="17"/>
        <v>2</v>
      </c>
      <c r="X59" s="35">
        <f t="shared" si="17"/>
        <v>2</v>
      </c>
      <c r="Y59" s="35">
        <f t="shared" si="17"/>
        <v>0</v>
      </c>
      <c r="Z59" s="35">
        <f t="shared" si="17"/>
        <v>0</v>
      </c>
      <c r="AA59" s="35">
        <f t="shared" si="17"/>
        <v>3</v>
      </c>
      <c r="AB59" s="35">
        <f t="shared" si="17"/>
        <v>3</v>
      </c>
      <c r="AC59" s="35">
        <f t="shared" si="17"/>
        <v>3</v>
      </c>
      <c r="AD59" s="35">
        <f t="shared" si="17"/>
        <v>2</v>
      </c>
      <c r="AE59" s="35">
        <f t="shared" si="17"/>
        <v>2</v>
      </c>
      <c r="AF59" s="35">
        <f t="shared" si="17"/>
        <v>0</v>
      </c>
      <c r="AG59" s="35">
        <f t="shared" si="17"/>
        <v>0</v>
      </c>
      <c r="AH59" s="35">
        <f t="shared" si="17"/>
        <v>5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75"/>
      <c r="F61" s="75" t="s">
        <v>222</v>
      </c>
      <c r="G61" s="75" t="s">
        <v>222</v>
      </c>
      <c r="H61" s="75" t="s">
        <v>222</v>
      </c>
      <c r="I61" s="75" t="s">
        <v>222</v>
      </c>
      <c r="J61" s="75" t="s">
        <v>222</v>
      </c>
      <c r="K61" s="75"/>
      <c r="L61" s="75"/>
      <c r="M61" s="75" t="s">
        <v>220</v>
      </c>
      <c r="N61" s="75" t="s">
        <v>220</v>
      </c>
      <c r="O61" s="75" t="s">
        <v>220</v>
      </c>
      <c r="P61" s="75" t="s">
        <v>220</v>
      </c>
      <c r="Q61" s="75" t="s">
        <v>220</v>
      </c>
      <c r="R61" s="75"/>
      <c r="S61" s="75"/>
      <c r="T61" s="75" t="s">
        <v>220</v>
      </c>
      <c r="U61" s="75" t="s">
        <v>220</v>
      </c>
      <c r="V61" s="75" t="s">
        <v>220</v>
      </c>
      <c r="W61" s="75" t="s">
        <v>220</v>
      </c>
      <c r="X61" s="75" t="s">
        <v>220</v>
      </c>
      <c r="Y61" s="75"/>
      <c r="Z61" s="75"/>
      <c r="AA61" s="75" t="s">
        <v>220</v>
      </c>
      <c r="AB61" s="75" t="s">
        <v>220</v>
      </c>
      <c r="AC61" s="75" t="s">
        <v>220</v>
      </c>
      <c r="AD61" s="75" t="s">
        <v>220</v>
      </c>
      <c r="AE61" s="75" t="s">
        <v>220</v>
      </c>
      <c r="AF61" s="75"/>
      <c r="AG61" s="75"/>
      <c r="AH61" s="75" t="s">
        <v>222</v>
      </c>
      <c r="AI61" s="107">
        <f t="shared" ref="AI61:AI71" si="18">COUNTIF(D61:AG61,"p")</f>
        <v>15</v>
      </c>
      <c r="AJ61" s="107">
        <f t="shared" ref="AJ61:AJ71" si="19">COUNTIF(D61:AH61,"AH")</f>
        <v>0</v>
      </c>
      <c r="AK61" s="108">
        <f t="shared" ref="AK61:AK71" si="20">COUNTIF(D61:AG61,"PC")</f>
        <v>5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75"/>
      <c r="F62" s="75" t="s">
        <v>222</v>
      </c>
      <c r="G62" s="75" t="s">
        <v>222</v>
      </c>
      <c r="H62" s="75" t="s">
        <v>222</v>
      </c>
      <c r="I62" s="75" t="s">
        <v>222</v>
      </c>
      <c r="J62" s="75" t="s">
        <v>222</v>
      </c>
      <c r="K62" s="75"/>
      <c r="L62" s="75"/>
      <c r="M62" s="75" t="s">
        <v>222</v>
      </c>
      <c r="N62" s="75" t="s">
        <v>222</v>
      </c>
      <c r="O62" s="75" t="s">
        <v>222</v>
      </c>
      <c r="P62" s="75" t="s">
        <v>222</v>
      </c>
      <c r="Q62" s="75" t="s">
        <v>222</v>
      </c>
      <c r="R62" s="75"/>
      <c r="S62" s="75"/>
      <c r="T62" s="75" t="s">
        <v>222</v>
      </c>
      <c r="U62" s="75" t="s">
        <v>222</v>
      </c>
      <c r="V62" s="75" t="s">
        <v>222</v>
      </c>
      <c r="W62" s="75" t="s">
        <v>222</v>
      </c>
      <c r="X62" s="75" t="s">
        <v>222</v>
      </c>
      <c r="Y62" s="75"/>
      <c r="Z62" s="75"/>
      <c r="AA62" s="75" t="s">
        <v>220</v>
      </c>
      <c r="AB62" s="75" t="s">
        <v>220</v>
      </c>
      <c r="AC62" s="75" t="s">
        <v>220</v>
      </c>
      <c r="AD62" s="75" t="s">
        <v>220</v>
      </c>
      <c r="AE62" s="75" t="s">
        <v>220</v>
      </c>
      <c r="AF62" s="75"/>
      <c r="AG62" s="75"/>
      <c r="AH62" s="75" t="s">
        <v>220</v>
      </c>
      <c r="AI62" s="107">
        <f t="shared" si="18"/>
        <v>5</v>
      </c>
      <c r="AJ62" s="107">
        <f t="shared" si="19"/>
        <v>0</v>
      </c>
      <c r="AK62" s="108">
        <f t="shared" si="20"/>
        <v>15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75"/>
      <c r="F63" s="75" t="s">
        <v>222</v>
      </c>
      <c r="G63" s="75" t="s">
        <v>222</v>
      </c>
      <c r="H63" s="75" t="s">
        <v>222</v>
      </c>
      <c r="I63" s="75" t="s">
        <v>222</v>
      </c>
      <c r="J63" s="75" t="s">
        <v>222</v>
      </c>
      <c r="K63" s="75"/>
      <c r="L63" s="75"/>
      <c r="M63" s="75" t="s">
        <v>222</v>
      </c>
      <c r="N63" s="75" t="s">
        <v>222</v>
      </c>
      <c r="O63" s="75" t="s">
        <v>222</v>
      </c>
      <c r="P63" s="75" t="s">
        <v>222</v>
      </c>
      <c r="Q63" s="75" t="s">
        <v>222</v>
      </c>
      <c r="R63" s="75"/>
      <c r="S63" s="75"/>
      <c r="T63" s="75" t="s">
        <v>220</v>
      </c>
      <c r="U63" s="75" t="s">
        <v>220</v>
      </c>
      <c r="V63" s="75" t="s">
        <v>220</v>
      </c>
      <c r="W63" s="75" t="s">
        <v>220</v>
      </c>
      <c r="X63" s="75" t="s">
        <v>220</v>
      </c>
      <c r="Y63" s="75"/>
      <c r="Z63" s="75"/>
      <c r="AA63" s="75" t="s">
        <v>220</v>
      </c>
      <c r="AB63" s="75" t="s">
        <v>220</v>
      </c>
      <c r="AC63" s="75" t="s">
        <v>220</v>
      </c>
      <c r="AD63" s="75" t="s">
        <v>220</v>
      </c>
      <c r="AE63" s="75" t="s">
        <v>220</v>
      </c>
      <c r="AF63" s="75"/>
      <c r="AG63" s="75"/>
      <c r="AH63" s="75" t="s">
        <v>220</v>
      </c>
      <c r="AI63" s="107">
        <f t="shared" si="18"/>
        <v>10</v>
      </c>
      <c r="AJ63" s="107">
        <f t="shared" si="19"/>
        <v>0</v>
      </c>
      <c r="AK63" s="108">
        <f t="shared" si="20"/>
        <v>10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75"/>
      <c r="F64" s="75" t="s">
        <v>220</v>
      </c>
      <c r="G64" s="75" t="s">
        <v>220</v>
      </c>
      <c r="H64" s="75" t="s">
        <v>220</v>
      </c>
      <c r="I64" s="75" t="s">
        <v>220</v>
      </c>
      <c r="J64" s="75" t="s">
        <v>220</v>
      </c>
      <c r="K64" s="75"/>
      <c r="L64" s="75"/>
      <c r="M64" s="75" t="s">
        <v>220</v>
      </c>
      <c r="N64" s="75" t="s">
        <v>220</v>
      </c>
      <c r="O64" s="75" t="s">
        <v>220</v>
      </c>
      <c r="P64" s="75" t="s">
        <v>220</v>
      </c>
      <c r="Q64" s="75" t="s">
        <v>220</v>
      </c>
      <c r="R64" s="75"/>
      <c r="S64" s="75"/>
      <c r="T64" s="75" t="s">
        <v>220</v>
      </c>
      <c r="U64" s="75" t="s">
        <v>220</v>
      </c>
      <c r="V64" s="75" t="s">
        <v>220</v>
      </c>
      <c r="W64" s="75" t="s">
        <v>220</v>
      </c>
      <c r="X64" s="75" t="s">
        <v>220</v>
      </c>
      <c r="Y64" s="75"/>
      <c r="Z64" s="75"/>
      <c r="AA64" s="75" t="s">
        <v>220</v>
      </c>
      <c r="AB64" s="75" t="s">
        <v>220</v>
      </c>
      <c r="AC64" s="75" t="s">
        <v>220</v>
      </c>
      <c r="AD64" s="75" t="s">
        <v>220</v>
      </c>
      <c r="AE64" s="75" t="s">
        <v>220</v>
      </c>
      <c r="AF64" s="75"/>
      <c r="AG64" s="75"/>
      <c r="AH64" s="75" t="s">
        <v>220</v>
      </c>
      <c r="AI64" s="107">
        <f t="shared" si="18"/>
        <v>20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75"/>
      <c r="F65" s="75" t="s">
        <v>220</v>
      </c>
      <c r="G65" s="75" t="s">
        <v>220</v>
      </c>
      <c r="H65" s="75" t="s">
        <v>220</v>
      </c>
      <c r="I65" s="75" t="s">
        <v>220</v>
      </c>
      <c r="J65" s="75" t="s">
        <v>220</v>
      </c>
      <c r="K65" s="75"/>
      <c r="L65" s="75"/>
      <c r="M65" s="75" t="s">
        <v>220</v>
      </c>
      <c r="N65" s="75" t="s">
        <v>220</v>
      </c>
      <c r="O65" s="75" t="s">
        <v>220</v>
      </c>
      <c r="P65" s="75" t="s">
        <v>220</v>
      </c>
      <c r="Q65" s="75" t="s">
        <v>220</v>
      </c>
      <c r="R65" s="75"/>
      <c r="S65" s="75"/>
      <c r="T65" s="75" t="s">
        <v>220</v>
      </c>
      <c r="U65" s="75" t="s">
        <v>220</v>
      </c>
      <c r="V65" s="75" t="s">
        <v>220</v>
      </c>
      <c r="W65" s="75" t="s">
        <v>220</v>
      </c>
      <c r="X65" s="75" t="s">
        <v>220</v>
      </c>
      <c r="Y65" s="75"/>
      <c r="Z65" s="75"/>
      <c r="AA65" s="75" t="s">
        <v>220</v>
      </c>
      <c r="AB65" s="75" t="s">
        <v>220</v>
      </c>
      <c r="AC65" s="75" t="s">
        <v>220</v>
      </c>
      <c r="AD65" s="75" t="s">
        <v>220</v>
      </c>
      <c r="AE65" s="75" t="s">
        <v>220</v>
      </c>
      <c r="AF65" s="75"/>
      <c r="AG65" s="75"/>
      <c r="AH65" s="75" t="s">
        <v>220</v>
      </c>
      <c r="AI65" s="107">
        <f t="shared" si="18"/>
        <v>20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75"/>
      <c r="F66" s="75" t="s">
        <v>220</v>
      </c>
      <c r="G66" s="75" t="s">
        <v>220</v>
      </c>
      <c r="H66" s="75" t="s">
        <v>220</v>
      </c>
      <c r="I66" s="75" t="s">
        <v>220</v>
      </c>
      <c r="J66" s="75" t="s">
        <v>220</v>
      </c>
      <c r="K66" s="75"/>
      <c r="L66" s="75"/>
      <c r="M66" s="75" t="s">
        <v>220</v>
      </c>
      <c r="N66" s="75" t="s">
        <v>220</v>
      </c>
      <c r="O66" s="75" t="s">
        <v>220</v>
      </c>
      <c r="P66" s="75" t="s">
        <v>220</v>
      </c>
      <c r="Q66" s="75" t="s">
        <v>220</v>
      </c>
      <c r="R66" s="75"/>
      <c r="S66" s="75"/>
      <c r="T66" s="75" t="s">
        <v>222</v>
      </c>
      <c r="U66" s="75" t="s">
        <v>222</v>
      </c>
      <c r="V66" s="75" t="s">
        <v>222</v>
      </c>
      <c r="W66" s="75" t="s">
        <v>222</v>
      </c>
      <c r="X66" s="75" t="s">
        <v>222</v>
      </c>
      <c r="Y66" s="75"/>
      <c r="Z66" s="75"/>
      <c r="AA66" s="75" t="s">
        <v>220</v>
      </c>
      <c r="AB66" s="75" t="s">
        <v>220</v>
      </c>
      <c r="AC66" s="75" t="s">
        <v>220</v>
      </c>
      <c r="AD66" s="75" t="s">
        <v>220</v>
      </c>
      <c r="AE66" s="75" t="s">
        <v>220</v>
      </c>
      <c r="AF66" s="75"/>
      <c r="AG66" s="75"/>
      <c r="AH66" s="75" t="s">
        <v>220</v>
      </c>
      <c r="AI66" s="107">
        <f t="shared" si="18"/>
        <v>15</v>
      </c>
      <c r="AJ66" s="107">
        <f t="shared" si="19"/>
        <v>0</v>
      </c>
      <c r="AK66" s="108">
        <f t="shared" si="20"/>
        <v>5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75"/>
      <c r="F67" s="75" t="s">
        <v>222</v>
      </c>
      <c r="G67" s="75" t="s">
        <v>222</v>
      </c>
      <c r="H67" s="75" t="s">
        <v>222</v>
      </c>
      <c r="I67" s="75" t="s">
        <v>222</v>
      </c>
      <c r="J67" s="75" t="s">
        <v>222</v>
      </c>
      <c r="K67" s="75"/>
      <c r="L67" s="75"/>
      <c r="M67" s="75" t="s">
        <v>222</v>
      </c>
      <c r="N67" s="75" t="s">
        <v>222</v>
      </c>
      <c r="O67" s="75" t="s">
        <v>222</v>
      </c>
      <c r="P67" s="75" t="s">
        <v>222</v>
      </c>
      <c r="Q67" s="75" t="s">
        <v>222</v>
      </c>
      <c r="R67" s="75"/>
      <c r="S67" s="75"/>
      <c r="T67" s="75" t="s">
        <v>222</v>
      </c>
      <c r="U67" s="75" t="s">
        <v>222</v>
      </c>
      <c r="V67" s="75" t="s">
        <v>222</v>
      </c>
      <c r="W67" s="75" t="s">
        <v>222</v>
      </c>
      <c r="X67" s="75" t="s">
        <v>222</v>
      </c>
      <c r="Y67" s="75"/>
      <c r="Z67" s="75"/>
      <c r="AA67" s="75" t="s">
        <v>222</v>
      </c>
      <c r="AB67" s="75" t="s">
        <v>222</v>
      </c>
      <c r="AC67" s="75" t="s">
        <v>222</v>
      </c>
      <c r="AD67" s="75" t="s">
        <v>222</v>
      </c>
      <c r="AE67" s="75" t="s">
        <v>222</v>
      </c>
      <c r="AF67" s="75"/>
      <c r="AG67" s="75"/>
      <c r="AH67" s="75" t="s">
        <v>220</v>
      </c>
      <c r="AI67" s="107">
        <f t="shared" si="18"/>
        <v>0</v>
      </c>
      <c r="AJ67" s="107">
        <f t="shared" si="19"/>
        <v>0</v>
      </c>
      <c r="AK67" s="108">
        <f t="shared" si="20"/>
        <v>20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80"/>
      <c r="F68" s="80" t="s">
        <v>220</v>
      </c>
      <c r="G68" s="80" t="s">
        <v>220</v>
      </c>
      <c r="H68" s="80" t="s">
        <v>220</v>
      </c>
      <c r="I68" s="80" t="s">
        <v>220</v>
      </c>
      <c r="J68" s="80" t="s">
        <v>220</v>
      </c>
      <c r="K68" s="80"/>
      <c r="L68" s="80"/>
      <c r="M68" s="80" t="s">
        <v>220</v>
      </c>
      <c r="N68" s="80" t="s">
        <v>220</v>
      </c>
      <c r="O68" s="80" t="s">
        <v>220</v>
      </c>
      <c r="P68" s="80" t="s">
        <v>220</v>
      </c>
      <c r="Q68" s="80" t="s">
        <v>220</v>
      </c>
      <c r="R68" s="80"/>
      <c r="S68" s="80"/>
      <c r="T68" s="80" t="s">
        <v>220</v>
      </c>
      <c r="U68" s="75" t="s">
        <v>220</v>
      </c>
      <c r="V68" s="75" t="s">
        <v>220</v>
      </c>
      <c r="W68" s="75" t="s">
        <v>220</v>
      </c>
      <c r="X68" s="75" t="s">
        <v>220</v>
      </c>
      <c r="Y68" s="75"/>
      <c r="Z68" s="75"/>
      <c r="AA68" s="75" t="s">
        <v>220</v>
      </c>
      <c r="AB68" s="75" t="s">
        <v>220</v>
      </c>
      <c r="AC68" s="75" t="s">
        <v>220</v>
      </c>
      <c r="AD68" s="75" t="s">
        <v>220</v>
      </c>
      <c r="AE68" s="75" t="s">
        <v>220</v>
      </c>
      <c r="AF68" s="75"/>
      <c r="AG68" s="75"/>
      <c r="AH68" s="75" t="s">
        <v>220</v>
      </c>
      <c r="AI68" s="107">
        <f t="shared" si="18"/>
        <v>20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75"/>
      <c r="F69" s="75" t="s">
        <v>220</v>
      </c>
      <c r="G69" s="75" t="s">
        <v>220</v>
      </c>
      <c r="H69" s="75" t="s">
        <v>220</v>
      </c>
      <c r="I69" s="75" t="s">
        <v>220</v>
      </c>
      <c r="J69" s="75" t="s">
        <v>220</v>
      </c>
      <c r="K69" s="75"/>
      <c r="L69" s="75"/>
      <c r="M69" s="75" t="s">
        <v>220</v>
      </c>
      <c r="N69" s="75" t="s">
        <v>220</v>
      </c>
      <c r="O69" s="75" t="s">
        <v>220</v>
      </c>
      <c r="P69" s="75" t="s">
        <v>220</v>
      </c>
      <c r="Q69" s="75" t="s">
        <v>220</v>
      </c>
      <c r="R69" s="75"/>
      <c r="S69" s="75"/>
      <c r="T69" s="75" t="s">
        <v>220</v>
      </c>
      <c r="U69" s="75" t="s">
        <v>220</v>
      </c>
      <c r="V69" s="75" t="s">
        <v>220</v>
      </c>
      <c r="W69" s="75" t="s">
        <v>220</v>
      </c>
      <c r="X69" s="75" t="s">
        <v>220</v>
      </c>
      <c r="Y69" s="75"/>
      <c r="Z69" s="75"/>
      <c r="AA69" s="75" t="s">
        <v>220</v>
      </c>
      <c r="AB69" s="75" t="s">
        <v>220</v>
      </c>
      <c r="AC69" s="75" t="s">
        <v>220</v>
      </c>
      <c r="AD69" s="75" t="s">
        <v>220</v>
      </c>
      <c r="AE69" s="75" t="s">
        <v>220</v>
      </c>
      <c r="AF69" s="75"/>
      <c r="AG69" s="75"/>
      <c r="AH69" s="75" t="s">
        <v>220</v>
      </c>
      <c r="AI69" s="107">
        <f t="shared" si="18"/>
        <v>20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75"/>
      <c r="F70" s="75" t="s">
        <v>220</v>
      </c>
      <c r="G70" s="75" t="s">
        <v>220</v>
      </c>
      <c r="H70" s="75" t="s">
        <v>220</v>
      </c>
      <c r="I70" s="75" t="s">
        <v>220</v>
      </c>
      <c r="J70" s="75" t="s">
        <v>220</v>
      </c>
      <c r="K70" s="75"/>
      <c r="L70" s="75"/>
      <c r="M70" s="75" t="s">
        <v>220</v>
      </c>
      <c r="N70" s="75" t="s">
        <v>222</v>
      </c>
      <c r="O70" s="75" t="s">
        <v>222</v>
      </c>
      <c r="P70" s="75" t="s">
        <v>222</v>
      </c>
      <c r="Q70" s="75" t="s">
        <v>222</v>
      </c>
      <c r="R70" s="75"/>
      <c r="S70" s="75"/>
      <c r="T70" s="75" t="s">
        <v>222</v>
      </c>
      <c r="U70" s="75" t="s">
        <v>222</v>
      </c>
      <c r="V70" s="75" t="s">
        <v>222</v>
      </c>
      <c r="W70" s="75" t="s">
        <v>222</v>
      </c>
      <c r="X70" s="75" t="s">
        <v>222</v>
      </c>
      <c r="Y70" s="75"/>
      <c r="Z70" s="75"/>
      <c r="AA70" s="75" t="s">
        <v>222</v>
      </c>
      <c r="AB70" s="75" t="s">
        <v>222</v>
      </c>
      <c r="AC70" s="75" t="s">
        <v>222</v>
      </c>
      <c r="AD70" s="75" t="s">
        <v>222</v>
      </c>
      <c r="AE70" s="75" t="s">
        <v>222</v>
      </c>
      <c r="AF70" s="75"/>
      <c r="AG70" s="75"/>
      <c r="AH70" s="75" t="s">
        <v>222</v>
      </c>
      <c r="AI70" s="107">
        <f t="shared" si="18"/>
        <v>6</v>
      </c>
      <c r="AJ70" s="107">
        <f t="shared" si="19"/>
        <v>0</v>
      </c>
      <c r="AK70" s="108">
        <f t="shared" si="20"/>
        <v>14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75"/>
      <c r="F71" s="75" t="s">
        <v>220</v>
      </c>
      <c r="G71" s="75" t="s">
        <v>220</v>
      </c>
      <c r="H71" s="75" t="s">
        <v>220</v>
      </c>
      <c r="I71" s="75" t="s">
        <v>220</v>
      </c>
      <c r="J71" s="75" t="s">
        <v>220</v>
      </c>
      <c r="K71" s="75"/>
      <c r="L71" s="75"/>
      <c r="M71" s="75" t="s">
        <v>220</v>
      </c>
      <c r="N71" s="75" t="s">
        <v>220</v>
      </c>
      <c r="O71" s="75" t="s">
        <v>222</v>
      </c>
      <c r="P71" s="75" t="s">
        <v>222</v>
      </c>
      <c r="Q71" s="75" t="s">
        <v>222</v>
      </c>
      <c r="R71" s="75"/>
      <c r="S71" s="75"/>
      <c r="T71" s="75" t="s">
        <v>222</v>
      </c>
      <c r="U71" s="75" t="s">
        <v>220</v>
      </c>
      <c r="V71" s="75" t="s">
        <v>220</v>
      </c>
      <c r="W71" s="75" t="s">
        <v>220</v>
      </c>
      <c r="X71" s="75" t="s">
        <v>220</v>
      </c>
      <c r="Y71" s="75"/>
      <c r="Z71" s="75"/>
      <c r="AA71" s="75" t="s">
        <v>220</v>
      </c>
      <c r="AB71" s="75" t="s">
        <v>220</v>
      </c>
      <c r="AC71" s="75" t="s">
        <v>220</v>
      </c>
      <c r="AD71" s="75" t="s">
        <v>220</v>
      </c>
      <c r="AE71" s="75" t="s">
        <v>220</v>
      </c>
      <c r="AF71" s="75"/>
      <c r="AG71" s="75"/>
      <c r="AH71" s="75" t="s">
        <v>222</v>
      </c>
      <c r="AI71" s="107">
        <f t="shared" si="18"/>
        <v>16</v>
      </c>
      <c r="AJ71" s="107">
        <f t="shared" si="19"/>
        <v>0</v>
      </c>
      <c r="AK71" s="108">
        <f t="shared" si="20"/>
        <v>4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1">COUNTIF(E61:E71,"p") + COUNTIF(E61:E71,"ah")</f>
        <v>0</v>
      </c>
      <c r="F72" s="42">
        <f t="shared" si="31"/>
        <v>7</v>
      </c>
      <c r="G72" s="42">
        <f t="shared" si="31"/>
        <v>7</v>
      </c>
      <c r="H72" s="42">
        <f t="shared" si="31"/>
        <v>7</v>
      </c>
      <c r="I72" s="42">
        <f t="shared" si="31"/>
        <v>7</v>
      </c>
      <c r="J72" s="42">
        <f t="shared" si="31"/>
        <v>7</v>
      </c>
      <c r="K72" s="42">
        <f t="shared" si="31"/>
        <v>0</v>
      </c>
      <c r="L72" s="42">
        <f t="shared" si="31"/>
        <v>0</v>
      </c>
      <c r="M72" s="42">
        <f t="shared" si="31"/>
        <v>8</v>
      </c>
      <c r="N72" s="42">
        <f t="shared" si="31"/>
        <v>7</v>
      </c>
      <c r="O72" s="42">
        <f t="shared" si="31"/>
        <v>6</v>
      </c>
      <c r="P72" s="42">
        <f t="shared" si="31"/>
        <v>6</v>
      </c>
      <c r="Q72" s="42">
        <f t="shared" si="31"/>
        <v>6</v>
      </c>
      <c r="R72" s="42">
        <f t="shared" si="31"/>
        <v>0</v>
      </c>
      <c r="S72" s="42">
        <f t="shared" si="31"/>
        <v>0</v>
      </c>
      <c r="T72" s="42">
        <f t="shared" si="31"/>
        <v>6</v>
      </c>
      <c r="U72" s="42">
        <f t="shared" si="31"/>
        <v>7</v>
      </c>
      <c r="V72" s="42">
        <f t="shared" si="31"/>
        <v>7</v>
      </c>
      <c r="W72" s="42">
        <f t="shared" si="31"/>
        <v>7</v>
      </c>
      <c r="X72" s="42">
        <f t="shared" si="31"/>
        <v>7</v>
      </c>
      <c r="Y72" s="42">
        <f t="shared" si="31"/>
        <v>0</v>
      </c>
      <c r="Z72" s="42">
        <f t="shared" si="31"/>
        <v>0</v>
      </c>
      <c r="AA72" s="42">
        <f t="shared" si="31"/>
        <v>9</v>
      </c>
      <c r="AB72" s="42">
        <f t="shared" si="31"/>
        <v>9</v>
      </c>
      <c r="AC72" s="42">
        <f t="shared" si="31"/>
        <v>9</v>
      </c>
      <c r="AD72" s="42">
        <f t="shared" si="31"/>
        <v>9</v>
      </c>
      <c r="AE72" s="42">
        <f t="shared" si="31"/>
        <v>9</v>
      </c>
      <c r="AF72" s="42">
        <f t="shared" si="31"/>
        <v>0</v>
      </c>
      <c r="AG72" s="42">
        <f t="shared" si="31"/>
        <v>0</v>
      </c>
      <c r="AH72" s="42">
        <f t="shared" si="31"/>
        <v>8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0</v>
      </c>
      <c r="E73" s="35">
        <f t="shared" si="32"/>
        <v>0</v>
      </c>
      <c r="F73" s="35">
        <f t="shared" si="32"/>
        <v>12</v>
      </c>
      <c r="G73" s="35">
        <f t="shared" si="32"/>
        <v>12</v>
      </c>
      <c r="H73" s="35">
        <f t="shared" si="32"/>
        <v>12</v>
      </c>
      <c r="I73" s="35">
        <f t="shared" si="32"/>
        <v>12</v>
      </c>
      <c r="J73" s="35">
        <f t="shared" si="32"/>
        <v>12</v>
      </c>
      <c r="K73" s="35">
        <f t="shared" si="32"/>
        <v>0</v>
      </c>
      <c r="L73" s="35">
        <f t="shared" si="32"/>
        <v>0</v>
      </c>
      <c r="M73" s="35">
        <f t="shared" si="32"/>
        <v>11</v>
      </c>
      <c r="N73" s="35">
        <f t="shared" si="32"/>
        <v>10</v>
      </c>
      <c r="O73" s="35">
        <f t="shared" si="32"/>
        <v>9</v>
      </c>
      <c r="P73" s="35">
        <f t="shared" si="32"/>
        <v>9</v>
      </c>
      <c r="Q73" s="35">
        <f t="shared" si="32"/>
        <v>9</v>
      </c>
      <c r="R73" s="35">
        <f t="shared" si="32"/>
        <v>0</v>
      </c>
      <c r="S73" s="35">
        <f t="shared" si="32"/>
        <v>0</v>
      </c>
      <c r="T73" s="35">
        <f t="shared" si="32"/>
        <v>8</v>
      </c>
      <c r="U73" s="35">
        <f t="shared" si="32"/>
        <v>9</v>
      </c>
      <c r="V73" s="35">
        <f t="shared" si="32"/>
        <v>9</v>
      </c>
      <c r="W73" s="35">
        <f t="shared" si="32"/>
        <v>9</v>
      </c>
      <c r="X73" s="35">
        <f t="shared" si="32"/>
        <v>9</v>
      </c>
      <c r="Y73" s="35">
        <f t="shared" si="32"/>
        <v>0</v>
      </c>
      <c r="Z73" s="35">
        <f t="shared" si="32"/>
        <v>0</v>
      </c>
      <c r="AA73" s="35">
        <f t="shared" si="32"/>
        <v>12</v>
      </c>
      <c r="AB73" s="35">
        <f t="shared" si="32"/>
        <v>12</v>
      </c>
      <c r="AC73" s="35">
        <f t="shared" si="32"/>
        <v>12</v>
      </c>
      <c r="AD73" s="35">
        <f t="shared" si="32"/>
        <v>11</v>
      </c>
      <c r="AE73" s="35">
        <f t="shared" si="32"/>
        <v>11</v>
      </c>
      <c r="AF73" s="35">
        <f t="shared" si="32"/>
        <v>0</v>
      </c>
      <c r="AG73" s="35">
        <f t="shared" si="32"/>
        <v>0</v>
      </c>
      <c r="AH73" s="35">
        <f t="shared" si="32"/>
        <v>13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60</v>
      </c>
      <c r="G83" s="102">
        <f>COUNTIF(D11:AE35,"f")</f>
        <v>0</v>
      </c>
      <c r="H83" s="102">
        <f>COUNTIF(D11:AE35,"ast")</f>
        <v>0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63</v>
      </c>
      <c r="X83" s="105">
        <f>COUNTIF(D49:AE58,"AH")</f>
        <v>0</v>
      </c>
      <c r="Y83" s="105">
        <f>COUNTIF(D49:AE58,"PC")</f>
        <v>97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20</v>
      </c>
      <c r="AG83" s="105">
        <f>COUNTIF(D49:AE58,"AT")</f>
        <v>20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147</v>
      </c>
      <c r="E105" s="105">
        <f>COUNTIF(D61:AE71,"AH")</f>
        <v>0</v>
      </c>
      <c r="F105" s="105">
        <f>COUNTIF(D61:AE71,"PC")</f>
        <v>73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49:AH58 D61:AH71 D75:AH76 D78:AH79">
    <cfRule type="containsText" dxfId="113" priority="7" operator="containsText" text="AH">
      <formula>NOT(ISERROR(SEARCH("AH",D12)))</formula>
    </cfRule>
    <cfRule type="containsText" dxfId="112" priority="8" operator="containsText" text="TP">
      <formula>NOT(ISERROR(SEARCH("TP",D12)))</formula>
    </cfRule>
    <cfRule type="containsText" dxfId="111" priority="9" operator="containsText" text="TAD">
      <formula>NOT(ISERROR(SEARCH("TAD",D12)))</formula>
    </cfRule>
    <cfRule type="containsText" dxfId="110" priority="10" operator="containsText" text="AT">
      <formula>NOT(ISERROR(SEARCH("AT",D12)))</formula>
    </cfRule>
    <cfRule type="containsText" dxfId="109" priority="11" operator="containsText" text="MA">
      <formula>NOT(ISERROR(SEARCH("MA",D12)))</formula>
    </cfRule>
    <cfRule type="containsText" dxfId="108" priority="12" operator="containsText" text="RES">
      <formula>NOT(ISERROR(SEARCH("RES",D12)))</formula>
    </cfRule>
    <cfRule type="containsText" dxfId="107" priority="13" operator="containsText" text="CEX">
      <formula>NOT(ISERROR(SEARCH("CEX",D12)))</formula>
    </cfRule>
    <cfRule type="containsText" dxfId="106" priority="14" operator="containsText" text="RTT">
      <formula>NOT(ISERROR(SEARCH("RTT",D12)))</formula>
    </cfRule>
    <cfRule type="beginsWith" dxfId="105" priority="15" operator="beginsWith" text="CA">
      <formula>LEFT(D12,LEN("CA"))="CA"</formula>
    </cfRule>
    <cfRule type="containsText" dxfId="104" priority="16" operator="containsText" text="AST">
      <formula>NOT(ISERROR(SEARCH("AST",D12)))</formula>
    </cfRule>
    <cfRule type="containsText" dxfId="103" priority="17" operator="containsText" text="F">
      <formula>NOT(ISERROR(SEARCH("F",D12)))</formula>
    </cfRule>
    <cfRule type="containsText" dxfId="102" priority="18" operator="containsText" text="PC">
      <formula>NOT(ISERROR(SEARCH("PC",D12)))</formula>
    </cfRule>
    <cfRule type="containsText" dxfId="101" priority="19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8 D61:AH71 D75:AH76 D78:AH79">
    <cfRule type="expression" dxfId="100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99" priority="6">
      <formula>OR(D$9=1,D$9=7)</formula>
    </cfRule>
  </conditionalFormatting>
  <conditionalFormatting sqref="D59:AH59">
    <cfRule type="expression" dxfId="98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97" priority="4">
      <formula>OR(D$9=1,D$9=7)</formula>
    </cfRule>
  </conditionalFormatting>
  <conditionalFormatting sqref="D72:AH73">
    <cfRule type="expression" dxfId="96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95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ADD1BFE0-28D4-49CC-96A9-9BFF6D232E62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0B837-7DF7-4307-8A9F-05D09D1E0623}">
  <sheetPr codeName="Feuil26">
    <outlinePr summaryRight="0"/>
  </sheetPr>
  <dimension ref="A1:AT125"/>
  <sheetViews>
    <sheetView zoomScaleNormal="100" workbookViewId="0">
      <pane ySplit="10" topLeftCell="A37" activePane="bottomLeft" state="frozen"/>
      <selection activeCell="B1" sqref="B1"/>
      <selection pane="bottomLeft" activeCell="D57" sqref="D57:E57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3" width="4.7109375" style="3" customWidth="1"/>
    <col min="34" max="46" width="3.7109375" style="180" customWidth="1"/>
    <col min="47" max="47" width="17.42578125" style="3" customWidth="1"/>
    <col min="48" max="16384" width="17.42578125" style="3"/>
  </cols>
  <sheetData>
    <row r="1" spans="1:46" ht="15" customHeight="1" x14ac:dyDescent="0.2">
      <c r="A1" s="49">
        <f>Menu!D30</f>
        <v>46266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</row>
    <row r="2" spans="1:46" x14ac:dyDescent="0.2">
      <c r="A2" s="49">
        <f>Menu!E30</f>
        <v>46295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</row>
    <row r="3" spans="1:46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</row>
    <row r="4" spans="1:46" ht="12.75" hidden="1" customHeight="1" x14ac:dyDescent="0.2">
      <c r="A4" s="49"/>
      <c r="C4" s="51"/>
      <c r="D4" s="55">
        <f>A1</f>
        <v>46266</v>
      </c>
      <c r="E4" s="55">
        <f t="shared" ref="E4:AG4" si="0">D4+1</f>
        <v>46267</v>
      </c>
      <c r="F4" s="55">
        <f t="shared" si="0"/>
        <v>46268</v>
      </c>
      <c r="G4" s="55">
        <f t="shared" si="0"/>
        <v>46269</v>
      </c>
      <c r="H4" s="55">
        <f t="shared" si="0"/>
        <v>46270</v>
      </c>
      <c r="I4" s="55">
        <f t="shared" si="0"/>
        <v>46271</v>
      </c>
      <c r="J4" s="55">
        <f t="shared" si="0"/>
        <v>46272</v>
      </c>
      <c r="K4" s="55">
        <f t="shared" si="0"/>
        <v>46273</v>
      </c>
      <c r="L4" s="55">
        <f t="shared" si="0"/>
        <v>46274</v>
      </c>
      <c r="M4" s="55">
        <f t="shared" si="0"/>
        <v>46275</v>
      </c>
      <c r="N4" s="55">
        <f t="shared" si="0"/>
        <v>46276</v>
      </c>
      <c r="O4" s="55">
        <f t="shared" si="0"/>
        <v>46277</v>
      </c>
      <c r="P4" s="55">
        <f t="shared" si="0"/>
        <v>46278</v>
      </c>
      <c r="Q4" s="55">
        <f t="shared" si="0"/>
        <v>46279</v>
      </c>
      <c r="R4" s="55">
        <f t="shared" si="0"/>
        <v>46280</v>
      </c>
      <c r="S4" s="55">
        <f t="shared" si="0"/>
        <v>46281</v>
      </c>
      <c r="T4" s="55">
        <f t="shared" si="0"/>
        <v>46282</v>
      </c>
      <c r="U4" s="55">
        <f t="shared" si="0"/>
        <v>46283</v>
      </c>
      <c r="V4" s="55">
        <f t="shared" si="0"/>
        <v>46284</v>
      </c>
      <c r="W4" s="55">
        <f t="shared" si="0"/>
        <v>46285</v>
      </c>
      <c r="X4" s="55">
        <f t="shared" si="0"/>
        <v>46286</v>
      </c>
      <c r="Y4" s="55">
        <f t="shared" si="0"/>
        <v>46287</v>
      </c>
      <c r="Z4" s="55">
        <f t="shared" si="0"/>
        <v>46288</v>
      </c>
      <c r="AA4" s="55">
        <f t="shared" si="0"/>
        <v>46289</v>
      </c>
      <c r="AB4" s="55">
        <f t="shared" si="0"/>
        <v>46290</v>
      </c>
      <c r="AC4" s="55">
        <f t="shared" si="0"/>
        <v>46291</v>
      </c>
      <c r="AD4" s="55">
        <f t="shared" si="0"/>
        <v>46292</v>
      </c>
      <c r="AE4" s="55">
        <f t="shared" si="0"/>
        <v>46293</v>
      </c>
      <c r="AF4" s="55">
        <f t="shared" si="0"/>
        <v>46294</v>
      </c>
      <c r="AG4" s="55">
        <f t="shared" si="0"/>
        <v>46295</v>
      </c>
    </row>
    <row r="5" spans="1:46" s="81" customFormat="1" ht="20.100000000000001" customHeight="1" x14ac:dyDescent="0.2">
      <c r="A5" s="178"/>
      <c r="B5" s="178"/>
      <c r="C5" s="178"/>
      <c r="D5" s="510" t="str">
        <f>TEXT(A1,"mmmm-aaaa")</f>
        <v>septembre-2026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5" t="s">
        <v>233</v>
      </c>
      <c r="AI5" s="515" t="s">
        <v>234</v>
      </c>
      <c r="AJ5" s="514" t="s">
        <v>235</v>
      </c>
      <c r="AK5" s="516" t="s">
        <v>236</v>
      </c>
      <c r="AL5" s="517" t="s">
        <v>237</v>
      </c>
      <c r="AM5" s="522" t="s">
        <v>238</v>
      </c>
      <c r="AN5" s="519" t="s">
        <v>226</v>
      </c>
      <c r="AO5" s="518" t="s">
        <v>239</v>
      </c>
      <c r="AP5" s="512" t="s">
        <v>240</v>
      </c>
      <c r="AQ5" s="507" t="s">
        <v>241</v>
      </c>
      <c r="AR5" s="520" t="s">
        <v>242</v>
      </c>
      <c r="AS5" s="521" t="s">
        <v>243</v>
      </c>
      <c r="AT5" s="513" t="s">
        <v>244</v>
      </c>
    </row>
    <row r="6" spans="1:46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08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</row>
    <row r="7" spans="1:46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08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</row>
    <row r="8" spans="1:46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508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</row>
    <row r="9" spans="1:46" ht="15" customHeight="1" x14ac:dyDescent="0.2">
      <c r="A9" s="61"/>
      <c r="B9" s="62"/>
      <c r="C9" s="61"/>
      <c r="D9" s="74">
        <f t="shared" ref="D9:AG9" si="1">IFERROR(WEEKDAY(D4),"")</f>
        <v>3</v>
      </c>
      <c r="E9" s="74">
        <f t="shared" si="1"/>
        <v>4</v>
      </c>
      <c r="F9" s="74">
        <f t="shared" si="1"/>
        <v>5</v>
      </c>
      <c r="G9" s="74">
        <f t="shared" si="1"/>
        <v>6</v>
      </c>
      <c r="H9" s="74">
        <f t="shared" si="1"/>
        <v>7</v>
      </c>
      <c r="I9" s="74">
        <f t="shared" si="1"/>
        <v>1</v>
      </c>
      <c r="J9" s="74">
        <f t="shared" si="1"/>
        <v>2</v>
      </c>
      <c r="K9" s="74">
        <f t="shared" si="1"/>
        <v>3</v>
      </c>
      <c r="L9" s="74">
        <f t="shared" si="1"/>
        <v>4</v>
      </c>
      <c r="M9" s="74">
        <f t="shared" si="1"/>
        <v>5</v>
      </c>
      <c r="N9" s="74">
        <f t="shared" si="1"/>
        <v>6</v>
      </c>
      <c r="O9" s="74">
        <f t="shared" si="1"/>
        <v>7</v>
      </c>
      <c r="P9" s="74">
        <f t="shared" si="1"/>
        <v>1</v>
      </c>
      <c r="Q9" s="74">
        <f t="shared" si="1"/>
        <v>2</v>
      </c>
      <c r="R9" s="74">
        <f t="shared" si="1"/>
        <v>3</v>
      </c>
      <c r="S9" s="74">
        <f t="shared" si="1"/>
        <v>4</v>
      </c>
      <c r="T9" s="74">
        <f t="shared" si="1"/>
        <v>5</v>
      </c>
      <c r="U9" s="74">
        <f t="shared" si="1"/>
        <v>6</v>
      </c>
      <c r="V9" s="74">
        <f t="shared" si="1"/>
        <v>7</v>
      </c>
      <c r="W9" s="74">
        <f t="shared" si="1"/>
        <v>1</v>
      </c>
      <c r="X9" s="74">
        <f t="shared" si="1"/>
        <v>2</v>
      </c>
      <c r="Y9" s="74">
        <f t="shared" si="1"/>
        <v>3</v>
      </c>
      <c r="Z9" s="74">
        <f t="shared" si="1"/>
        <v>4</v>
      </c>
      <c r="AA9" s="74">
        <f t="shared" si="1"/>
        <v>5</v>
      </c>
      <c r="AB9" s="74">
        <f t="shared" si="1"/>
        <v>6</v>
      </c>
      <c r="AC9" s="74">
        <f t="shared" si="1"/>
        <v>7</v>
      </c>
      <c r="AD9" s="74">
        <f t="shared" si="1"/>
        <v>1</v>
      </c>
      <c r="AE9" s="74">
        <f t="shared" si="1"/>
        <v>2</v>
      </c>
      <c r="AF9" s="74">
        <f t="shared" si="1"/>
        <v>3</v>
      </c>
      <c r="AG9" s="74">
        <f t="shared" si="1"/>
        <v>4</v>
      </c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</row>
    <row r="10" spans="1:46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G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107" t="s">
        <v>220</v>
      </c>
      <c r="AI10" s="107" t="s">
        <v>221</v>
      </c>
      <c r="AJ10" s="108" t="s">
        <v>222</v>
      </c>
      <c r="AK10" s="109" t="s">
        <v>223</v>
      </c>
      <c r="AL10" s="110" t="s">
        <v>224</v>
      </c>
      <c r="AM10" s="111" t="s">
        <v>225</v>
      </c>
      <c r="AN10" s="112" t="s">
        <v>226</v>
      </c>
      <c r="AO10" s="113" t="s">
        <v>227</v>
      </c>
      <c r="AP10" s="114" t="s">
        <v>228</v>
      </c>
      <c r="AQ10" s="115" t="s">
        <v>229</v>
      </c>
      <c r="AR10" s="116" t="s">
        <v>230</v>
      </c>
      <c r="AS10" s="117" t="s">
        <v>231</v>
      </c>
      <c r="AT10" s="118" t="s">
        <v>232</v>
      </c>
    </row>
    <row r="11" spans="1:46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2"/>
    </row>
    <row r="12" spans="1:46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183">
        <f>COUNTIF(D12:AG12,"p")</f>
        <v>0</v>
      </c>
      <c r="AI12" s="183">
        <f>COUNTIF(D12:AG12,"AH")</f>
        <v>0</v>
      </c>
      <c r="AJ12" s="184">
        <f>COUNTIF(D12:AG12,"PC")</f>
        <v>0</v>
      </c>
      <c r="AK12" s="185">
        <f>COUNTIF(D12:AG12,"f")</f>
        <v>0</v>
      </c>
      <c r="AL12" s="186">
        <f>COUNTIF(D12:AG12,"ast")</f>
        <v>0</v>
      </c>
      <c r="AM12" s="187">
        <f>COUNTIF(D12:AG12,"cA")</f>
        <v>0</v>
      </c>
      <c r="AN12" s="188">
        <f>COUNTIF(D12:AG12,"rtt")</f>
        <v>0</v>
      </c>
      <c r="AO12" s="189">
        <f>COUNTIF(D12:AG12,"cex")</f>
        <v>0</v>
      </c>
      <c r="AP12" s="190">
        <f>COUNTIF(D12:AG12,"res")</f>
        <v>0</v>
      </c>
      <c r="AQ12" s="191">
        <f>COUNTIF(D12:AG12,"mA")</f>
        <v>0</v>
      </c>
      <c r="AR12" s="192">
        <f>COUNTIF(D12:AG12,"at")</f>
        <v>0</v>
      </c>
      <c r="AS12" s="193">
        <f>COUNTIF(D12:AG12,"TAD")</f>
        <v>0</v>
      </c>
      <c r="AT12" s="194">
        <f>COUNTIF(D12:AG12,"TP")</f>
        <v>0</v>
      </c>
    </row>
    <row r="13" spans="1:46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6"/>
    </row>
    <row r="14" spans="1:46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183">
        <f>COUNTIF(D14:AG14,"p")</f>
        <v>0</v>
      </c>
      <c r="AI14" s="183">
        <f>COUNTIF(D14:AG14,"AH")</f>
        <v>0</v>
      </c>
      <c r="AJ14" s="184">
        <f>COUNTIF(D14:AG14,"PC")</f>
        <v>0</v>
      </c>
      <c r="AK14" s="185">
        <f>COUNTIF(D14:AG14,"f")</f>
        <v>0</v>
      </c>
      <c r="AL14" s="186">
        <f>COUNTIF(D14:AG14,"ast")</f>
        <v>0</v>
      </c>
      <c r="AM14" s="187">
        <f>COUNTIF(D14:AG14,"cA")</f>
        <v>0</v>
      </c>
      <c r="AN14" s="188">
        <f>COUNTIF(D14:AG14,"rtt")</f>
        <v>0</v>
      </c>
      <c r="AO14" s="189">
        <f>COUNTIF(D14:AG14,"cex")</f>
        <v>0</v>
      </c>
      <c r="AP14" s="190">
        <f>COUNTIF(D14:AG14,"res")</f>
        <v>0</v>
      </c>
      <c r="AQ14" s="191">
        <f>COUNTIF(D14:AG14,"mA")</f>
        <v>0</v>
      </c>
      <c r="AR14" s="192">
        <f>COUNTIF(D14:AG14,"at")</f>
        <v>0</v>
      </c>
      <c r="AS14" s="193">
        <f>COUNTIF(D14:AG14,"TAD")</f>
        <v>0</v>
      </c>
      <c r="AT14" s="194">
        <f>COUNTIF(D14:AG14,"TP")</f>
        <v>0</v>
      </c>
    </row>
    <row r="15" spans="1:46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5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6"/>
    </row>
    <row r="16" spans="1:46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1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2"/>
    </row>
    <row r="17" spans="1:46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183">
        <f>COUNTIF(D17:AG17,"p")</f>
        <v>0</v>
      </c>
      <c r="AI17" s="183">
        <f>COUNTIF(D17:AG17,"AH")</f>
        <v>0</v>
      </c>
      <c r="AJ17" s="184">
        <f>COUNTIF(D17:AG17,"PC")</f>
        <v>0</v>
      </c>
      <c r="AK17" s="185">
        <f>COUNTIF(D17:AG17,"f")</f>
        <v>0</v>
      </c>
      <c r="AL17" s="186">
        <f>COUNTIF(D17:AG17,"ast")</f>
        <v>0</v>
      </c>
      <c r="AM17" s="187">
        <f>COUNTIF(D17:AG17,"cA")</f>
        <v>0</v>
      </c>
      <c r="AN17" s="188">
        <f>COUNTIF(D17:AG17,"rtt")</f>
        <v>0</v>
      </c>
      <c r="AO17" s="189">
        <f>COUNTIF(D17:AG17,"cex")</f>
        <v>0</v>
      </c>
      <c r="AP17" s="190">
        <f>COUNTIF(D17:AG17,"res")</f>
        <v>0</v>
      </c>
      <c r="AQ17" s="191">
        <f>COUNTIF(D17:AG17,"mA")</f>
        <v>0</v>
      </c>
      <c r="AR17" s="192">
        <f>COUNTIF(D17:AG17,"at")</f>
        <v>0</v>
      </c>
      <c r="AS17" s="193">
        <f>COUNTIF(D17:AG17,"TAD")</f>
        <v>0</v>
      </c>
      <c r="AT17" s="194">
        <f>COUNTIF(D17:AG17,"TP")</f>
        <v>0</v>
      </c>
    </row>
    <row r="18" spans="1:46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8"/>
    </row>
    <row r="19" spans="1:46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 t="s">
        <v>222</v>
      </c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 t="s">
        <v>224</v>
      </c>
      <c r="AC19" s="78"/>
      <c r="AD19" s="78"/>
      <c r="AE19" s="78" t="s">
        <v>224</v>
      </c>
      <c r="AF19" s="78" t="s">
        <v>224</v>
      </c>
      <c r="AG19" s="78" t="s">
        <v>224</v>
      </c>
      <c r="AH19" s="183">
        <f>COUNTIF(D19:AG19,"p")</f>
        <v>0</v>
      </c>
      <c r="AI19" s="183">
        <f>COUNTIF(D19:AG19,"AH")</f>
        <v>0</v>
      </c>
      <c r="AJ19" s="184">
        <f>COUNTIF(D19:AG19,"PC")</f>
        <v>1</v>
      </c>
      <c r="AK19" s="185">
        <f>COUNTIF(D19:AG19,"f")</f>
        <v>0</v>
      </c>
      <c r="AL19" s="186">
        <f>COUNTIF(D19:AG19,"ast")</f>
        <v>4</v>
      </c>
      <c r="AM19" s="187">
        <f>COUNTIF(D19:AG19,"cA")</f>
        <v>0</v>
      </c>
      <c r="AN19" s="188">
        <f>COUNTIF(D19:AG19,"rtt")</f>
        <v>0</v>
      </c>
      <c r="AO19" s="189">
        <f>COUNTIF(D19:AG19,"cex")</f>
        <v>0</v>
      </c>
      <c r="AP19" s="190">
        <f>COUNTIF(D19:AG19,"res")</f>
        <v>0</v>
      </c>
      <c r="AQ19" s="191">
        <f>COUNTIF(D19:AG19,"mA")</f>
        <v>0</v>
      </c>
      <c r="AR19" s="192">
        <f>COUNTIF(D19:AG19,"at")</f>
        <v>0</v>
      </c>
      <c r="AS19" s="193">
        <f>COUNTIF(D19:AG19,"TAD")</f>
        <v>0</v>
      </c>
      <c r="AT19" s="194">
        <f>COUNTIF(D19:AG19,"TP")</f>
        <v>0</v>
      </c>
    </row>
    <row r="20" spans="1:46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8"/>
    </row>
    <row r="21" spans="1:46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183">
        <f>COUNTIF(D21:AG21,"p")</f>
        <v>0</v>
      </c>
      <c r="AI21" s="183">
        <f>COUNTIF(D21:AG21,"AH")</f>
        <v>0</v>
      </c>
      <c r="AJ21" s="184">
        <f>COUNTIF(D21:AG21,"PC")</f>
        <v>0</v>
      </c>
      <c r="AK21" s="185">
        <f>COUNTIF(D21:AG21,"f")</f>
        <v>0</v>
      </c>
      <c r="AL21" s="186">
        <f>COUNTIF(D21:AG21,"ast")</f>
        <v>0</v>
      </c>
      <c r="AM21" s="187">
        <f>COUNTIF(D21:AG21,"cA")</f>
        <v>0</v>
      </c>
      <c r="AN21" s="188">
        <f>COUNTIF(D21:AG21,"rtt")</f>
        <v>0</v>
      </c>
      <c r="AO21" s="189">
        <f>COUNTIF(D21:AG21,"cex")</f>
        <v>0</v>
      </c>
      <c r="AP21" s="190">
        <f>COUNTIF(D21:AG21,"res")</f>
        <v>0</v>
      </c>
      <c r="AQ21" s="191">
        <f>COUNTIF(D21:AG21,"mA")</f>
        <v>0</v>
      </c>
      <c r="AR21" s="192">
        <f>COUNTIF(D21:AG21,"at")</f>
        <v>0</v>
      </c>
      <c r="AS21" s="193">
        <f>COUNTIF(D21:AG21,"TAD")</f>
        <v>0</v>
      </c>
      <c r="AT21" s="194">
        <f>COUNTIF(D21:AG21,"TP")</f>
        <v>0</v>
      </c>
    </row>
    <row r="22" spans="1:46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227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8"/>
    </row>
    <row r="23" spans="1:46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203">
        <f>COUNTIF(D23:AG23,"p")</f>
        <v>0</v>
      </c>
      <c r="AI23" s="203">
        <f>COUNTIF(D23:AG23,"AH")</f>
        <v>0</v>
      </c>
      <c r="AJ23" s="204">
        <f>COUNTIF(D23:AG23,"PC")</f>
        <v>0</v>
      </c>
      <c r="AK23" s="205">
        <f>COUNTIF(D23:AG23,"f")</f>
        <v>0</v>
      </c>
      <c r="AL23" s="206">
        <f>COUNTIF(D23:AG23,"ast")</f>
        <v>0</v>
      </c>
      <c r="AM23" s="207">
        <f>COUNTIF(D23:AG23,"cA")</f>
        <v>0</v>
      </c>
      <c r="AN23" s="208">
        <f>COUNTIF(D23:AG23,"rtt")</f>
        <v>0</v>
      </c>
      <c r="AO23" s="209">
        <f>COUNTIF(D23:AG23,"cex")</f>
        <v>0</v>
      </c>
      <c r="AP23" s="210">
        <f>COUNTIF(D23:AG23,"res")</f>
        <v>0</v>
      </c>
      <c r="AQ23" s="211">
        <f>COUNTIF(D23:AG23,"mA")</f>
        <v>0</v>
      </c>
      <c r="AR23" s="212">
        <f>COUNTIF(D23:AG23,"at")</f>
        <v>0</v>
      </c>
      <c r="AS23" s="213">
        <f>COUNTIF(D23:AG23,"TAD")</f>
        <v>0</v>
      </c>
      <c r="AT23" s="214">
        <f>COUNTIF(D23:AG23,"TP")</f>
        <v>0</v>
      </c>
    </row>
    <row r="24" spans="1:46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15">
        <f>COUNTIF(D24:AG24,"p")</f>
        <v>0</v>
      </c>
      <c r="AI24" s="215">
        <f>COUNTIF(D24:AG24,"AH")</f>
        <v>0</v>
      </c>
      <c r="AJ24" s="216">
        <f>COUNTIF(D24:AG24,"PC")</f>
        <v>0</v>
      </c>
      <c r="AK24" s="217">
        <f>COUNTIF(D24:AG24,"f")</f>
        <v>0</v>
      </c>
      <c r="AL24" s="218">
        <f>COUNTIF(D24:AG24,"ast")</f>
        <v>0</v>
      </c>
      <c r="AM24" s="219">
        <f>COUNTIF(D24:AG24,"cA")</f>
        <v>0</v>
      </c>
      <c r="AN24" s="220">
        <f>COUNTIF(D24:AG24,"rtt")</f>
        <v>0</v>
      </c>
      <c r="AO24" s="221">
        <f>COUNTIF(D24:AG24,"cex")</f>
        <v>0</v>
      </c>
      <c r="AP24" s="222">
        <f>COUNTIF(D24:AG24,"res")</f>
        <v>0</v>
      </c>
      <c r="AQ24" s="223">
        <f>COUNTIF(D24:AG24,"mA")</f>
        <v>0</v>
      </c>
      <c r="AR24" s="224">
        <f>COUNTIF(D24:AG24,"at")</f>
        <v>0</v>
      </c>
      <c r="AS24" s="225">
        <f>COUNTIF(D24:AG24,"TAD")</f>
        <v>0</v>
      </c>
      <c r="AT24" s="226">
        <f>COUNTIF(D24:AG24,"TP")</f>
        <v>0</v>
      </c>
    </row>
    <row r="25" spans="1:46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227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8"/>
    </row>
    <row r="26" spans="1:46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203">
        <f>COUNTIF(D26:AG26,"p")</f>
        <v>0</v>
      </c>
      <c r="AI26" s="203">
        <f>COUNTIF(D26:AG26,"AH")</f>
        <v>0</v>
      </c>
      <c r="AJ26" s="204">
        <f>COUNTIF(D26:AG26,"PC")</f>
        <v>0</v>
      </c>
      <c r="AK26" s="205">
        <f>COUNTIF(D26:AG26,"f")</f>
        <v>0</v>
      </c>
      <c r="AL26" s="206">
        <f>COUNTIF(D26:AG26,"ast")</f>
        <v>0</v>
      </c>
      <c r="AM26" s="207">
        <f>COUNTIF(D26:AG26,"cA")</f>
        <v>0</v>
      </c>
      <c r="AN26" s="208">
        <f>COUNTIF(D26:AG26,"rtt")</f>
        <v>0</v>
      </c>
      <c r="AO26" s="209">
        <f>COUNTIF(D26:AG26,"cex")</f>
        <v>0</v>
      </c>
      <c r="AP26" s="210">
        <f>COUNTIF(D26:AG26,"res")</f>
        <v>0</v>
      </c>
      <c r="AQ26" s="211">
        <f>COUNTIF(D26:AG26,"mA")</f>
        <v>0</v>
      </c>
      <c r="AR26" s="212">
        <f>COUNTIF(D26:AG26,"at")</f>
        <v>0</v>
      </c>
      <c r="AS26" s="213">
        <f>COUNTIF(D26:AG26,"TAD")</f>
        <v>0</v>
      </c>
      <c r="AT26" s="214">
        <f>COUNTIF(D26:AG26,"TP")</f>
        <v>0</v>
      </c>
    </row>
    <row r="27" spans="1:46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107">
        <f>COUNTIF(D27:AG27,"p")</f>
        <v>0</v>
      </c>
      <c r="AI27" s="107">
        <f>COUNTIF(D27:AG27,"AH")</f>
        <v>0</v>
      </c>
      <c r="AJ27" s="108">
        <f>COUNTIF(D27:AG27,"PC")</f>
        <v>0</v>
      </c>
      <c r="AK27" s="109">
        <f>COUNTIF(D27:AG27,"f")</f>
        <v>0</v>
      </c>
      <c r="AL27" s="110">
        <f>COUNTIF(D27:AG27,"ast")</f>
        <v>0</v>
      </c>
      <c r="AM27" s="111">
        <f>COUNTIF(D27:AG27,"cA")</f>
        <v>0</v>
      </c>
      <c r="AN27" s="112">
        <f>COUNTIF(D27:AG27,"rtt")</f>
        <v>0</v>
      </c>
      <c r="AO27" s="113">
        <f>COUNTIF(D27:AG27,"cex")</f>
        <v>0</v>
      </c>
      <c r="AP27" s="114">
        <f>COUNTIF(D27:AG27,"res")</f>
        <v>0</v>
      </c>
      <c r="AQ27" s="115">
        <f>COUNTIF(D27:AG27,"mA")</f>
        <v>0</v>
      </c>
      <c r="AR27" s="116">
        <f>COUNTIF(D27:AG27,"at")</f>
        <v>0</v>
      </c>
      <c r="AS27" s="117">
        <f>COUNTIF(D27:AG27,"TAD")</f>
        <v>0</v>
      </c>
      <c r="AT27" s="118">
        <f>COUNTIF(D27:AG27,"TP")</f>
        <v>0</v>
      </c>
    </row>
    <row r="28" spans="1:46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107">
        <f>COUNTIF(D28:AG28,"p")</f>
        <v>0</v>
      </c>
      <c r="AI28" s="107">
        <f>COUNTIF(D28:AG28,"AH")</f>
        <v>0</v>
      </c>
      <c r="AJ28" s="108">
        <f>COUNTIF(D28:AG28,"PC")</f>
        <v>0</v>
      </c>
      <c r="AK28" s="109">
        <f>COUNTIF(D28:AG28,"f")</f>
        <v>0</v>
      </c>
      <c r="AL28" s="110">
        <f>COUNTIF(D28:AG28,"ast")</f>
        <v>0</v>
      </c>
      <c r="AM28" s="111">
        <f>COUNTIF(D28:AG28,"cA")</f>
        <v>0</v>
      </c>
      <c r="AN28" s="112">
        <f>COUNTIF(D28:AG28,"rtt")</f>
        <v>0</v>
      </c>
      <c r="AO28" s="113">
        <f>COUNTIF(D28:AG28,"cex")</f>
        <v>0</v>
      </c>
      <c r="AP28" s="114">
        <f>COUNTIF(D28:AG28,"res")</f>
        <v>0</v>
      </c>
      <c r="AQ28" s="115">
        <f>COUNTIF(D28:AG28,"mA")</f>
        <v>0</v>
      </c>
      <c r="AR28" s="116">
        <f>COUNTIF(D28:AG28,"at")</f>
        <v>0</v>
      </c>
      <c r="AS28" s="117">
        <f>COUNTIF(D28:AG28,"TAD")</f>
        <v>0</v>
      </c>
      <c r="AT28" s="118">
        <f>COUNTIF(D28:AG28,"TP")</f>
        <v>0</v>
      </c>
    </row>
    <row r="29" spans="1:46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229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30"/>
    </row>
    <row r="30" spans="1:46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183">
        <f>COUNTIF(D30:AG30,"p")</f>
        <v>0</v>
      </c>
      <c r="AI30" s="183">
        <f>COUNTIF(D30:AG30,"AH")</f>
        <v>0</v>
      </c>
      <c r="AJ30" s="184">
        <f>COUNTIF(D30:AG30,"PC")</f>
        <v>0</v>
      </c>
      <c r="AK30" s="185">
        <f>COUNTIF(D30:AG30,"f")</f>
        <v>0</v>
      </c>
      <c r="AL30" s="186">
        <f>COUNTIF(D30:AG30,"ast")</f>
        <v>0</v>
      </c>
      <c r="AM30" s="187">
        <f>COUNTIF(D30:AG30,"cA")</f>
        <v>0</v>
      </c>
      <c r="AN30" s="188">
        <f>COUNTIF(D30:AG30,"rtt")</f>
        <v>0</v>
      </c>
      <c r="AO30" s="189">
        <f>COUNTIF(D30:AG30,"cex")</f>
        <v>0</v>
      </c>
      <c r="AP30" s="190">
        <f>COUNTIF(D30:AG30,"res")</f>
        <v>0</v>
      </c>
      <c r="AQ30" s="191">
        <f>COUNTIF(D30:AG30,"mA")</f>
        <v>0</v>
      </c>
      <c r="AR30" s="192">
        <f>COUNTIF(D30:AG30,"at")</f>
        <v>0</v>
      </c>
      <c r="AS30" s="193">
        <f>COUNTIF(D30:AG30,"TAD")</f>
        <v>0</v>
      </c>
      <c r="AT30" s="194">
        <f>COUNTIF(D30:AG30,"TP")</f>
        <v>0</v>
      </c>
    </row>
    <row r="31" spans="1:46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229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30"/>
    </row>
    <row r="32" spans="1:46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203">
        <f>COUNTIF(D32:AG32,"p")</f>
        <v>0</v>
      </c>
      <c r="AI32" s="203">
        <f>COUNTIF(D32:AG32,"AH")</f>
        <v>0</v>
      </c>
      <c r="AJ32" s="204">
        <f>COUNTIF(D32:AG32,"PC")</f>
        <v>0</v>
      </c>
      <c r="AK32" s="205">
        <f>COUNTIF(D32:AG32,"f")</f>
        <v>0</v>
      </c>
      <c r="AL32" s="206">
        <f>COUNTIF(D32:AG32,"ast")</f>
        <v>0</v>
      </c>
      <c r="AM32" s="207">
        <f>COUNTIF(D32:AG32,"cA")</f>
        <v>0</v>
      </c>
      <c r="AN32" s="208">
        <f>COUNTIF(D32:AG32,"rtt")</f>
        <v>0</v>
      </c>
      <c r="AO32" s="209">
        <f>COUNTIF(D32:AG32,"cex")</f>
        <v>0</v>
      </c>
      <c r="AP32" s="210">
        <f>COUNTIF(D32:AG32,"res")</f>
        <v>0</v>
      </c>
      <c r="AQ32" s="211">
        <f>COUNTIF(D32:AG32,"mA")</f>
        <v>0</v>
      </c>
      <c r="AR32" s="212">
        <f>COUNTIF(D32:AG32,"at")</f>
        <v>0</v>
      </c>
      <c r="AS32" s="213">
        <f>COUNTIF(D32:AG32,"TAD")</f>
        <v>0</v>
      </c>
      <c r="AT32" s="214">
        <f>COUNTIF(D32:AG32,"TP")</f>
        <v>0</v>
      </c>
    </row>
    <row r="33" spans="1:46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215">
        <f>COUNTIF(D33:AG33,"p")</f>
        <v>0</v>
      </c>
      <c r="AI33" s="215">
        <f>COUNTIF(D33:AG33,"AH")</f>
        <v>0</v>
      </c>
      <c r="AJ33" s="216">
        <f>COUNTIF(D33:AG33,"PC")</f>
        <v>0</v>
      </c>
      <c r="AK33" s="217">
        <f>COUNTIF(D33:AG33,"f")</f>
        <v>0</v>
      </c>
      <c r="AL33" s="218">
        <f>COUNTIF(D33:AG33,"ast")</f>
        <v>0</v>
      </c>
      <c r="AM33" s="219">
        <f>COUNTIF(D33:AG33,"cA")</f>
        <v>0</v>
      </c>
      <c r="AN33" s="220">
        <f>COUNTIF(D33:AG33,"rtt")</f>
        <v>0</v>
      </c>
      <c r="AO33" s="221">
        <f>COUNTIF(D33:AG33,"cex")</f>
        <v>0</v>
      </c>
      <c r="AP33" s="222">
        <f>COUNTIF(D33:AG33,"res")</f>
        <v>0</v>
      </c>
      <c r="AQ33" s="223">
        <f>COUNTIF(D33:AG33,"mA")</f>
        <v>0</v>
      </c>
      <c r="AR33" s="224">
        <f>COUNTIF(D33:AG33,"at")</f>
        <v>0</v>
      </c>
      <c r="AS33" s="225">
        <f>COUNTIF(D33:AG33,"TAD")</f>
        <v>0</v>
      </c>
      <c r="AT33" s="226">
        <f>COUNTIF(D33:AG33,"TP")</f>
        <v>0</v>
      </c>
    </row>
    <row r="34" spans="1:46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229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30"/>
    </row>
    <row r="35" spans="1:46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203">
        <f>COUNTIF(D35:AG35,"p")</f>
        <v>0</v>
      </c>
      <c r="AI35" s="203">
        <f>COUNTIF(D35:AG35,"AH")</f>
        <v>0</v>
      </c>
      <c r="AJ35" s="204">
        <f>COUNTIF(D35:AG35,"PC")</f>
        <v>0</v>
      </c>
      <c r="AK35" s="205">
        <f>COUNTIF(D35:AG35,"f")</f>
        <v>0</v>
      </c>
      <c r="AL35" s="206">
        <f>COUNTIF(D35:AG35,"ast")</f>
        <v>0</v>
      </c>
      <c r="AM35" s="207">
        <f>COUNTIF(D35:AG35,"cA")</f>
        <v>0</v>
      </c>
      <c r="AN35" s="208">
        <f>COUNTIF(D35:AG35,"rtt")</f>
        <v>0</v>
      </c>
      <c r="AO35" s="209">
        <f>COUNTIF(D35:AG35,"cex")</f>
        <v>0</v>
      </c>
      <c r="AP35" s="210">
        <f>COUNTIF(D35:AG35,"res")</f>
        <v>0</v>
      </c>
      <c r="AQ35" s="211">
        <f>COUNTIF(D35:AG35,"mA")</f>
        <v>0</v>
      </c>
      <c r="AR35" s="212">
        <f>COUNTIF(D35:AG35,"at")</f>
        <v>0</v>
      </c>
      <c r="AS35" s="213">
        <f>COUNTIF(D35:AG35,"TAD")</f>
        <v>0</v>
      </c>
      <c r="AT35" s="214">
        <f>COUNTIF(D35:AG35,"TP")</f>
        <v>0</v>
      </c>
    </row>
    <row r="36" spans="1:46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G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</row>
    <row r="37" spans="1:46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8"/>
    </row>
    <row r="38" spans="1:46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200"/>
    </row>
    <row r="39" spans="1:46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183">
        <f>COUNTIF(D39:AG39,"p")</f>
        <v>0</v>
      </c>
      <c r="AI39" s="183">
        <f>COUNTIF(D39:AG39,"AH")</f>
        <v>0</v>
      </c>
      <c r="AJ39" s="184">
        <f>COUNTIF(D39:AG39,"PC")</f>
        <v>0</v>
      </c>
      <c r="AK39" s="185">
        <f>COUNTIF(D39:AG39,"f")</f>
        <v>0</v>
      </c>
      <c r="AL39" s="186">
        <f>COUNTIF(D39:AG39,"ast")</f>
        <v>0</v>
      </c>
      <c r="AM39" s="187">
        <f>COUNTIF(D39:AG39,"cA")</f>
        <v>0</v>
      </c>
      <c r="AN39" s="188">
        <f>COUNTIF(D39:AG39,"rtt")</f>
        <v>0</v>
      </c>
      <c r="AO39" s="189">
        <f>COUNTIF(D39:AG39,"cex")</f>
        <v>0</v>
      </c>
      <c r="AP39" s="190">
        <f>COUNTIF(D39:AG39,"res")</f>
        <v>0</v>
      </c>
      <c r="AQ39" s="191">
        <f>COUNTIF(D39:AG39,"mA")</f>
        <v>0</v>
      </c>
      <c r="AR39" s="192">
        <f>COUNTIF(D39:AG39,"at")</f>
        <v>0</v>
      </c>
      <c r="AS39" s="193">
        <f>COUNTIF(D39:AG39,"TAD")</f>
        <v>0</v>
      </c>
      <c r="AT39" s="194">
        <f>COUNTIF(D39:AG39,"TP")</f>
        <v>0</v>
      </c>
    </row>
    <row r="40" spans="1:46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2"/>
    </row>
    <row r="41" spans="1:46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183">
        <f>COUNTIF(D41:AG41,"p")</f>
        <v>0</v>
      </c>
      <c r="AI41" s="183">
        <f>COUNTIF(D41:AG41,"AH")</f>
        <v>0</v>
      </c>
      <c r="AJ41" s="184">
        <f>COUNTIF(D41:AG41,"PC")</f>
        <v>0</v>
      </c>
      <c r="AK41" s="185">
        <f>COUNTIF(D41:AG41,"f")</f>
        <v>0</v>
      </c>
      <c r="AL41" s="186">
        <f>COUNTIF(D41:AG41,"ast")</f>
        <v>0</v>
      </c>
      <c r="AM41" s="187">
        <f>COUNTIF(D41:AG41,"cA")</f>
        <v>0</v>
      </c>
      <c r="AN41" s="188">
        <f>COUNTIF(D41:AG41,"rtt")</f>
        <v>0</v>
      </c>
      <c r="AO41" s="189">
        <f>COUNTIF(D41:AG41,"cex")</f>
        <v>0</v>
      </c>
      <c r="AP41" s="190">
        <f>COUNTIF(D41:AG41,"res")</f>
        <v>0</v>
      </c>
      <c r="AQ41" s="191">
        <f>COUNTIF(D41:AG41,"mA")</f>
        <v>0</v>
      </c>
      <c r="AR41" s="192">
        <f>COUNTIF(D41:AG41,"at")</f>
        <v>0</v>
      </c>
      <c r="AS41" s="193">
        <f>COUNTIF(D41:AG41,"TAD")</f>
        <v>0</v>
      </c>
      <c r="AT41" s="194">
        <f>COUNTIF(D41:AG41,"TP")</f>
        <v>0</v>
      </c>
    </row>
    <row r="42" spans="1:46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2"/>
    </row>
    <row r="43" spans="1:46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203">
        <f>COUNTIF(D43:AG43,"p")</f>
        <v>0</v>
      </c>
      <c r="AI43" s="203">
        <f>COUNTIF(D43:AG43,"AH")</f>
        <v>0</v>
      </c>
      <c r="AJ43" s="204">
        <f>COUNTIF(D43:AG43,"PC")</f>
        <v>0</v>
      </c>
      <c r="AK43" s="205">
        <f>COUNTIF(D43:AG43,"f")</f>
        <v>0</v>
      </c>
      <c r="AL43" s="206">
        <f>COUNTIF(D43:AG43,"ast")</f>
        <v>0</v>
      </c>
      <c r="AM43" s="207">
        <f>COUNTIF(D43:AG43,"cA")</f>
        <v>0</v>
      </c>
      <c r="AN43" s="208">
        <f>COUNTIF(D43:AG43,"rtt")</f>
        <v>0</v>
      </c>
      <c r="AO43" s="209">
        <f>COUNTIF(D43:AG43,"cex")</f>
        <v>0</v>
      </c>
      <c r="AP43" s="210">
        <f>COUNTIF(D43:AG43,"res")</f>
        <v>0</v>
      </c>
      <c r="AQ43" s="211">
        <f>COUNTIF(D43:AG43,"mA")</f>
        <v>0</v>
      </c>
      <c r="AR43" s="212">
        <f>COUNTIF(D43:AG43,"at")</f>
        <v>0</v>
      </c>
      <c r="AS43" s="213">
        <f>COUNTIF(D43:AG43,"TAD")</f>
        <v>0</v>
      </c>
      <c r="AT43" s="214">
        <f>COUNTIF(D43:AG43,"TP")</f>
        <v>0</v>
      </c>
    </row>
    <row r="44" spans="1:46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215">
        <f>COUNTIF(D44:AG44,"p")</f>
        <v>0</v>
      </c>
      <c r="AI44" s="215">
        <f>COUNTIF(D44:AG44,"AH")</f>
        <v>0</v>
      </c>
      <c r="AJ44" s="216">
        <f>COUNTIF(D44:AG44,"PC")</f>
        <v>0</v>
      </c>
      <c r="AK44" s="217">
        <f>COUNTIF(D44:AG44,"f")</f>
        <v>0</v>
      </c>
      <c r="AL44" s="218">
        <f>COUNTIF(D44:AG44,"ast")</f>
        <v>0</v>
      </c>
      <c r="AM44" s="219">
        <f>COUNTIF(D44:AG44,"cA")</f>
        <v>0</v>
      </c>
      <c r="AN44" s="220">
        <f>COUNTIF(D44:AG44,"rtt")</f>
        <v>0</v>
      </c>
      <c r="AO44" s="221">
        <f>COUNTIF(D44:AG44,"cex")</f>
        <v>0</v>
      </c>
      <c r="AP44" s="222">
        <f>COUNTIF(D44:AG44,"res")</f>
        <v>0</v>
      </c>
      <c r="AQ44" s="223">
        <f>COUNTIF(D44:AG44,"mA")</f>
        <v>0</v>
      </c>
      <c r="AR44" s="224">
        <f>COUNTIF(D44:AG44,"at")</f>
        <v>0</v>
      </c>
      <c r="AS44" s="225">
        <f>COUNTIF(D44:AG44,"TAD")</f>
        <v>0</v>
      </c>
      <c r="AT44" s="226">
        <f>COUNTIF(D44:AG44,"TP")</f>
        <v>0</v>
      </c>
    </row>
    <row r="45" spans="1:46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2"/>
    </row>
    <row r="46" spans="1:46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203">
        <f>COUNTIF(D46:AG46,"p")</f>
        <v>0</v>
      </c>
      <c r="AI46" s="203">
        <f>COUNTIF(D46:AG46,"AH")</f>
        <v>0</v>
      </c>
      <c r="AJ46" s="204">
        <f>COUNTIF(D46:AG46,"PC")</f>
        <v>0</v>
      </c>
      <c r="AK46" s="205">
        <f>COUNTIF(D46:AG46,"f")</f>
        <v>0</v>
      </c>
      <c r="AL46" s="206">
        <f>COUNTIF(D46:AG46,"ast")</f>
        <v>0</v>
      </c>
      <c r="AM46" s="207">
        <f>COUNTIF(D46:AG46,"cA")</f>
        <v>0</v>
      </c>
      <c r="AN46" s="208">
        <f>COUNTIF(D46:AG46,"rtt")</f>
        <v>0</v>
      </c>
      <c r="AO46" s="209">
        <f>COUNTIF(D46:AG46,"cex")</f>
        <v>0</v>
      </c>
      <c r="AP46" s="210">
        <f>COUNTIF(D46:AG46,"res")</f>
        <v>0</v>
      </c>
      <c r="AQ46" s="211">
        <f>COUNTIF(D46:AG46,"mA")</f>
        <v>0</v>
      </c>
      <c r="AR46" s="212">
        <f>COUNTIF(D46:AG46,"at")</f>
        <v>0</v>
      </c>
      <c r="AS46" s="213">
        <f>COUNTIF(D46:AG46,"TAD")</f>
        <v>0</v>
      </c>
      <c r="AT46" s="214">
        <f>COUNTIF(D46:AG46,"TP")</f>
        <v>0</v>
      </c>
    </row>
    <row r="47" spans="1:46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215">
        <f>COUNTIF(D47:AG47,"p")</f>
        <v>0</v>
      </c>
      <c r="AI47" s="215">
        <f>COUNTIF(D47:AG47,"AH")</f>
        <v>0</v>
      </c>
      <c r="AJ47" s="216">
        <f>COUNTIF(D47:AG47,"PC")</f>
        <v>0</v>
      </c>
      <c r="AK47" s="217">
        <f>COUNTIF(D47:AG47,"f")</f>
        <v>0</v>
      </c>
      <c r="AL47" s="218">
        <f>COUNTIF(D47:AG47,"ast")</f>
        <v>0</v>
      </c>
      <c r="AM47" s="219">
        <f>COUNTIF(D47:AG47,"cA")</f>
        <v>0</v>
      </c>
      <c r="AN47" s="220">
        <f>COUNTIF(D47:AG47,"rtt")</f>
        <v>0</v>
      </c>
      <c r="AO47" s="221">
        <f>COUNTIF(D47:AG47,"cex")</f>
        <v>0</v>
      </c>
      <c r="AP47" s="222">
        <f>COUNTIF(D47:AG47,"res")</f>
        <v>0</v>
      </c>
      <c r="AQ47" s="223">
        <f>COUNTIF(D47:AG47,"mA")</f>
        <v>0</v>
      </c>
      <c r="AR47" s="224">
        <f>COUNTIF(D47:AG47,"at")</f>
        <v>0</v>
      </c>
      <c r="AS47" s="225">
        <f>COUNTIF(D47:AG47,"TAD")</f>
        <v>0</v>
      </c>
      <c r="AT47" s="226">
        <f>COUNTIF(D47:AG47,"TP")</f>
        <v>0</v>
      </c>
    </row>
    <row r="48" spans="1:46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232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</row>
    <row r="49" spans="1:46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 t="s">
        <v>229</v>
      </c>
      <c r="E49" s="80" t="s">
        <v>229</v>
      </c>
      <c r="F49" s="80" t="s">
        <v>229</v>
      </c>
      <c r="G49" s="80" t="s">
        <v>229</v>
      </c>
      <c r="H49" s="80"/>
      <c r="I49" s="80"/>
      <c r="J49" s="80" t="s">
        <v>229</v>
      </c>
      <c r="K49" s="80" t="s">
        <v>229</v>
      </c>
      <c r="L49" s="80" t="s">
        <v>229</v>
      </c>
      <c r="M49" s="80" t="s">
        <v>229</v>
      </c>
      <c r="N49" s="80" t="s">
        <v>229</v>
      </c>
      <c r="O49" s="80"/>
      <c r="P49" s="80"/>
      <c r="Q49" s="80" t="s">
        <v>229</v>
      </c>
      <c r="R49" s="80" t="s">
        <v>229</v>
      </c>
      <c r="S49" s="80" t="s">
        <v>229</v>
      </c>
      <c r="T49" s="75" t="s">
        <v>229</v>
      </c>
      <c r="U49" s="75" t="s">
        <v>229</v>
      </c>
      <c r="V49" s="75"/>
      <c r="W49" s="75"/>
      <c r="X49" s="75" t="s">
        <v>229</v>
      </c>
      <c r="Y49" s="75" t="s">
        <v>229</v>
      </c>
      <c r="Z49" s="75" t="s">
        <v>229</v>
      </c>
      <c r="AA49" s="75" t="s">
        <v>229</v>
      </c>
      <c r="AB49" s="75" t="s">
        <v>229</v>
      </c>
      <c r="AC49" s="75"/>
      <c r="AD49" s="75"/>
      <c r="AE49" s="75" t="s">
        <v>229</v>
      </c>
      <c r="AF49" s="75" t="s">
        <v>229</v>
      </c>
      <c r="AG49" s="75" t="s">
        <v>229</v>
      </c>
      <c r="AH49" s="107">
        <f t="shared" ref="AH49:AH58" si="4">COUNTIF(D49:AG49,"p")</f>
        <v>0</v>
      </c>
      <c r="AI49" s="107">
        <f t="shared" ref="AI49:AI58" si="5">COUNTIF(D49:AG49,"AH")</f>
        <v>0</v>
      </c>
      <c r="AJ49" s="108">
        <f t="shared" ref="AJ49:AJ58" si="6">COUNTIF(D49:AG49,"PC")</f>
        <v>0</v>
      </c>
      <c r="AK49" s="109">
        <f t="shared" ref="AK49:AK58" si="7">COUNTIF(D49:AG49,"f")</f>
        <v>0</v>
      </c>
      <c r="AL49" s="110">
        <f t="shared" ref="AL49:AL58" si="8">COUNTIF(D49:AG49,"ast")</f>
        <v>0</v>
      </c>
      <c r="AM49" s="111">
        <f t="shared" ref="AM49:AM58" si="9">COUNTIF(D49:AG49,"cA")</f>
        <v>0</v>
      </c>
      <c r="AN49" s="112">
        <f t="shared" ref="AN49:AN58" si="10">COUNTIF(D49:AG49,"rtt")</f>
        <v>0</v>
      </c>
      <c r="AO49" s="113">
        <f t="shared" ref="AO49:AO58" si="11">COUNTIF(D49:AG49,"cex")</f>
        <v>0</v>
      </c>
      <c r="AP49" s="114">
        <f t="shared" ref="AP49:AP58" si="12">COUNTIF(D49:AG49,"res")</f>
        <v>0</v>
      </c>
      <c r="AQ49" s="115">
        <f t="shared" ref="AQ49:AQ58" si="13">COUNTIF(D49:AG49,"mA")</f>
        <v>22</v>
      </c>
      <c r="AR49" s="116">
        <f t="shared" ref="AR49:AR58" si="14">COUNTIF(D49:AG49,"at")</f>
        <v>0</v>
      </c>
      <c r="AS49" s="117">
        <f t="shared" ref="AS49:AS58" si="15">COUNTIF(D49:AG49,"TAD")</f>
        <v>0</v>
      </c>
      <c r="AT49" s="118">
        <f t="shared" ref="AT49:AT58" si="16">COUNTIF(D49:AG49,"TP")</f>
        <v>0</v>
      </c>
    </row>
    <row r="50" spans="1:46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 t="s">
        <v>220</v>
      </c>
      <c r="E50" s="75" t="s">
        <v>220</v>
      </c>
      <c r="F50" s="75" t="s">
        <v>220</v>
      </c>
      <c r="G50" s="75" t="s">
        <v>220</v>
      </c>
      <c r="H50" s="75"/>
      <c r="I50" s="75"/>
      <c r="J50" s="75" t="s">
        <v>220</v>
      </c>
      <c r="K50" s="75" t="s">
        <v>220</v>
      </c>
      <c r="L50" s="75" t="s">
        <v>220</v>
      </c>
      <c r="M50" s="75" t="s">
        <v>220</v>
      </c>
      <c r="N50" s="75" t="s">
        <v>220</v>
      </c>
      <c r="O50" s="75"/>
      <c r="P50" s="75"/>
      <c r="Q50" s="75" t="s">
        <v>220</v>
      </c>
      <c r="R50" s="75" t="s">
        <v>220</v>
      </c>
      <c r="S50" s="75" t="s">
        <v>220</v>
      </c>
      <c r="T50" s="75" t="s">
        <v>220</v>
      </c>
      <c r="U50" s="75" t="s">
        <v>220</v>
      </c>
      <c r="V50" s="75"/>
      <c r="W50" s="75"/>
      <c r="X50" s="75" t="s">
        <v>220</v>
      </c>
      <c r="Y50" s="75" t="s">
        <v>220</v>
      </c>
      <c r="Z50" s="75" t="s">
        <v>220</v>
      </c>
      <c r="AA50" s="75" t="s">
        <v>220</v>
      </c>
      <c r="AB50" s="75" t="s">
        <v>220</v>
      </c>
      <c r="AC50" s="75"/>
      <c r="AD50" s="75"/>
      <c r="AE50" s="75" t="s">
        <v>220</v>
      </c>
      <c r="AF50" s="75" t="s">
        <v>220</v>
      </c>
      <c r="AG50" s="75" t="s">
        <v>220</v>
      </c>
      <c r="AH50" s="107">
        <f t="shared" si="4"/>
        <v>22</v>
      </c>
      <c r="AI50" s="107">
        <f t="shared" si="5"/>
        <v>0</v>
      </c>
      <c r="AJ50" s="108">
        <f t="shared" si="6"/>
        <v>0</v>
      </c>
      <c r="AK50" s="109">
        <f t="shared" si="7"/>
        <v>0</v>
      </c>
      <c r="AL50" s="110">
        <f t="shared" si="8"/>
        <v>0</v>
      </c>
      <c r="AM50" s="111">
        <f t="shared" si="9"/>
        <v>0</v>
      </c>
      <c r="AN50" s="112">
        <f t="shared" si="10"/>
        <v>0</v>
      </c>
      <c r="AO50" s="113">
        <f t="shared" si="11"/>
        <v>0</v>
      </c>
      <c r="AP50" s="114">
        <f t="shared" si="12"/>
        <v>0</v>
      </c>
      <c r="AQ50" s="115">
        <f t="shared" si="13"/>
        <v>0</v>
      </c>
      <c r="AR50" s="116">
        <f t="shared" si="14"/>
        <v>0</v>
      </c>
      <c r="AS50" s="117">
        <f t="shared" si="15"/>
        <v>0</v>
      </c>
      <c r="AT50" s="118">
        <f t="shared" si="16"/>
        <v>0</v>
      </c>
    </row>
    <row r="51" spans="1:46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 t="s">
        <v>220</v>
      </c>
      <c r="E51" s="75" t="s">
        <v>220</v>
      </c>
      <c r="F51" s="75" t="s">
        <v>220</v>
      </c>
      <c r="G51" s="75" t="s">
        <v>220</v>
      </c>
      <c r="H51" s="75"/>
      <c r="I51" s="75"/>
      <c r="J51" s="75" t="s">
        <v>220</v>
      </c>
      <c r="K51" s="75" t="s">
        <v>220</v>
      </c>
      <c r="L51" s="75" t="s">
        <v>220</v>
      </c>
      <c r="M51" s="75" t="s">
        <v>220</v>
      </c>
      <c r="N51" s="75" t="s">
        <v>220</v>
      </c>
      <c r="O51" s="75"/>
      <c r="P51" s="75"/>
      <c r="Q51" s="75" t="s">
        <v>220</v>
      </c>
      <c r="R51" s="75" t="s">
        <v>220</v>
      </c>
      <c r="S51" s="75" t="s">
        <v>220</v>
      </c>
      <c r="T51" s="75" t="s">
        <v>220</v>
      </c>
      <c r="U51" s="75" t="s">
        <v>220</v>
      </c>
      <c r="V51" s="75"/>
      <c r="W51" s="75"/>
      <c r="X51" s="75" t="s">
        <v>220</v>
      </c>
      <c r="Y51" s="75" t="s">
        <v>220</v>
      </c>
      <c r="Z51" s="75" t="s">
        <v>220</v>
      </c>
      <c r="AA51" s="75" t="s">
        <v>220</v>
      </c>
      <c r="AB51" s="75" t="s">
        <v>220</v>
      </c>
      <c r="AC51" s="75"/>
      <c r="AD51" s="75"/>
      <c r="AE51" s="75" t="s">
        <v>220</v>
      </c>
      <c r="AF51" s="75" t="s">
        <v>220</v>
      </c>
      <c r="AG51" s="75" t="s">
        <v>220</v>
      </c>
      <c r="AH51" s="107">
        <f t="shared" si="4"/>
        <v>22</v>
      </c>
      <c r="AI51" s="107">
        <f t="shared" si="5"/>
        <v>0</v>
      </c>
      <c r="AJ51" s="108">
        <f t="shared" si="6"/>
        <v>0</v>
      </c>
      <c r="AK51" s="109">
        <f t="shared" si="7"/>
        <v>0</v>
      </c>
      <c r="AL51" s="110">
        <f t="shared" si="8"/>
        <v>0</v>
      </c>
      <c r="AM51" s="111">
        <f t="shared" si="9"/>
        <v>0</v>
      </c>
      <c r="AN51" s="112">
        <f t="shared" si="10"/>
        <v>0</v>
      </c>
      <c r="AO51" s="113">
        <f t="shared" si="11"/>
        <v>0</v>
      </c>
      <c r="AP51" s="114">
        <f t="shared" si="12"/>
        <v>0</v>
      </c>
      <c r="AQ51" s="115">
        <f t="shared" si="13"/>
        <v>0</v>
      </c>
      <c r="AR51" s="116">
        <f t="shared" si="14"/>
        <v>0</v>
      </c>
      <c r="AS51" s="117">
        <f t="shared" si="15"/>
        <v>0</v>
      </c>
      <c r="AT51" s="118">
        <f t="shared" si="16"/>
        <v>0</v>
      </c>
    </row>
    <row r="52" spans="1:46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 t="s">
        <v>220</v>
      </c>
      <c r="E52" s="75" t="s">
        <v>220</v>
      </c>
      <c r="F52" s="75" t="s">
        <v>220</v>
      </c>
      <c r="G52" s="75" t="s">
        <v>220</v>
      </c>
      <c r="H52" s="75"/>
      <c r="I52" s="75"/>
      <c r="J52" s="75" t="s">
        <v>220</v>
      </c>
      <c r="K52" s="75" t="s">
        <v>220</v>
      </c>
      <c r="L52" s="75" t="s">
        <v>220</v>
      </c>
      <c r="M52" s="75" t="s">
        <v>220</v>
      </c>
      <c r="N52" s="75" t="s">
        <v>220</v>
      </c>
      <c r="O52" s="75"/>
      <c r="P52" s="75"/>
      <c r="Q52" s="75" t="s">
        <v>220</v>
      </c>
      <c r="R52" s="75" t="s">
        <v>220</v>
      </c>
      <c r="S52" s="75" t="s">
        <v>220</v>
      </c>
      <c r="T52" s="75" t="s">
        <v>220</v>
      </c>
      <c r="U52" s="75" t="s">
        <v>220</v>
      </c>
      <c r="V52" s="75"/>
      <c r="W52" s="75"/>
      <c r="X52" s="75" t="s">
        <v>220</v>
      </c>
      <c r="Y52" s="75" t="s">
        <v>220</v>
      </c>
      <c r="Z52" s="75" t="s">
        <v>220</v>
      </c>
      <c r="AA52" s="75" t="s">
        <v>220</v>
      </c>
      <c r="AB52" s="75" t="s">
        <v>220</v>
      </c>
      <c r="AC52" s="75"/>
      <c r="AD52" s="75"/>
      <c r="AE52" s="75" t="s">
        <v>220</v>
      </c>
      <c r="AF52" s="75" t="s">
        <v>220</v>
      </c>
      <c r="AG52" s="75" t="s">
        <v>220</v>
      </c>
      <c r="AH52" s="107">
        <f t="shared" si="4"/>
        <v>22</v>
      </c>
      <c r="AI52" s="107">
        <f t="shared" si="5"/>
        <v>0</v>
      </c>
      <c r="AJ52" s="108">
        <f t="shared" si="6"/>
        <v>0</v>
      </c>
      <c r="AK52" s="109">
        <f t="shared" si="7"/>
        <v>0</v>
      </c>
      <c r="AL52" s="110">
        <f t="shared" si="8"/>
        <v>0</v>
      </c>
      <c r="AM52" s="111">
        <f t="shared" si="9"/>
        <v>0</v>
      </c>
      <c r="AN52" s="112">
        <f t="shared" si="10"/>
        <v>0</v>
      </c>
      <c r="AO52" s="113">
        <f t="shared" si="11"/>
        <v>0</v>
      </c>
      <c r="AP52" s="114">
        <f t="shared" si="12"/>
        <v>0</v>
      </c>
      <c r="AQ52" s="115">
        <f t="shared" si="13"/>
        <v>0</v>
      </c>
      <c r="AR52" s="116">
        <f t="shared" si="14"/>
        <v>0</v>
      </c>
      <c r="AS52" s="117">
        <f t="shared" si="15"/>
        <v>0</v>
      </c>
      <c r="AT52" s="118">
        <f t="shared" si="16"/>
        <v>0</v>
      </c>
    </row>
    <row r="53" spans="1:46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 t="s">
        <v>220</v>
      </c>
      <c r="E53" s="75" t="s">
        <v>220</v>
      </c>
      <c r="F53" s="75" t="s">
        <v>220</v>
      </c>
      <c r="G53" s="75" t="s">
        <v>220</v>
      </c>
      <c r="H53" s="75"/>
      <c r="I53" s="75"/>
      <c r="J53" s="75" t="s">
        <v>220</v>
      </c>
      <c r="K53" s="75" t="s">
        <v>220</v>
      </c>
      <c r="L53" s="75" t="s">
        <v>220</v>
      </c>
      <c r="M53" s="75" t="s">
        <v>220</v>
      </c>
      <c r="N53" s="75" t="s">
        <v>220</v>
      </c>
      <c r="O53" s="75"/>
      <c r="P53" s="75"/>
      <c r="Q53" s="75" t="s">
        <v>220</v>
      </c>
      <c r="R53" s="75" t="s">
        <v>220</v>
      </c>
      <c r="S53" s="75" t="s">
        <v>220</v>
      </c>
      <c r="T53" s="75" t="s">
        <v>220</v>
      </c>
      <c r="U53" s="75" t="s">
        <v>220</v>
      </c>
      <c r="V53" s="75"/>
      <c r="W53" s="75"/>
      <c r="X53" s="75" t="s">
        <v>220</v>
      </c>
      <c r="Y53" s="75" t="s">
        <v>220</v>
      </c>
      <c r="Z53" s="75" t="s">
        <v>220</v>
      </c>
      <c r="AA53" s="75" t="s">
        <v>220</v>
      </c>
      <c r="AB53" s="75" t="s">
        <v>220</v>
      </c>
      <c r="AC53" s="75"/>
      <c r="AD53" s="75"/>
      <c r="AE53" s="75" t="s">
        <v>220</v>
      </c>
      <c r="AF53" s="75" t="s">
        <v>220</v>
      </c>
      <c r="AG53" s="75" t="s">
        <v>220</v>
      </c>
      <c r="AH53" s="107">
        <f t="shared" si="4"/>
        <v>22</v>
      </c>
      <c r="AI53" s="107">
        <f t="shared" si="5"/>
        <v>0</v>
      </c>
      <c r="AJ53" s="108">
        <f t="shared" si="6"/>
        <v>0</v>
      </c>
      <c r="AK53" s="109">
        <f t="shared" si="7"/>
        <v>0</v>
      </c>
      <c r="AL53" s="110">
        <f t="shared" si="8"/>
        <v>0</v>
      </c>
      <c r="AM53" s="111">
        <f t="shared" si="9"/>
        <v>0</v>
      </c>
      <c r="AN53" s="112">
        <f t="shared" si="10"/>
        <v>0</v>
      </c>
      <c r="AO53" s="113">
        <f t="shared" si="11"/>
        <v>0</v>
      </c>
      <c r="AP53" s="114">
        <f t="shared" si="12"/>
        <v>0</v>
      </c>
      <c r="AQ53" s="115">
        <f t="shared" si="13"/>
        <v>0</v>
      </c>
      <c r="AR53" s="116">
        <f t="shared" si="14"/>
        <v>0</v>
      </c>
      <c r="AS53" s="117">
        <f t="shared" si="15"/>
        <v>0</v>
      </c>
      <c r="AT53" s="118">
        <f t="shared" si="16"/>
        <v>0</v>
      </c>
    </row>
    <row r="54" spans="1:46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 t="s">
        <v>222</v>
      </c>
      <c r="E54" s="75" t="s">
        <v>222</v>
      </c>
      <c r="F54" s="75" t="s">
        <v>222</v>
      </c>
      <c r="G54" s="75" t="s">
        <v>222</v>
      </c>
      <c r="H54" s="75"/>
      <c r="I54" s="75"/>
      <c r="J54" s="75" t="s">
        <v>222</v>
      </c>
      <c r="K54" s="75" t="s">
        <v>222</v>
      </c>
      <c r="L54" s="75" t="s">
        <v>222</v>
      </c>
      <c r="M54" s="75" t="s">
        <v>222</v>
      </c>
      <c r="N54" s="75" t="s">
        <v>222</v>
      </c>
      <c r="O54" s="75"/>
      <c r="P54" s="75"/>
      <c r="Q54" s="75" t="s">
        <v>220</v>
      </c>
      <c r="R54" s="75" t="s">
        <v>220</v>
      </c>
      <c r="S54" s="75" t="s">
        <v>220</v>
      </c>
      <c r="T54" s="75" t="s">
        <v>220</v>
      </c>
      <c r="U54" s="75" t="s">
        <v>220</v>
      </c>
      <c r="V54" s="75"/>
      <c r="W54" s="75"/>
      <c r="X54" s="75" t="s">
        <v>220</v>
      </c>
      <c r="Y54" s="75" t="s">
        <v>220</v>
      </c>
      <c r="Z54" s="75" t="s">
        <v>220</v>
      </c>
      <c r="AA54" s="75" t="s">
        <v>220</v>
      </c>
      <c r="AB54" s="75" t="s">
        <v>220</v>
      </c>
      <c r="AC54" s="75"/>
      <c r="AD54" s="75"/>
      <c r="AE54" s="75" t="s">
        <v>220</v>
      </c>
      <c r="AF54" s="75" t="s">
        <v>220</v>
      </c>
      <c r="AG54" s="75" t="s">
        <v>220</v>
      </c>
      <c r="AH54" s="107">
        <f t="shared" si="4"/>
        <v>13</v>
      </c>
      <c r="AI54" s="107">
        <f t="shared" si="5"/>
        <v>0</v>
      </c>
      <c r="AJ54" s="108">
        <f t="shared" si="6"/>
        <v>9</v>
      </c>
      <c r="AK54" s="109">
        <f t="shared" si="7"/>
        <v>0</v>
      </c>
      <c r="AL54" s="110">
        <f t="shared" si="8"/>
        <v>0</v>
      </c>
      <c r="AM54" s="111">
        <f t="shared" si="9"/>
        <v>0</v>
      </c>
      <c r="AN54" s="112">
        <f t="shared" si="10"/>
        <v>0</v>
      </c>
      <c r="AO54" s="113">
        <f t="shared" si="11"/>
        <v>0</v>
      </c>
      <c r="AP54" s="114">
        <f t="shared" si="12"/>
        <v>0</v>
      </c>
      <c r="AQ54" s="115">
        <f t="shared" si="13"/>
        <v>0</v>
      </c>
      <c r="AR54" s="116">
        <f t="shared" si="14"/>
        <v>0</v>
      </c>
      <c r="AS54" s="117">
        <f t="shared" si="15"/>
        <v>0</v>
      </c>
      <c r="AT54" s="118">
        <f t="shared" si="16"/>
        <v>0</v>
      </c>
    </row>
    <row r="55" spans="1:46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 t="s">
        <v>230</v>
      </c>
      <c r="E55" s="75" t="s">
        <v>230</v>
      </c>
      <c r="F55" s="75" t="s">
        <v>230</v>
      </c>
      <c r="G55" s="75" t="s">
        <v>230</v>
      </c>
      <c r="H55" s="75"/>
      <c r="I55" s="75"/>
      <c r="J55" s="75" t="s">
        <v>230</v>
      </c>
      <c r="K55" s="75" t="s">
        <v>230</v>
      </c>
      <c r="L55" s="75" t="s">
        <v>230</v>
      </c>
      <c r="M55" s="75" t="s">
        <v>230</v>
      </c>
      <c r="N55" s="75" t="s">
        <v>230</v>
      </c>
      <c r="O55" s="75"/>
      <c r="P55" s="75"/>
      <c r="Q55" s="75" t="s">
        <v>230</v>
      </c>
      <c r="R55" s="75" t="s">
        <v>230</v>
      </c>
      <c r="S55" s="75" t="s">
        <v>230</v>
      </c>
      <c r="T55" s="75" t="s">
        <v>230</v>
      </c>
      <c r="U55" s="75" t="s">
        <v>230</v>
      </c>
      <c r="V55" s="75"/>
      <c r="W55" s="75"/>
      <c r="X55" s="75" t="s">
        <v>230</v>
      </c>
      <c r="Y55" s="75" t="s">
        <v>230</v>
      </c>
      <c r="Z55" s="75" t="s">
        <v>230</v>
      </c>
      <c r="AA55" s="75" t="s">
        <v>230</v>
      </c>
      <c r="AB55" s="75" t="s">
        <v>230</v>
      </c>
      <c r="AC55" s="75"/>
      <c r="AD55" s="75"/>
      <c r="AE55" s="75" t="s">
        <v>230</v>
      </c>
      <c r="AF55" s="75" t="s">
        <v>230</v>
      </c>
      <c r="AG55" s="75" t="s">
        <v>230</v>
      </c>
      <c r="AH55" s="107">
        <f t="shared" si="4"/>
        <v>0</v>
      </c>
      <c r="AI55" s="107">
        <f t="shared" si="5"/>
        <v>0</v>
      </c>
      <c r="AJ55" s="108">
        <f t="shared" si="6"/>
        <v>0</v>
      </c>
      <c r="AK55" s="109">
        <f t="shared" si="7"/>
        <v>0</v>
      </c>
      <c r="AL55" s="110">
        <f t="shared" si="8"/>
        <v>0</v>
      </c>
      <c r="AM55" s="111">
        <f t="shared" si="9"/>
        <v>0</v>
      </c>
      <c r="AN55" s="112">
        <f t="shared" si="10"/>
        <v>0</v>
      </c>
      <c r="AO55" s="113">
        <f t="shared" si="11"/>
        <v>0</v>
      </c>
      <c r="AP55" s="114">
        <f t="shared" si="12"/>
        <v>0</v>
      </c>
      <c r="AQ55" s="115">
        <f t="shared" si="13"/>
        <v>0</v>
      </c>
      <c r="AR55" s="116">
        <f t="shared" si="14"/>
        <v>22</v>
      </c>
      <c r="AS55" s="117">
        <f t="shared" si="15"/>
        <v>0</v>
      </c>
      <c r="AT55" s="118">
        <f t="shared" si="16"/>
        <v>0</v>
      </c>
    </row>
    <row r="56" spans="1:46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 t="s">
        <v>222</v>
      </c>
      <c r="E56" s="75" t="s">
        <v>222</v>
      </c>
      <c r="F56" s="75" t="s">
        <v>222</v>
      </c>
      <c r="G56" s="75" t="s">
        <v>222</v>
      </c>
      <c r="H56" s="75"/>
      <c r="I56" s="75"/>
      <c r="J56" s="75" t="s">
        <v>222</v>
      </c>
      <c r="K56" s="75" t="s">
        <v>222</v>
      </c>
      <c r="L56" s="75" t="s">
        <v>222</v>
      </c>
      <c r="M56" s="75" t="s">
        <v>222</v>
      </c>
      <c r="N56" s="75" t="s">
        <v>222</v>
      </c>
      <c r="O56" s="75"/>
      <c r="P56" s="75"/>
      <c r="Q56" s="75" t="s">
        <v>222</v>
      </c>
      <c r="R56" s="75" t="s">
        <v>222</v>
      </c>
      <c r="S56" s="75" t="s">
        <v>222</v>
      </c>
      <c r="T56" s="75" t="s">
        <v>222</v>
      </c>
      <c r="U56" s="75" t="s">
        <v>222</v>
      </c>
      <c r="V56" s="75"/>
      <c r="W56" s="75"/>
      <c r="X56" s="75" t="s">
        <v>220</v>
      </c>
      <c r="Y56" s="75" t="s">
        <v>220</v>
      </c>
      <c r="Z56" s="75" t="s">
        <v>220</v>
      </c>
      <c r="AA56" s="75" t="s">
        <v>220</v>
      </c>
      <c r="AB56" s="75" t="s">
        <v>220</v>
      </c>
      <c r="AC56" s="75"/>
      <c r="AD56" s="75"/>
      <c r="AE56" s="75" t="s">
        <v>220</v>
      </c>
      <c r="AF56" s="75" t="s">
        <v>220</v>
      </c>
      <c r="AG56" s="75" t="s">
        <v>220</v>
      </c>
      <c r="AH56" s="107">
        <f t="shared" si="4"/>
        <v>8</v>
      </c>
      <c r="AI56" s="107">
        <f t="shared" si="5"/>
        <v>0</v>
      </c>
      <c r="AJ56" s="108">
        <f t="shared" si="6"/>
        <v>14</v>
      </c>
      <c r="AK56" s="109">
        <f t="shared" si="7"/>
        <v>0</v>
      </c>
      <c r="AL56" s="110">
        <f t="shared" si="8"/>
        <v>0</v>
      </c>
      <c r="AM56" s="111">
        <f t="shared" si="9"/>
        <v>0</v>
      </c>
      <c r="AN56" s="112">
        <f t="shared" si="10"/>
        <v>0</v>
      </c>
      <c r="AO56" s="113">
        <f t="shared" si="11"/>
        <v>0</v>
      </c>
      <c r="AP56" s="114">
        <f t="shared" si="12"/>
        <v>0</v>
      </c>
      <c r="AQ56" s="115">
        <f t="shared" si="13"/>
        <v>0</v>
      </c>
      <c r="AR56" s="116">
        <f t="shared" si="14"/>
        <v>0</v>
      </c>
      <c r="AS56" s="117">
        <f t="shared" si="15"/>
        <v>0</v>
      </c>
      <c r="AT56" s="118">
        <f t="shared" si="16"/>
        <v>0</v>
      </c>
    </row>
    <row r="57" spans="1:46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 t="s">
        <v>222</v>
      </c>
      <c r="E57" s="75" t="s">
        <v>222</v>
      </c>
      <c r="F57" s="75" t="s">
        <v>220</v>
      </c>
      <c r="G57" s="75" t="s">
        <v>220</v>
      </c>
      <c r="H57" s="75"/>
      <c r="I57" s="75"/>
      <c r="J57" s="75" t="s">
        <v>220</v>
      </c>
      <c r="K57" s="75" t="s">
        <v>220</v>
      </c>
      <c r="L57" s="75" t="s">
        <v>220</v>
      </c>
      <c r="M57" s="75" t="s">
        <v>220</v>
      </c>
      <c r="N57" s="75" t="s">
        <v>220</v>
      </c>
      <c r="O57" s="75"/>
      <c r="P57" s="75"/>
      <c r="Q57" s="75" t="s">
        <v>220</v>
      </c>
      <c r="R57" s="75" t="s">
        <v>220</v>
      </c>
      <c r="S57" s="75" t="s">
        <v>220</v>
      </c>
      <c r="T57" s="75" t="s">
        <v>220</v>
      </c>
      <c r="U57" s="75" t="s">
        <v>220</v>
      </c>
      <c r="V57" s="75"/>
      <c r="W57" s="75"/>
      <c r="X57" s="75" t="s">
        <v>220</v>
      </c>
      <c r="Y57" s="75" t="s">
        <v>220</v>
      </c>
      <c r="Z57" s="75" t="s">
        <v>220</v>
      </c>
      <c r="AA57" s="75" t="s">
        <v>220</v>
      </c>
      <c r="AB57" s="75" t="s">
        <v>220</v>
      </c>
      <c r="AC57" s="75"/>
      <c r="AD57" s="75"/>
      <c r="AE57" s="75" t="s">
        <v>220</v>
      </c>
      <c r="AF57" s="75" t="s">
        <v>220</v>
      </c>
      <c r="AG57" s="75" t="s">
        <v>220</v>
      </c>
      <c r="AH57" s="107">
        <f t="shared" si="4"/>
        <v>20</v>
      </c>
      <c r="AI57" s="107">
        <f t="shared" si="5"/>
        <v>0</v>
      </c>
      <c r="AJ57" s="108">
        <f t="shared" si="6"/>
        <v>2</v>
      </c>
      <c r="AK57" s="109">
        <f t="shared" si="7"/>
        <v>0</v>
      </c>
      <c r="AL57" s="110">
        <f t="shared" si="8"/>
        <v>0</v>
      </c>
      <c r="AM57" s="111">
        <f t="shared" si="9"/>
        <v>0</v>
      </c>
      <c r="AN57" s="112">
        <f t="shared" si="10"/>
        <v>0</v>
      </c>
      <c r="AO57" s="113">
        <f t="shared" si="11"/>
        <v>0</v>
      </c>
      <c r="AP57" s="114">
        <f t="shared" si="12"/>
        <v>0</v>
      </c>
      <c r="AQ57" s="115">
        <f t="shared" si="13"/>
        <v>0</v>
      </c>
      <c r="AR57" s="116">
        <f t="shared" si="14"/>
        <v>0</v>
      </c>
      <c r="AS57" s="117">
        <f t="shared" si="15"/>
        <v>0</v>
      </c>
      <c r="AT57" s="118">
        <f t="shared" si="16"/>
        <v>0</v>
      </c>
    </row>
    <row r="58" spans="1:46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 t="s">
        <v>220</v>
      </c>
      <c r="E58" s="75" t="s">
        <v>220</v>
      </c>
      <c r="F58" s="75" t="s">
        <v>220</v>
      </c>
      <c r="G58" s="75" t="s">
        <v>220</v>
      </c>
      <c r="H58" s="75"/>
      <c r="I58" s="75"/>
      <c r="J58" s="75" t="s">
        <v>220</v>
      </c>
      <c r="K58" s="75" t="s">
        <v>220</v>
      </c>
      <c r="L58" s="75" t="s">
        <v>220</v>
      </c>
      <c r="M58" s="75" t="s">
        <v>220</v>
      </c>
      <c r="N58" s="75" t="s">
        <v>220</v>
      </c>
      <c r="O58" s="75"/>
      <c r="P58" s="75"/>
      <c r="Q58" s="75" t="s">
        <v>220</v>
      </c>
      <c r="R58" s="75" t="s">
        <v>220</v>
      </c>
      <c r="S58" s="75" t="s">
        <v>220</v>
      </c>
      <c r="T58" s="75" t="s">
        <v>220</v>
      </c>
      <c r="U58" s="75" t="s">
        <v>220</v>
      </c>
      <c r="V58" s="75"/>
      <c r="W58" s="75"/>
      <c r="X58" s="75" t="s">
        <v>220</v>
      </c>
      <c r="Y58" s="75" t="s">
        <v>220</v>
      </c>
      <c r="Z58" s="75" t="s">
        <v>220</v>
      </c>
      <c r="AA58" s="75" t="s">
        <v>220</v>
      </c>
      <c r="AB58" s="75" t="s">
        <v>220</v>
      </c>
      <c r="AC58" s="75"/>
      <c r="AD58" s="75"/>
      <c r="AE58" s="75" t="s">
        <v>220</v>
      </c>
      <c r="AF58" s="75" t="s">
        <v>220</v>
      </c>
      <c r="AG58" s="75" t="s">
        <v>220</v>
      </c>
      <c r="AH58" s="107">
        <f t="shared" si="4"/>
        <v>22</v>
      </c>
      <c r="AI58" s="107">
        <f t="shared" si="5"/>
        <v>0</v>
      </c>
      <c r="AJ58" s="108">
        <f t="shared" si="6"/>
        <v>0</v>
      </c>
      <c r="AK58" s="109">
        <f t="shared" si="7"/>
        <v>0</v>
      </c>
      <c r="AL58" s="110">
        <f t="shared" si="8"/>
        <v>0</v>
      </c>
      <c r="AM58" s="111">
        <f t="shared" si="9"/>
        <v>0</v>
      </c>
      <c r="AN58" s="112">
        <f t="shared" si="10"/>
        <v>0</v>
      </c>
      <c r="AO58" s="113">
        <f t="shared" si="11"/>
        <v>0</v>
      </c>
      <c r="AP58" s="114">
        <f t="shared" si="12"/>
        <v>0</v>
      </c>
      <c r="AQ58" s="115">
        <f t="shared" si="13"/>
        <v>0</v>
      </c>
      <c r="AR58" s="116">
        <f t="shared" si="14"/>
        <v>0</v>
      </c>
      <c r="AS58" s="117">
        <f t="shared" si="15"/>
        <v>0</v>
      </c>
      <c r="AT58" s="118">
        <f t="shared" si="16"/>
        <v>0</v>
      </c>
    </row>
    <row r="59" spans="1:46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5</v>
      </c>
      <c r="E59" s="35">
        <f t="shared" ref="E59:AH59" si="17">COUNTIF(E49:E58,"p") + COUNTIF(E49:E58,"ah")</f>
        <v>5</v>
      </c>
      <c r="F59" s="35">
        <f t="shared" si="17"/>
        <v>6</v>
      </c>
      <c r="G59" s="35">
        <f t="shared" si="17"/>
        <v>6</v>
      </c>
      <c r="H59" s="35">
        <f t="shared" si="17"/>
        <v>0</v>
      </c>
      <c r="I59" s="35">
        <f t="shared" si="17"/>
        <v>0</v>
      </c>
      <c r="J59" s="35">
        <f t="shared" si="17"/>
        <v>6</v>
      </c>
      <c r="K59" s="35">
        <f t="shared" si="17"/>
        <v>6</v>
      </c>
      <c r="L59" s="35">
        <f t="shared" si="17"/>
        <v>6</v>
      </c>
      <c r="M59" s="35">
        <f t="shared" si="17"/>
        <v>6</v>
      </c>
      <c r="N59" s="35">
        <f t="shared" si="17"/>
        <v>6</v>
      </c>
      <c r="O59" s="35">
        <f t="shared" si="17"/>
        <v>0</v>
      </c>
      <c r="P59" s="35">
        <f t="shared" si="17"/>
        <v>0</v>
      </c>
      <c r="Q59" s="35">
        <f t="shared" si="17"/>
        <v>7</v>
      </c>
      <c r="R59" s="35">
        <f t="shared" si="17"/>
        <v>7</v>
      </c>
      <c r="S59" s="35">
        <f t="shared" si="17"/>
        <v>7</v>
      </c>
      <c r="T59" s="35">
        <f t="shared" si="17"/>
        <v>7</v>
      </c>
      <c r="U59" s="35">
        <f t="shared" si="17"/>
        <v>7</v>
      </c>
      <c r="V59" s="35">
        <f t="shared" si="17"/>
        <v>0</v>
      </c>
      <c r="W59" s="35">
        <f t="shared" si="17"/>
        <v>0</v>
      </c>
      <c r="X59" s="35">
        <f t="shared" si="17"/>
        <v>8</v>
      </c>
      <c r="Y59" s="35">
        <f t="shared" si="17"/>
        <v>8</v>
      </c>
      <c r="Z59" s="35">
        <f t="shared" si="17"/>
        <v>8</v>
      </c>
      <c r="AA59" s="35">
        <f t="shared" si="17"/>
        <v>8</v>
      </c>
      <c r="AB59" s="35">
        <f t="shared" si="17"/>
        <v>8</v>
      </c>
      <c r="AC59" s="35">
        <f t="shared" si="17"/>
        <v>0</v>
      </c>
      <c r="AD59" s="35">
        <f t="shared" si="17"/>
        <v>0</v>
      </c>
      <c r="AE59" s="35">
        <f t="shared" si="17"/>
        <v>8</v>
      </c>
      <c r="AF59" s="35">
        <f t="shared" si="17"/>
        <v>8</v>
      </c>
      <c r="AG59" s="35">
        <f t="shared" si="17"/>
        <v>8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3"/>
    </row>
    <row r="60" spans="1:46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234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</row>
    <row r="61" spans="1:46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 t="s">
        <v>222</v>
      </c>
      <c r="E61" s="75" t="s">
        <v>222</v>
      </c>
      <c r="F61" s="75" t="s">
        <v>222</v>
      </c>
      <c r="G61" s="75" t="s">
        <v>222</v>
      </c>
      <c r="H61" s="75"/>
      <c r="I61" s="75"/>
      <c r="J61" s="75" t="s">
        <v>222</v>
      </c>
      <c r="K61" s="75" t="s">
        <v>222</v>
      </c>
      <c r="L61" s="75" t="s">
        <v>222</v>
      </c>
      <c r="M61" s="75" t="s">
        <v>222</v>
      </c>
      <c r="N61" s="75" t="s">
        <v>222</v>
      </c>
      <c r="O61" s="75"/>
      <c r="P61" s="75"/>
      <c r="Q61" s="75" t="s">
        <v>222</v>
      </c>
      <c r="R61" s="75" t="s">
        <v>222</v>
      </c>
      <c r="S61" s="75" t="s">
        <v>222</v>
      </c>
      <c r="T61" s="75" t="s">
        <v>222</v>
      </c>
      <c r="U61" s="75" t="s">
        <v>222</v>
      </c>
      <c r="V61" s="75"/>
      <c r="W61" s="75"/>
      <c r="X61" s="75" t="s">
        <v>220</v>
      </c>
      <c r="Y61" s="75" t="s">
        <v>220</v>
      </c>
      <c r="Z61" s="75" t="s">
        <v>220</v>
      </c>
      <c r="AA61" s="75" t="s">
        <v>220</v>
      </c>
      <c r="AB61" s="75" t="s">
        <v>220</v>
      </c>
      <c r="AC61" s="75"/>
      <c r="AD61" s="75"/>
      <c r="AE61" s="75" t="s">
        <v>220</v>
      </c>
      <c r="AF61" s="75" t="s">
        <v>220</v>
      </c>
      <c r="AG61" s="75" t="s">
        <v>220</v>
      </c>
      <c r="AH61" s="107">
        <f t="shared" ref="AH61:AH71" si="18">COUNTIF(D61:AG61,"p")</f>
        <v>8</v>
      </c>
      <c r="AI61" s="107">
        <f t="shared" ref="AI61:AI71" si="19">COUNTIF(D61:AG61,"AH")</f>
        <v>0</v>
      </c>
      <c r="AJ61" s="108">
        <f t="shared" ref="AJ61:AJ71" si="20">COUNTIF(D61:AG61,"PC")</f>
        <v>14</v>
      </c>
      <c r="AK61" s="109">
        <f t="shared" ref="AK61:AK71" si="21">COUNTIF(D61:AG61,"f")</f>
        <v>0</v>
      </c>
      <c r="AL61" s="110">
        <f t="shared" ref="AL61:AL71" si="22">COUNTIF(D61:AG61,"ast")</f>
        <v>0</v>
      </c>
      <c r="AM61" s="111">
        <f t="shared" ref="AM61:AM71" si="23">COUNTIF(D61:AG61,"cA")</f>
        <v>0</v>
      </c>
      <c r="AN61" s="112">
        <f t="shared" ref="AN61:AN71" si="24">COUNTIF(D61:AG61,"rtt")</f>
        <v>0</v>
      </c>
      <c r="AO61" s="113">
        <f t="shared" ref="AO61:AO71" si="25">COUNTIF(D61:AG61,"cex")</f>
        <v>0</v>
      </c>
      <c r="AP61" s="114">
        <f t="shared" ref="AP61:AP71" si="26">COUNTIF(D61:AG61,"res")</f>
        <v>0</v>
      </c>
      <c r="AQ61" s="115">
        <f t="shared" ref="AQ61:AQ71" si="27">COUNTIF(D61:AG61,"mA")</f>
        <v>0</v>
      </c>
      <c r="AR61" s="116">
        <f t="shared" ref="AR61:AR71" si="28">COUNTIF(D61:AG61,"at")</f>
        <v>0</v>
      </c>
      <c r="AS61" s="117">
        <f t="shared" ref="AS61:AS71" si="29">COUNTIF(D61:AG61,"TAD")</f>
        <v>0</v>
      </c>
      <c r="AT61" s="118">
        <f t="shared" ref="AT61:AT71" si="30">COUNTIF(D61:AG61,"TP")</f>
        <v>0</v>
      </c>
    </row>
    <row r="62" spans="1:46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 t="s">
        <v>220</v>
      </c>
      <c r="E62" s="75" t="s">
        <v>220</v>
      </c>
      <c r="F62" s="75" t="s">
        <v>220</v>
      </c>
      <c r="G62" s="75" t="s">
        <v>220</v>
      </c>
      <c r="H62" s="75"/>
      <c r="I62" s="75"/>
      <c r="J62" s="75" t="s">
        <v>220</v>
      </c>
      <c r="K62" s="75" t="s">
        <v>220</v>
      </c>
      <c r="L62" s="75" t="s">
        <v>220</v>
      </c>
      <c r="M62" s="75" t="s">
        <v>220</v>
      </c>
      <c r="N62" s="75" t="s">
        <v>220</v>
      </c>
      <c r="O62" s="75"/>
      <c r="P62" s="75"/>
      <c r="Q62" s="75" t="s">
        <v>220</v>
      </c>
      <c r="R62" s="75" t="s">
        <v>220</v>
      </c>
      <c r="S62" s="75" t="s">
        <v>220</v>
      </c>
      <c r="T62" s="75" t="s">
        <v>220</v>
      </c>
      <c r="U62" s="75" t="s">
        <v>220</v>
      </c>
      <c r="V62" s="75"/>
      <c r="W62" s="75"/>
      <c r="X62" s="75" t="s">
        <v>220</v>
      </c>
      <c r="Y62" s="75" t="s">
        <v>220</v>
      </c>
      <c r="Z62" s="75" t="s">
        <v>220</v>
      </c>
      <c r="AA62" s="75" t="s">
        <v>220</v>
      </c>
      <c r="AB62" s="75" t="s">
        <v>220</v>
      </c>
      <c r="AC62" s="75"/>
      <c r="AD62" s="75"/>
      <c r="AE62" s="75" t="s">
        <v>220</v>
      </c>
      <c r="AF62" s="75" t="s">
        <v>220</v>
      </c>
      <c r="AG62" s="75" t="s">
        <v>220</v>
      </c>
      <c r="AH62" s="107">
        <f t="shared" si="18"/>
        <v>22</v>
      </c>
      <c r="AI62" s="107">
        <f t="shared" si="19"/>
        <v>0</v>
      </c>
      <c r="AJ62" s="108">
        <f t="shared" si="20"/>
        <v>0</v>
      </c>
      <c r="AK62" s="109">
        <f t="shared" si="21"/>
        <v>0</v>
      </c>
      <c r="AL62" s="110">
        <f t="shared" si="22"/>
        <v>0</v>
      </c>
      <c r="AM62" s="111">
        <f t="shared" si="23"/>
        <v>0</v>
      </c>
      <c r="AN62" s="112">
        <f t="shared" si="24"/>
        <v>0</v>
      </c>
      <c r="AO62" s="113">
        <f t="shared" si="25"/>
        <v>0</v>
      </c>
      <c r="AP62" s="114">
        <f t="shared" si="26"/>
        <v>0</v>
      </c>
      <c r="AQ62" s="115">
        <f t="shared" si="27"/>
        <v>0</v>
      </c>
      <c r="AR62" s="116">
        <f t="shared" si="28"/>
        <v>0</v>
      </c>
      <c r="AS62" s="117">
        <f t="shared" si="29"/>
        <v>0</v>
      </c>
      <c r="AT62" s="118">
        <f t="shared" si="30"/>
        <v>0</v>
      </c>
    </row>
    <row r="63" spans="1:46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 t="s">
        <v>220</v>
      </c>
      <c r="E63" s="75" t="s">
        <v>220</v>
      </c>
      <c r="F63" s="75" t="s">
        <v>220</v>
      </c>
      <c r="G63" s="75" t="s">
        <v>220</v>
      </c>
      <c r="H63" s="75"/>
      <c r="I63" s="75"/>
      <c r="J63" s="75" t="s">
        <v>220</v>
      </c>
      <c r="K63" s="75" t="s">
        <v>220</v>
      </c>
      <c r="L63" s="75" t="s">
        <v>220</v>
      </c>
      <c r="M63" s="75" t="s">
        <v>220</v>
      </c>
      <c r="N63" s="75" t="s">
        <v>220</v>
      </c>
      <c r="O63" s="75"/>
      <c r="P63" s="75"/>
      <c r="Q63" s="75" t="s">
        <v>220</v>
      </c>
      <c r="R63" s="75" t="s">
        <v>220</v>
      </c>
      <c r="S63" s="75" t="s">
        <v>220</v>
      </c>
      <c r="T63" s="75" t="s">
        <v>220</v>
      </c>
      <c r="U63" s="75" t="s">
        <v>220</v>
      </c>
      <c r="V63" s="75"/>
      <c r="W63" s="75"/>
      <c r="X63" s="75" t="s">
        <v>220</v>
      </c>
      <c r="Y63" s="75" t="s">
        <v>220</v>
      </c>
      <c r="Z63" s="75" t="s">
        <v>220</v>
      </c>
      <c r="AA63" s="75" t="s">
        <v>220</v>
      </c>
      <c r="AB63" s="75" t="s">
        <v>220</v>
      </c>
      <c r="AC63" s="75"/>
      <c r="AD63" s="75"/>
      <c r="AE63" s="75" t="s">
        <v>220</v>
      </c>
      <c r="AF63" s="75" t="s">
        <v>220</v>
      </c>
      <c r="AG63" s="75" t="s">
        <v>220</v>
      </c>
      <c r="AH63" s="107">
        <f t="shared" si="18"/>
        <v>22</v>
      </c>
      <c r="AI63" s="107">
        <f t="shared" si="19"/>
        <v>0</v>
      </c>
      <c r="AJ63" s="108">
        <f t="shared" si="20"/>
        <v>0</v>
      </c>
      <c r="AK63" s="109">
        <f t="shared" si="21"/>
        <v>0</v>
      </c>
      <c r="AL63" s="110">
        <f t="shared" si="22"/>
        <v>0</v>
      </c>
      <c r="AM63" s="111">
        <f t="shared" si="23"/>
        <v>0</v>
      </c>
      <c r="AN63" s="112">
        <f t="shared" si="24"/>
        <v>0</v>
      </c>
      <c r="AO63" s="113">
        <f t="shared" si="25"/>
        <v>0</v>
      </c>
      <c r="AP63" s="114">
        <f t="shared" si="26"/>
        <v>0</v>
      </c>
      <c r="AQ63" s="115">
        <f t="shared" si="27"/>
        <v>0</v>
      </c>
      <c r="AR63" s="116">
        <f t="shared" si="28"/>
        <v>0</v>
      </c>
      <c r="AS63" s="117">
        <f t="shared" si="29"/>
        <v>0</v>
      </c>
      <c r="AT63" s="118">
        <f t="shared" si="30"/>
        <v>0</v>
      </c>
    </row>
    <row r="64" spans="1:46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 t="s">
        <v>220</v>
      </c>
      <c r="E64" s="75" t="s">
        <v>220</v>
      </c>
      <c r="F64" s="75" t="s">
        <v>220</v>
      </c>
      <c r="G64" s="75" t="s">
        <v>220</v>
      </c>
      <c r="H64" s="75"/>
      <c r="I64" s="75"/>
      <c r="J64" s="75" t="s">
        <v>220</v>
      </c>
      <c r="K64" s="75" t="s">
        <v>220</v>
      </c>
      <c r="L64" s="75" t="s">
        <v>220</v>
      </c>
      <c r="M64" s="75" t="s">
        <v>220</v>
      </c>
      <c r="N64" s="75" t="s">
        <v>220</v>
      </c>
      <c r="O64" s="75"/>
      <c r="P64" s="75"/>
      <c r="Q64" s="75" t="s">
        <v>220</v>
      </c>
      <c r="R64" s="75" t="s">
        <v>220</v>
      </c>
      <c r="S64" s="75" t="s">
        <v>220</v>
      </c>
      <c r="T64" s="75" t="s">
        <v>220</v>
      </c>
      <c r="U64" s="75" t="s">
        <v>220</v>
      </c>
      <c r="V64" s="75"/>
      <c r="W64" s="75"/>
      <c r="X64" s="75" t="s">
        <v>220</v>
      </c>
      <c r="Y64" s="75" t="s">
        <v>220</v>
      </c>
      <c r="Z64" s="75" t="s">
        <v>220</v>
      </c>
      <c r="AA64" s="75" t="s">
        <v>220</v>
      </c>
      <c r="AB64" s="75" t="s">
        <v>220</v>
      </c>
      <c r="AC64" s="75"/>
      <c r="AD64" s="75"/>
      <c r="AE64" s="75" t="s">
        <v>220</v>
      </c>
      <c r="AF64" s="75" t="s">
        <v>220</v>
      </c>
      <c r="AG64" s="75" t="s">
        <v>220</v>
      </c>
      <c r="AH64" s="107">
        <f t="shared" si="18"/>
        <v>22</v>
      </c>
      <c r="AI64" s="107">
        <f t="shared" si="19"/>
        <v>0</v>
      </c>
      <c r="AJ64" s="108">
        <f t="shared" si="20"/>
        <v>0</v>
      </c>
      <c r="AK64" s="109">
        <f t="shared" si="21"/>
        <v>0</v>
      </c>
      <c r="AL64" s="110">
        <f t="shared" si="22"/>
        <v>0</v>
      </c>
      <c r="AM64" s="111">
        <f t="shared" si="23"/>
        <v>0</v>
      </c>
      <c r="AN64" s="112">
        <f t="shared" si="24"/>
        <v>0</v>
      </c>
      <c r="AO64" s="113">
        <f t="shared" si="25"/>
        <v>0</v>
      </c>
      <c r="AP64" s="114">
        <f t="shared" si="26"/>
        <v>0</v>
      </c>
      <c r="AQ64" s="115">
        <f t="shared" si="27"/>
        <v>0</v>
      </c>
      <c r="AR64" s="116">
        <f t="shared" si="28"/>
        <v>0</v>
      </c>
      <c r="AS64" s="117">
        <f t="shared" si="29"/>
        <v>0</v>
      </c>
      <c r="AT64" s="118">
        <f t="shared" si="30"/>
        <v>0</v>
      </c>
    </row>
    <row r="65" spans="1:46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 t="s">
        <v>220</v>
      </c>
      <c r="E65" s="75" t="s">
        <v>220</v>
      </c>
      <c r="F65" s="75" t="s">
        <v>220</v>
      </c>
      <c r="G65" s="75" t="s">
        <v>220</v>
      </c>
      <c r="H65" s="75"/>
      <c r="I65" s="75"/>
      <c r="J65" s="75" t="s">
        <v>220</v>
      </c>
      <c r="K65" s="75" t="s">
        <v>220</v>
      </c>
      <c r="L65" s="75" t="s">
        <v>220</v>
      </c>
      <c r="M65" s="75" t="s">
        <v>220</v>
      </c>
      <c r="N65" s="75" t="s">
        <v>220</v>
      </c>
      <c r="O65" s="75"/>
      <c r="P65" s="75"/>
      <c r="Q65" s="75" t="s">
        <v>220</v>
      </c>
      <c r="R65" s="75" t="s">
        <v>220</v>
      </c>
      <c r="S65" s="75" t="s">
        <v>220</v>
      </c>
      <c r="T65" s="75" t="s">
        <v>220</v>
      </c>
      <c r="U65" s="75" t="s">
        <v>220</v>
      </c>
      <c r="V65" s="75"/>
      <c r="W65" s="75"/>
      <c r="X65" s="75" t="s">
        <v>220</v>
      </c>
      <c r="Y65" s="75" t="s">
        <v>220</v>
      </c>
      <c r="Z65" s="75" t="s">
        <v>220</v>
      </c>
      <c r="AA65" s="75" t="s">
        <v>220</v>
      </c>
      <c r="AB65" s="75" t="s">
        <v>220</v>
      </c>
      <c r="AC65" s="75"/>
      <c r="AD65" s="75"/>
      <c r="AE65" s="75" t="s">
        <v>220</v>
      </c>
      <c r="AF65" s="75" t="s">
        <v>220</v>
      </c>
      <c r="AG65" s="75" t="s">
        <v>220</v>
      </c>
      <c r="AH65" s="107">
        <f t="shared" si="18"/>
        <v>22</v>
      </c>
      <c r="AI65" s="107">
        <f t="shared" si="19"/>
        <v>0</v>
      </c>
      <c r="AJ65" s="108">
        <f t="shared" si="20"/>
        <v>0</v>
      </c>
      <c r="AK65" s="109">
        <f t="shared" si="21"/>
        <v>0</v>
      </c>
      <c r="AL65" s="110">
        <f t="shared" si="22"/>
        <v>0</v>
      </c>
      <c r="AM65" s="111">
        <f t="shared" si="23"/>
        <v>0</v>
      </c>
      <c r="AN65" s="112">
        <f t="shared" si="24"/>
        <v>0</v>
      </c>
      <c r="AO65" s="113">
        <f t="shared" si="25"/>
        <v>0</v>
      </c>
      <c r="AP65" s="114">
        <f t="shared" si="26"/>
        <v>0</v>
      </c>
      <c r="AQ65" s="115">
        <f t="shared" si="27"/>
        <v>0</v>
      </c>
      <c r="AR65" s="116">
        <f t="shared" si="28"/>
        <v>0</v>
      </c>
      <c r="AS65" s="117">
        <f t="shared" si="29"/>
        <v>0</v>
      </c>
      <c r="AT65" s="118">
        <f t="shared" si="30"/>
        <v>0</v>
      </c>
    </row>
    <row r="66" spans="1:46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 t="s">
        <v>220</v>
      </c>
      <c r="E66" s="75" t="s">
        <v>220</v>
      </c>
      <c r="F66" s="75" t="s">
        <v>220</v>
      </c>
      <c r="G66" s="75" t="s">
        <v>220</v>
      </c>
      <c r="H66" s="75"/>
      <c r="I66" s="75"/>
      <c r="J66" s="75" t="s">
        <v>220</v>
      </c>
      <c r="K66" s="75" t="s">
        <v>220</v>
      </c>
      <c r="L66" s="75" t="s">
        <v>220</v>
      </c>
      <c r="M66" s="75" t="s">
        <v>220</v>
      </c>
      <c r="N66" s="75" t="s">
        <v>220</v>
      </c>
      <c r="O66" s="75"/>
      <c r="P66" s="75"/>
      <c r="Q66" s="75" t="s">
        <v>220</v>
      </c>
      <c r="R66" s="75" t="s">
        <v>220</v>
      </c>
      <c r="S66" s="75" t="s">
        <v>220</v>
      </c>
      <c r="T66" s="75" t="s">
        <v>220</v>
      </c>
      <c r="U66" s="75" t="s">
        <v>220</v>
      </c>
      <c r="V66" s="75"/>
      <c r="W66" s="75"/>
      <c r="X66" s="75" t="s">
        <v>220</v>
      </c>
      <c r="Y66" s="75" t="s">
        <v>220</v>
      </c>
      <c r="Z66" s="75" t="s">
        <v>220</v>
      </c>
      <c r="AA66" s="75" t="s">
        <v>220</v>
      </c>
      <c r="AB66" s="75" t="s">
        <v>220</v>
      </c>
      <c r="AC66" s="75"/>
      <c r="AD66" s="75"/>
      <c r="AE66" s="75" t="s">
        <v>220</v>
      </c>
      <c r="AF66" s="75" t="s">
        <v>220</v>
      </c>
      <c r="AG66" s="75" t="s">
        <v>220</v>
      </c>
      <c r="AH66" s="107">
        <f t="shared" si="18"/>
        <v>22</v>
      </c>
      <c r="AI66" s="107">
        <f t="shared" si="19"/>
        <v>0</v>
      </c>
      <c r="AJ66" s="108">
        <f t="shared" si="20"/>
        <v>0</v>
      </c>
      <c r="AK66" s="109">
        <f t="shared" si="21"/>
        <v>0</v>
      </c>
      <c r="AL66" s="110">
        <f t="shared" si="22"/>
        <v>0</v>
      </c>
      <c r="AM66" s="111">
        <f t="shared" si="23"/>
        <v>0</v>
      </c>
      <c r="AN66" s="112">
        <f t="shared" si="24"/>
        <v>0</v>
      </c>
      <c r="AO66" s="113">
        <f t="shared" si="25"/>
        <v>0</v>
      </c>
      <c r="AP66" s="114">
        <f t="shared" si="26"/>
        <v>0</v>
      </c>
      <c r="AQ66" s="115">
        <f t="shared" si="27"/>
        <v>0</v>
      </c>
      <c r="AR66" s="116">
        <f t="shared" si="28"/>
        <v>0</v>
      </c>
      <c r="AS66" s="117">
        <f t="shared" si="29"/>
        <v>0</v>
      </c>
      <c r="AT66" s="118">
        <f t="shared" si="30"/>
        <v>0</v>
      </c>
    </row>
    <row r="67" spans="1:46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 t="s">
        <v>220</v>
      </c>
      <c r="E67" s="75" t="s">
        <v>220</v>
      </c>
      <c r="F67" s="75" t="s">
        <v>220</v>
      </c>
      <c r="G67" s="75" t="s">
        <v>220</v>
      </c>
      <c r="H67" s="75"/>
      <c r="I67" s="75"/>
      <c r="J67" s="75" t="s">
        <v>220</v>
      </c>
      <c r="K67" s="75" t="s">
        <v>220</v>
      </c>
      <c r="L67" s="75" t="s">
        <v>220</v>
      </c>
      <c r="M67" s="75" t="s">
        <v>220</v>
      </c>
      <c r="N67" s="75" t="s">
        <v>220</v>
      </c>
      <c r="O67" s="75"/>
      <c r="P67" s="75"/>
      <c r="Q67" s="75" t="s">
        <v>220</v>
      </c>
      <c r="R67" s="75" t="s">
        <v>220</v>
      </c>
      <c r="S67" s="75" t="s">
        <v>220</v>
      </c>
      <c r="T67" s="75" t="s">
        <v>220</v>
      </c>
      <c r="U67" s="75" t="s">
        <v>220</v>
      </c>
      <c r="V67" s="75"/>
      <c r="W67" s="75"/>
      <c r="X67" s="75" t="s">
        <v>220</v>
      </c>
      <c r="Y67" s="75" t="s">
        <v>220</v>
      </c>
      <c r="Z67" s="75" t="s">
        <v>220</v>
      </c>
      <c r="AA67" s="75" t="s">
        <v>220</v>
      </c>
      <c r="AB67" s="75" t="s">
        <v>220</v>
      </c>
      <c r="AC67" s="75"/>
      <c r="AD67" s="75"/>
      <c r="AE67" s="75" t="s">
        <v>220</v>
      </c>
      <c r="AF67" s="75" t="s">
        <v>220</v>
      </c>
      <c r="AG67" s="75" t="s">
        <v>220</v>
      </c>
      <c r="AH67" s="107">
        <f t="shared" si="18"/>
        <v>22</v>
      </c>
      <c r="AI67" s="107">
        <f t="shared" si="19"/>
        <v>0</v>
      </c>
      <c r="AJ67" s="108">
        <f t="shared" si="20"/>
        <v>0</v>
      </c>
      <c r="AK67" s="109">
        <f t="shared" si="21"/>
        <v>0</v>
      </c>
      <c r="AL67" s="110">
        <f t="shared" si="22"/>
        <v>0</v>
      </c>
      <c r="AM67" s="111">
        <f t="shared" si="23"/>
        <v>0</v>
      </c>
      <c r="AN67" s="112">
        <f t="shared" si="24"/>
        <v>0</v>
      </c>
      <c r="AO67" s="113">
        <f t="shared" si="25"/>
        <v>0</v>
      </c>
      <c r="AP67" s="114">
        <f t="shared" si="26"/>
        <v>0</v>
      </c>
      <c r="AQ67" s="115">
        <f t="shared" si="27"/>
        <v>0</v>
      </c>
      <c r="AR67" s="116">
        <f t="shared" si="28"/>
        <v>0</v>
      </c>
      <c r="AS67" s="117">
        <f t="shared" si="29"/>
        <v>0</v>
      </c>
      <c r="AT67" s="118">
        <f t="shared" si="30"/>
        <v>0</v>
      </c>
    </row>
    <row r="68" spans="1:46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 t="s">
        <v>220</v>
      </c>
      <c r="E68" s="80" t="s">
        <v>220</v>
      </c>
      <c r="F68" s="80" t="s">
        <v>220</v>
      </c>
      <c r="G68" s="80" t="s">
        <v>220</v>
      </c>
      <c r="H68" s="80"/>
      <c r="I68" s="80"/>
      <c r="J68" s="80" t="s">
        <v>220</v>
      </c>
      <c r="K68" s="80" t="s">
        <v>220</v>
      </c>
      <c r="L68" s="80" t="s">
        <v>220</v>
      </c>
      <c r="M68" s="80" t="s">
        <v>220</v>
      </c>
      <c r="N68" s="80" t="s">
        <v>220</v>
      </c>
      <c r="O68" s="80"/>
      <c r="P68" s="80"/>
      <c r="Q68" s="80" t="s">
        <v>220</v>
      </c>
      <c r="R68" s="80" t="s">
        <v>220</v>
      </c>
      <c r="S68" s="80" t="s">
        <v>220</v>
      </c>
      <c r="T68" s="80" t="s">
        <v>220</v>
      </c>
      <c r="U68" s="75" t="s">
        <v>220</v>
      </c>
      <c r="V68" s="75"/>
      <c r="W68" s="75"/>
      <c r="X68" s="75" t="s">
        <v>220</v>
      </c>
      <c r="Y68" s="75" t="s">
        <v>220</v>
      </c>
      <c r="Z68" s="75" t="s">
        <v>220</v>
      </c>
      <c r="AA68" s="75" t="s">
        <v>220</v>
      </c>
      <c r="AB68" s="75" t="s">
        <v>220</v>
      </c>
      <c r="AC68" s="75"/>
      <c r="AD68" s="75"/>
      <c r="AE68" s="75" t="s">
        <v>220</v>
      </c>
      <c r="AF68" s="75" t="s">
        <v>220</v>
      </c>
      <c r="AG68" s="75" t="s">
        <v>220</v>
      </c>
      <c r="AH68" s="107">
        <f t="shared" si="18"/>
        <v>22</v>
      </c>
      <c r="AI68" s="107">
        <f t="shared" si="19"/>
        <v>0</v>
      </c>
      <c r="AJ68" s="108">
        <f t="shared" si="20"/>
        <v>0</v>
      </c>
      <c r="AK68" s="109">
        <f t="shared" si="21"/>
        <v>0</v>
      </c>
      <c r="AL68" s="110">
        <f t="shared" si="22"/>
        <v>0</v>
      </c>
      <c r="AM68" s="111">
        <f t="shared" si="23"/>
        <v>0</v>
      </c>
      <c r="AN68" s="112">
        <f t="shared" si="24"/>
        <v>0</v>
      </c>
      <c r="AO68" s="113">
        <f t="shared" si="25"/>
        <v>0</v>
      </c>
      <c r="AP68" s="114">
        <f t="shared" si="26"/>
        <v>0</v>
      </c>
      <c r="AQ68" s="115">
        <f t="shared" si="27"/>
        <v>0</v>
      </c>
      <c r="AR68" s="116">
        <f t="shared" si="28"/>
        <v>0</v>
      </c>
      <c r="AS68" s="117">
        <f t="shared" si="29"/>
        <v>0</v>
      </c>
      <c r="AT68" s="118">
        <f t="shared" si="30"/>
        <v>0</v>
      </c>
    </row>
    <row r="69" spans="1:46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 t="s">
        <v>220</v>
      </c>
      <c r="E69" s="75" t="s">
        <v>220</v>
      </c>
      <c r="F69" s="75" t="s">
        <v>220</v>
      </c>
      <c r="G69" s="75" t="s">
        <v>220</v>
      </c>
      <c r="H69" s="75"/>
      <c r="I69" s="75"/>
      <c r="J69" s="75" t="s">
        <v>220</v>
      </c>
      <c r="K69" s="75" t="s">
        <v>220</v>
      </c>
      <c r="L69" s="75" t="s">
        <v>220</v>
      </c>
      <c r="M69" s="75" t="s">
        <v>220</v>
      </c>
      <c r="N69" s="75" t="s">
        <v>220</v>
      </c>
      <c r="O69" s="75"/>
      <c r="P69" s="75"/>
      <c r="Q69" s="75" t="s">
        <v>220</v>
      </c>
      <c r="R69" s="75" t="s">
        <v>220</v>
      </c>
      <c r="S69" s="75" t="s">
        <v>220</v>
      </c>
      <c r="T69" s="75" t="s">
        <v>220</v>
      </c>
      <c r="U69" s="75" t="s">
        <v>220</v>
      </c>
      <c r="V69" s="75"/>
      <c r="W69" s="75"/>
      <c r="X69" s="75" t="s">
        <v>220</v>
      </c>
      <c r="Y69" s="75" t="s">
        <v>220</v>
      </c>
      <c r="Z69" s="75" t="s">
        <v>220</v>
      </c>
      <c r="AA69" s="75" t="s">
        <v>220</v>
      </c>
      <c r="AB69" s="75" t="s">
        <v>220</v>
      </c>
      <c r="AC69" s="75"/>
      <c r="AD69" s="75"/>
      <c r="AE69" s="75" t="s">
        <v>220</v>
      </c>
      <c r="AF69" s="75" t="s">
        <v>220</v>
      </c>
      <c r="AG69" s="75" t="s">
        <v>220</v>
      </c>
      <c r="AH69" s="107">
        <f t="shared" si="18"/>
        <v>22</v>
      </c>
      <c r="AI69" s="107">
        <f t="shared" si="19"/>
        <v>0</v>
      </c>
      <c r="AJ69" s="108">
        <f t="shared" si="20"/>
        <v>0</v>
      </c>
      <c r="AK69" s="109">
        <f t="shared" si="21"/>
        <v>0</v>
      </c>
      <c r="AL69" s="110">
        <f t="shared" si="22"/>
        <v>0</v>
      </c>
      <c r="AM69" s="111">
        <f t="shared" si="23"/>
        <v>0</v>
      </c>
      <c r="AN69" s="112">
        <f t="shared" si="24"/>
        <v>0</v>
      </c>
      <c r="AO69" s="113">
        <f t="shared" si="25"/>
        <v>0</v>
      </c>
      <c r="AP69" s="114">
        <f t="shared" si="26"/>
        <v>0</v>
      </c>
      <c r="AQ69" s="115">
        <f t="shared" si="27"/>
        <v>0</v>
      </c>
      <c r="AR69" s="116">
        <f t="shared" si="28"/>
        <v>0</v>
      </c>
      <c r="AS69" s="117">
        <f t="shared" si="29"/>
        <v>0</v>
      </c>
      <c r="AT69" s="118">
        <f t="shared" si="30"/>
        <v>0</v>
      </c>
    </row>
    <row r="70" spans="1:46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 t="s">
        <v>222</v>
      </c>
      <c r="E70" s="75" t="s">
        <v>222</v>
      </c>
      <c r="F70" s="75" t="s">
        <v>222</v>
      </c>
      <c r="G70" s="75" t="s">
        <v>220</v>
      </c>
      <c r="H70" s="75"/>
      <c r="I70" s="75"/>
      <c r="J70" s="75" t="s">
        <v>220</v>
      </c>
      <c r="K70" s="75" t="s">
        <v>220</v>
      </c>
      <c r="L70" s="75" t="s">
        <v>220</v>
      </c>
      <c r="M70" s="75" t="s">
        <v>220</v>
      </c>
      <c r="N70" s="75" t="s">
        <v>220</v>
      </c>
      <c r="O70" s="75"/>
      <c r="P70" s="75"/>
      <c r="Q70" s="75" t="s">
        <v>220</v>
      </c>
      <c r="R70" s="75" t="s">
        <v>220</v>
      </c>
      <c r="S70" s="75" t="s">
        <v>220</v>
      </c>
      <c r="T70" s="75" t="s">
        <v>220</v>
      </c>
      <c r="U70" s="75" t="s">
        <v>220</v>
      </c>
      <c r="V70" s="75"/>
      <c r="W70" s="75"/>
      <c r="X70" s="75" t="s">
        <v>220</v>
      </c>
      <c r="Y70" s="75" t="s">
        <v>220</v>
      </c>
      <c r="Z70" s="75" t="s">
        <v>220</v>
      </c>
      <c r="AA70" s="75" t="s">
        <v>220</v>
      </c>
      <c r="AB70" s="75" t="s">
        <v>220</v>
      </c>
      <c r="AC70" s="75"/>
      <c r="AD70" s="75"/>
      <c r="AE70" s="75" t="s">
        <v>220</v>
      </c>
      <c r="AF70" s="75" t="s">
        <v>220</v>
      </c>
      <c r="AG70" s="75" t="s">
        <v>220</v>
      </c>
      <c r="AH70" s="107">
        <f t="shared" si="18"/>
        <v>19</v>
      </c>
      <c r="AI70" s="107">
        <f t="shared" si="19"/>
        <v>0</v>
      </c>
      <c r="AJ70" s="108">
        <f t="shared" si="20"/>
        <v>3</v>
      </c>
      <c r="AK70" s="109">
        <f t="shared" si="21"/>
        <v>0</v>
      </c>
      <c r="AL70" s="110">
        <f t="shared" si="22"/>
        <v>0</v>
      </c>
      <c r="AM70" s="111">
        <f t="shared" si="23"/>
        <v>0</v>
      </c>
      <c r="AN70" s="112">
        <f t="shared" si="24"/>
        <v>0</v>
      </c>
      <c r="AO70" s="113">
        <f t="shared" si="25"/>
        <v>0</v>
      </c>
      <c r="AP70" s="114">
        <f t="shared" si="26"/>
        <v>0</v>
      </c>
      <c r="AQ70" s="115">
        <f t="shared" si="27"/>
        <v>0</v>
      </c>
      <c r="AR70" s="116">
        <f t="shared" si="28"/>
        <v>0</v>
      </c>
      <c r="AS70" s="117">
        <f t="shared" si="29"/>
        <v>0</v>
      </c>
      <c r="AT70" s="118">
        <f t="shared" si="30"/>
        <v>0</v>
      </c>
    </row>
    <row r="71" spans="1:46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 t="s">
        <v>222</v>
      </c>
      <c r="E71" s="75" t="s">
        <v>222</v>
      </c>
      <c r="F71" s="75" t="s">
        <v>222</v>
      </c>
      <c r="G71" s="75" t="s">
        <v>222</v>
      </c>
      <c r="H71" s="75"/>
      <c r="I71" s="75"/>
      <c r="J71" s="75" t="s">
        <v>222</v>
      </c>
      <c r="K71" s="75" t="s">
        <v>222</v>
      </c>
      <c r="L71" s="75" t="s">
        <v>222</v>
      </c>
      <c r="M71" s="75" t="s">
        <v>222</v>
      </c>
      <c r="N71" s="75" t="s">
        <v>222</v>
      </c>
      <c r="O71" s="75"/>
      <c r="P71" s="75"/>
      <c r="Q71" s="75" t="s">
        <v>222</v>
      </c>
      <c r="R71" s="75" t="s">
        <v>222</v>
      </c>
      <c r="S71" s="75" t="s">
        <v>222</v>
      </c>
      <c r="T71" s="75" t="s">
        <v>222</v>
      </c>
      <c r="U71" s="75" t="s">
        <v>222</v>
      </c>
      <c r="V71" s="75"/>
      <c r="W71" s="75"/>
      <c r="X71" s="75" t="s">
        <v>220</v>
      </c>
      <c r="Y71" s="75" t="s">
        <v>220</v>
      </c>
      <c r="Z71" s="75" t="s">
        <v>220</v>
      </c>
      <c r="AA71" s="75" t="s">
        <v>220</v>
      </c>
      <c r="AB71" s="75" t="s">
        <v>220</v>
      </c>
      <c r="AC71" s="75"/>
      <c r="AD71" s="75"/>
      <c r="AE71" s="75" t="s">
        <v>220</v>
      </c>
      <c r="AF71" s="75" t="s">
        <v>220</v>
      </c>
      <c r="AG71" s="75" t="s">
        <v>220</v>
      </c>
      <c r="AH71" s="107">
        <f t="shared" si="18"/>
        <v>8</v>
      </c>
      <c r="AI71" s="107">
        <f t="shared" si="19"/>
        <v>0</v>
      </c>
      <c r="AJ71" s="108">
        <f t="shared" si="20"/>
        <v>14</v>
      </c>
      <c r="AK71" s="109">
        <f t="shared" si="21"/>
        <v>0</v>
      </c>
      <c r="AL71" s="110">
        <f t="shared" si="22"/>
        <v>0</v>
      </c>
      <c r="AM71" s="111">
        <f t="shared" si="23"/>
        <v>0</v>
      </c>
      <c r="AN71" s="112">
        <f t="shared" si="24"/>
        <v>0</v>
      </c>
      <c r="AO71" s="113">
        <f t="shared" si="25"/>
        <v>0</v>
      </c>
      <c r="AP71" s="114">
        <f t="shared" si="26"/>
        <v>0</v>
      </c>
      <c r="AQ71" s="115">
        <f t="shared" si="27"/>
        <v>0</v>
      </c>
      <c r="AR71" s="116">
        <f t="shared" si="28"/>
        <v>0</v>
      </c>
      <c r="AS71" s="117">
        <f t="shared" si="29"/>
        <v>0</v>
      </c>
      <c r="AT71" s="118">
        <f t="shared" si="30"/>
        <v>0</v>
      </c>
    </row>
    <row r="72" spans="1:46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8</v>
      </c>
      <c r="E72" s="42">
        <f t="shared" ref="E72:AH72" si="31">COUNTIF(E61:E71,"p") + COUNTIF(E61:E71,"ah")</f>
        <v>8</v>
      </c>
      <c r="F72" s="42">
        <f t="shared" si="31"/>
        <v>8</v>
      </c>
      <c r="G72" s="42">
        <f t="shared" si="31"/>
        <v>9</v>
      </c>
      <c r="H72" s="42">
        <f t="shared" si="31"/>
        <v>0</v>
      </c>
      <c r="I72" s="42">
        <f t="shared" si="31"/>
        <v>0</v>
      </c>
      <c r="J72" s="42">
        <f t="shared" si="31"/>
        <v>9</v>
      </c>
      <c r="K72" s="42">
        <f t="shared" si="31"/>
        <v>9</v>
      </c>
      <c r="L72" s="42">
        <f t="shared" si="31"/>
        <v>9</v>
      </c>
      <c r="M72" s="42">
        <f t="shared" si="31"/>
        <v>9</v>
      </c>
      <c r="N72" s="42">
        <f t="shared" si="31"/>
        <v>9</v>
      </c>
      <c r="O72" s="42">
        <f t="shared" si="31"/>
        <v>0</v>
      </c>
      <c r="P72" s="42">
        <f t="shared" si="31"/>
        <v>0</v>
      </c>
      <c r="Q72" s="42">
        <f t="shared" si="31"/>
        <v>9</v>
      </c>
      <c r="R72" s="42">
        <f t="shared" si="31"/>
        <v>9</v>
      </c>
      <c r="S72" s="42">
        <f t="shared" si="31"/>
        <v>9</v>
      </c>
      <c r="T72" s="42">
        <f t="shared" si="31"/>
        <v>9</v>
      </c>
      <c r="U72" s="42">
        <f t="shared" si="31"/>
        <v>9</v>
      </c>
      <c r="V72" s="42">
        <f t="shared" si="31"/>
        <v>0</v>
      </c>
      <c r="W72" s="42">
        <f t="shared" si="31"/>
        <v>0</v>
      </c>
      <c r="X72" s="42">
        <f t="shared" si="31"/>
        <v>11</v>
      </c>
      <c r="Y72" s="42">
        <f t="shared" si="31"/>
        <v>11</v>
      </c>
      <c r="Z72" s="42">
        <f t="shared" si="31"/>
        <v>11</v>
      </c>
      <c r="AA72" s="42">
        <f t="shared" si="31"/>
        <v>11</v>
      </c>
      <c r="AB72" s="42">
        <f t="shared" si="31"/>
        <v>11</v>
      </c>
      <c r="AC72" s="42">
        <f t="shared" si="31"/>
        <v>0</v>
      </c>
      <c r="AD72" s="42">
        <f t="shared" si="31"/>
        <v>0</v>
      </c>
      <c r="AE72" s="42">
        <f t="shared" si="31"/>
        <v>11</v>
      </c>
      <c r="AF72" s="42">
        <f t="shared" si="31"/>
        <v>11</v>
      </c>
      <c r="AG72" s="42">
        <f t="shared" si="31"/>
        <v>11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</row>
    <row r="73" spans="1:46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13</v>
      </c>
      <c r="E73" s="35">
        <f t="shared" si="32"/>
        <v>13</v>
      </c>
      <c r="F73" s="35">
        <f t="shared" si="32"/>
        <v>14</v>
      </c>
      <c r="G73" s="35">
        <f t="shared" si="32"/>
        <v>15</v>
      </c>
      <c r="H73" s="35">
        <f t="shared" si="32"/>
        <v>0</v>
      </c>
      <c r="I73" s="35">
        <f t="shared" si="32"/>
        <v>0</v>
      </c>
      <c r="J73" s="35">
        <f t="shared" si="32"/>
        <v>15</v>
      </c>
      <c r="K73" s="35">
        <f t="shared" si="32"/>
        <v>15</v>
      </c>
      <c r="L73" s="35">
        <f t="shared" si="32"/>
        <v>15</v>
      </c>
      <c r="M73" s="35">
        <f t="shared" si="32"/>
        <v>15</v>
      </c>
      <c r="N73" s="35">
        <f t="shared" si="32"/>
        <v>15</v>
      </c>
      <c r="O73" s="35">
        <f t="shared" si="32"/>
        <v>0</v>
      </c>
      <c r="P73" s="35">
        <f t="shared" si="32"/>
        <v>0</v>
      </c>
      <c r="Q73" s="35">
        <f t="shared" si="32"/>
        <v>16</v>
      </c>
      <c r="R73" s="35">
        <f t="shared" si="32"/>
        <v>16</v>
      </c>
      <c r="S73" s="35">
        <f t="shared" si="32"/>
        <v>16</v>
      </c>
      <c r="T73" s="35">
        <f t="shared" si="32"/>
        <v>16</v>
      </c>
      <c r="U73" s="35">
        <f t="shared" si="32"/>
        <v>16</v>
      </c>
      <c r="V73" s="35">
        <f t="shared" si="32"/>
        <v>0</v>
      </c>
      <c r="W73" s="35">
        <f t="shared" si="32"/>
        <v>0</v>
      </c>
      <c r="X73" s="35">
        <f t="shared" si="32"/>
        <v>19</v>
      </c>
      <c r="Y73" s="35">
        <f t="shared" si="32"/>
        <v>19</v>
      </c>
      <c r="Z73" s="35">
        <f t="shared" si="32"/>
        <v>19</v>
      </c>
      <c r="AA73" s="35">
        <f t="shared" si="32"/>
        <v>19</v>
      </c>
      <c r="AB73" s="35">
        <f t="shared" si="32"/>
        <v>19</v>
      </c>
      <c r="AC73" s="35">
        <f t="shared" si="32"/>
        <v>0</v>
      </c>
      <c r="AD73" s="35">
        <f t="shared" si="32"/>
        <v>0</v>
      </c>
      <c r="AE73" s="35">
        <f t="shared" si="32"/>
        <v>19</v>
      </c>
      <c r="AF73" s="35">
        <f t="shared" si="32"/>
        <v>19</v>
      </c>
      <c r="AG73" s="35">
        <f t="shared" si="32"/>
        <v>19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3"/>
    </row>
    <row r="74" spans="1:46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</row>
    <row r="75" spans="1:46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107">
        <f>COUNTIF(D75:AG75,"p")</f>
        <v>0</v>
      </c>
      <c r="AI75" s="107">
        <f>COUNTIF(D75:AG75,"AH")</f>
        <v>0</v>
      </c>
      <c r="AJ75" s="108">
        <f>COUNTIF(D75:AG75,"PC")</f>
        <v>0</v>
      </c>
      <c r="AK75" s="109">
        <f>COUNTIF(D75:AG75,"f")</f>
        <v>0</v>
      </c>
      <c r="AL75" s="110">
        <f>COUNTIF(D75:AG75,"ast")</f>
        <v>0</v>
      </c>
      <c r="AM75" s="111">
        <f>COUNTIF(D75:AG75,"cA")</f>
        <v>0</v>
      </c>
      <c r="AN75" s="112">
        <f>COUNTIF(D75:AG75,"rtt")</f>
        <v>0</v>
      </c>
      <c r="AO75" s="113">
        <f>COUNTIF(D75:AG75,"cex")</f>
        <v>0</v>
      </c>
      <c r="AP75" s="114">
        <f>COUNTIF(D75:AG75,"res")</f>
        <v>0</v>
      </c>
      <c r="AQ75" s="115">
        <f>COUNTIF(D75:AG75,"mA")</f>
        <v>0</v>
      </c>
      <c r="AR75" s="116">
        <f>COUNTIF(D75:AG75,"at")</f>
        <v>0</v>
      </c>
      <c r="AS75" s="117">
        <f>COUNTIF(D75:AG75,"TAD")</f>
        <v>0</v>
      </c>
      <c r="AT75" s="118">
        <f>COUNTIF(D75:AG75,"TP")</f>
        <v>0</v>
      </c>
    </row>
    <row r="76" spans="1:46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107">
        <f>COUNTIF(D76:AG76,"p")</f>
        <v>0</v>
      </c>
      <c r="AI76" s="107">
        <f>COUNTIF(D76:AG76,"AH")</f>
        <v>0</v>
      </c>
      <c r="AJ76" s="108">
        <f>COUNTIF(D76:AG76,"PC")</f>
        <v>0</v>
      </c>
      <c r="AK76" s="109">
        <f>COUNTIF(D76:AG76,"f")</f>
        <v>0</v>
      </c>
      <c r="AL76" s="110">
        <f>COUNTIF(D76:AG76,"ast")</f>
        <v>0</v>
      </c>
      <c r="AM76" s="111">
        <f>COUNTIF(D76:AG76,"cA")</f>
        <v>0</v>
      </c>
      <c r="AN76" s="112">
        <f>COUNTIF(D76:AG76,"rtt")</f>
        <v>0</v>
      </c>
      <c r="AO76" s="113">
        <f>COUNTIF(D76:AG76,"cex")</f>
        <v>0</v>
      </c>
      <c r="AP76" s="114">
        <f>COUNTIF(D76:AG76,"res")</f>
        <v>0</v>
      </c>
      <c r="AQ76" s="115">
        <f>COUNTIF(D76:AG76,"mA")</f>
        <v>0</v>
      </c>
      <c r="AR76" s="116">
        <f>COUNTIF(D76:AG76,"at")</f>
        <v>0</v>
      </c>
      <c r="AS76" s="117">
        <f>COUNTIF(D76:AG76,"TAD")</f>
        <v>0</v>
      </c>
      <c r="AT76" s="118">
        <f>COUNTIF(D76:AG76,"TP")</f>
        <v>0</v>
      </c>
    </row>
    <row r="77" spans="1:46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</row>
    <row r="78" spans="1:46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107">
        <f>COUNTIF(D78:AG78,"p")</f>
        <v>0</v>
      </c>
      <c r="AI78" s="107">
        <f>COUNTIF(D78:AG78,"AH")</f>
        <v>0</v>
      </c>
      <c r="AJ78" s="108">
        <f>COUNTIF(D78:AG78,"PC")</f>
        <v>0</v>
      </c>
      <c r="AK78" s="109">
        <f>COUNTIF(D78:AG78,"f")</f>
        <v>0</v>
      </c>
      <c r="AL78" s="110">
        <f>COUNTIF(D78:AG78,"ast")</f>
        <v>0</v>
      </c>
      <c r="AM78" s="111">
        <f>COUNTIF(D78:AG78,"cA")</f>
        <v>0</v>
      </c>
      <c r="AN78" s="112">
        <f>COUNTIF(D78:AG78,"rtt")</f>
        <v>0</v>
      </c>
      <c r="AO78" s="113">
        <f>COUNTIF(D78:AG78,"cex")</f>
        <v>0</v>
      </c>
      <c r="AP78" s="114">
        <f>COUNTIF(D78:AG78,"res")</f>
        <v>0</v>
      </c>
      <c r="AQ78" s="115">
        <f>COUNTIF(D78:AG78,"mA")</f>
        <v>0</v>
      </c>
      <c r="AR78" s="116">
        <f>COUNTIF(D78:AG78,"at")</f>
        <v>0</v>
      </c>
      <c r="AS78" s="117">
        <f>COUNTIF(D78:AG78,"TAD")</f>
        <v>0</v>
      </c>
      <c r="AT78" s="118">
        <f>COUNTIF(D78:AG78,"TP")</f>
        <v>0</v>
      </c>
    </row>
    <row r="79" spans="1:46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107">
        <f>COUNTIF(D79:AG79,"p")</f>
        <v>0</v>
      </c>
      <c r="AI79" s="107">
        <f>COUNTIF(D79:AG79,"AH")</f>
        <v>0</v>
      </c>
      <c r="AJ79" s="108">
        <f>COUNTIF(D79:AG79,"PC")</f>
        <v>0</v>
      </c>
      <c r="AK79" s="109">
        <f>COUNTIF(D79:AG79,"f")</f>
        <v>0</v>
      </c>
      <c r="AL79" s="110">
        <f>COUNTIF(D79:AG79,"ast")</f>
        <v>0</v>
      </c>
      <c r="AM79" s="111">
        <f>COUNTIF(D79:AG79,"cA")</f>
        <v>0</v>
      </c>
      <c r="AN79" s="112">
        <f>COUNTIF(D79:AG79,"rtt")</f>
        <v>0</v>
      </c>
      <c r="AO79" s="113">
        <f>COUNTIF(D79:AG79,"cex")</f>
        <v>0</v>
      </c>
      <c r="AP79" s="114">
        <f>COUNTIF(D79:AG79,"res")</f>
        <v>0</v>
      </c>
      <c r="AQ79" s="115">
        <f>COUNTIF(D79:AG79,"mA")</f>
        <v>0</v>
      </c>
      <c r="AR79" s="116">
        <f>COUNTIF(D79:AG79,"at")</f>
        <v>0</v>
      </c>
      <c r="AS79" s="117">
        <f>COUNTIF(D79:AG79,"TAD")</f>
        <v>0</v>
      </c>
      <c r="AT79" s="118">
        <f>COUNTIF(D79:AG79,"TP")</f>
        <v>0</v>
      </c>
    </row>
    <row r="80" spans="1:46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1</v>
      </c>
      <c r="G83" s="102">
        <f>COUNTIF(D11:AE35,"f")</f>
        <v>0</v>
      </c>
      <c r="H83" s="102">
        <f>COUNTIF(D11:AE35,"ast")</f>
        <v>2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135</v>
      </c>
      <c r="X83" s="105">
        <f>COUNTIF(D49:AE58,"AH")</f>
        <v>0</v>
      </c>
      <c r="Y83" s="105">
        <f>COUNTIF(D49:AE58,"PC")</f>
        <v>25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20</v>
      </c>
      <c r="AG83" s="105">
        <f>COUNTIF(D49:AE58,"AT")</f>
        <v>20</v>
      </c>
      <c r="AH83" s="106">
        <f>COUNTIF(D49:AE58,"TP")</f>
        <v>0</v>
      </c>
    </row>
    <row r="84" spans="4:34" x14ac:dyDescent="0.2">
      <c r="AF84" s="180"/>
      <c r="AG84" s="180"/>
    </row>
    <row r="85" spans="4:34" x14ac:dyDescent="0.2">
      <c r="AF85" s="180"/>
      <c r="AG85" s="180"/>
    </row>
    <row r="86" spans="4:34" x14ac:dyDescent="0.2">
      <c r="AF86" s="180"/>
      <c r="AG86" s="180"/>
    </row>
    <row r="87" spans="4:34" x14ac:dyDescent="0.2">
      <c r="AF87" s="180"/>
      <c r="AG87" s="180"/>
    </row>
    <row r="88" spans="4:34" x14ac:dyDescent="0.2">
      <c r="AF88" s="180"/>
      <c r="AG88" s="180"/>
    </row>
    <row r="89" spans="4:34" x14ac:dyDescent="0.2">
      <c r="AF89" s="180"/>
      <c r="AG89" s="180"/>
    </row>
    <row r="90" spans="4:34" x14ac:dyDescent="0.2">
      <c r="AF90" s="180"/>
      <c r="AG90" s="180"/>
    </row>
    <row r="91" spans="4:34" x14ac:dyDescent="0.2">
      <c r="AF91" s="180"/>
      <c r="AG91" s="180"/>
    </row>
    <row r="92" spans="4:34" x14ac:dyDescent="0.2">
      <c r="AF92" s="180"/>
      <c r="AG92" s="180"/>
    </row>
    <row r="93" spans="4:34" x14ac:dyDescent="0.2">
      <c r="AF93" s="180"/>
      <c r="AG93" s="180"/>
    </row>
    <row r="94" spans="4:34" x14ac:dyDescent="0.2">
      <c r="AF94" s="180"/>
      <c r="AG94" s="180"/>
    </row>
    <row r="95" spans="4:34" x14ac:dyDescent="0.2">
      <c r="AF95" s="180"/>
      <c r="AG95" s="180"/>
    </row>
    <row r="96" spans="4:34" x14ac:dyDescent="0.2">
      <c r="AF96" s="180"/>
      <c r="AG96" s="180"/>
    </row>
    <row r="97" spans="4:34" x14ac:dyDescent="0.2">
      <c r="AF97" s="180"/>
      <c r="AG97" s="180"/>
    </row>
    <row r="98" spans="4:34" x14ac:dyDescent="0.2">
      <c r="AF98" s="180"/>
      <c r="AG98" s="180"/>
    </row>
    <row r="99" spans="4:34" x14ac:dyDescent="0.2">
      <c r="AF99" s="180"/>
      <c r="AG99" s="180"/>
    </row>
    <row r="100" spans="4:34" x14ac:dyDescent="0.2">
      <c r="AF100" s="180"/>
      <c r="AG100" s="180"/>
    </row>
    <row r="101" spans="4:34" x14ac:dyDescent="0.2">
      <c r="AF101" s="180"/>
      <c r="AG101" s="180"/>
    </row>
    <row r="102" spans="4:34" ht="15" thickBot="1" x14ac:dyDescent="0.25">
      <c r="AF102" s="180"/>
      <c r="AG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189</v>
      </c>
      <c r="E105" s="105">
        <f>COUNTIF(D61:AE71,"AH")</f>
        <v>0</v>
      </c>
      <c r="F105" s="105">
        <f>COUNTIF(D61:AE71,"PC")</f>
        <v>31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</row>
    <row r="107" spans="4:34" x14ac:dyDescent="0.2">
      <c r="AF107" s="180"/>
      <c r="AG107" s="180"/>
    </row>
    <row r="108" spans="4:34" x14ac:dyDescent="0.2">
      <c r="AF108" s="180"/>
      <c r="AG108" s="180"/>
    </row>
    <row r="109" spans="4:34" x14ac:dyDescent="0.2">
      <c r="AF109" s="180"/>
      <c r="AG109" s="180"/>
    </row>
    <row r="110" spans="4:34" x14ac:dyDescent="0.2">
      <c r="AF110" s="180"/>
      <c r="AG110" s="180"/>
    </row>
    <row r="111" spans="4:34" x14ac:dyDescent="0.2">
      <c r="AF111" s="180"/>
      <c r="AG111" s="180"/>
    </row>
    <row r="112" spans="4:34" x14ac:dyDescent="0.2">
      <c r="AF112" s="180"/>
      <c r="AG112" s="180"/>
    </row>
    <row r="113" spans="32:33" x14ac:dyDescent="0.2">
      <c r="AF113" s="180"/>
      <c r="AG113" s="180"/>
    </row>
    <row r="114" spans="32:33" x14ac:dyDescent="0.2">
      <c r="AF114" s="180"/>
      <c r="AG114" s="180"/>
    </row>
    <row r="115" spans="32:33" x14ac:dyDescent="0.2">
      <c r="AF115" s="180"/>
      <c r="AG115" s="180"/>
    </row>
    <row r="116" spans="32:33" x14ac:dyDescent="0.2">
      <c r="AF116" s="180"/>
      <c r="AG116" s="180"/>
    </row>
    <row r="117" spans="32:33" x14ac:dyDescent="0.2">
      <c r="AF117" s="180"/>
      <c r="AG117" s="180"/>
    </row>
    <row r="118" spans="32:33" x14ac:dyDescent="0.2">
      <c r="AF118" s="180"/>
      <c r="AG118" s="180"/>
    </row>
    <row r="119" spans="32:33" x14ac:dyDescent="0.2">
      <c r="AF119" s="180"/>
      <c r="AG119" s="180"/>
    </row>
    <row r="120" spans="32:33" x14ac:dyDescent="0.2">
      <c r="AF120" s="180"/>
      <c r="AG120" s="180"/>
    </row>
    <row r="121" spans="32:33" x14ac:dyDescent="0.2">
      <c r="AF121" s="180"/>
      <c r="AG121" s="180"/>
    </row>
    <row r="122" spans="32:33" x14ac:dyDescent="0.2">
      <c r="AF122" s="180"/>
      <c r="AG122" s="180"/>
    </row>
    <row r="123" spans="32:33" x14ac:dyDescent="0.2">
      <c r="AF123" s="180"/>
      <c r="AG123" s="180"/>
    </row>
    <row r="124" spans="32:33" x14ac:dyDescent="0.2">
      <c r="AF124" s="180"/>
      <c r="AG124" s="180"/>
    </row>
    <row r="125" spans="32:33" x14ac:dyDescent="0.2">
      <c r="AF125" s="180"/>
      <c r="AG125" s="180"/>
    </row>
  </sheetData>
  <mergeCells count="14">
    <mergeCell ref="AS5:AS9"/>
    <mergeCell ref="AT5:AT9"/>
    <mergeCell ref="AM5:AM9"/>
    <mergeCell ref="AN5:AN9"/>
    <mergeCell ref="AO5:AO9"/>
    <mergeCell ref="AP5:AP9"/>
    <mergeCell ref="AQ5:AQ9"/>
    <mergeCell ref="AR5:AR9"/>
    <mergeCell ref="AL5:AL9"/>
    <mergeCell ref="D5:AG7"/>
    <mergeCell ref="AH5:AH9"/>
    <mergeCell ref="AI5:AI9"/>
    <mergeCell ref="AJ5:AJ9"/>
    <mergeCell ref="AK5:AK9"/>
  </mergeCells>
  <conditionalFormatting sqref="D12:AG12 D14:AG14 D17:AG17 D19:AG19 D21:AG21 D23:AG24 D26:AG28 D30:AG30 D32:AG33 D35:AG47 D49:AG58 D61:AG71 D75:AG76 D78:AG79">
    <cfRule type="containsText" dxfId="94" priority="7" operator="containsText" text="AH">
      <formula>NOT(ISERROR(SEARCH("AH",D12)))</formula>
    </cfRule>
    <cfRule type="containsText" dxfId="93" priority="8" operator="containsText" text="TP">
      <formula>NOT(ISERROR(SEARCH("TP",D12)))</formula>
    </cfRule>
    <cfRule type="containsText" dxfId="92" priority="9" operator="containsText" text="TAD">
      <formula>NOT(ISERROR(SEARCH("TAD",D12)))</formula>
    </cfRule>
    <cfRule type="containsText" dxfId="91" priority="10" operator="containsText" text="AT">
      <formula>NOT(ISERROR(SEARCH("AT",D12)))</formula>
    </cfRule>
    <cfRule type="containsText" dxfId="90" priority="11" operator="containsText" text="MA">
      <formula>NOT(ISERROR(SEARCH("MA",D12)))</formula>
    </cfRule>
    <cfRule type="containsText" dxfId="89" priority="12" operator="containsText" text="RES">
      <formula>NOT(ISERROR(SEARCH("RES",D12)))</formula>
    </cfRule>
    <cfRule type="containsText" dxfId="88" priority="13" operator="containsText" text="CEX">
      <formula>NOT(ISERROR(SEARCH("CEX",D12)))</formula>
    </cfRule>
    <cfRule type="containsText" dxfId="87" priority="14" operator="containsText" text="RTT">
      <formula>NOT(ISERROR(SEARCH("RTT",D12)))</formula>
    </cfRule>
    <cfRule type="beginsWith" dxfId="86" priority="15" operator="beginsWith" text="CA">
      <formula>LEFT(D12,LEN("CA"))="CA"</formula>
    </cfRule>
    <cfRule type="containsText" dxfId="85" priority="16" operator="containsText" text="AST">
      <formula>NOT(ISERROR(SEARCH("AST",D12)))</formula>
    </cfRule>
    <cfRule type="containsText" dxfId="84" priority="17" operator="containsText" text="F">
      <formula>NOT(ISERROR(SEARCH("F",D12)))</formula>
    </cfRule>
    <cfRule type="containsText" dxfId="83" priority="18" operator="containsText" text="PC">
      <formula>NOT(ISERROR(SEARCH("PC",D12)))</formula>
    </cfRule>
    <cfRule type="containsText" dxfId="82" priority="19" operator="containsText" text="P">
      <formula>NOT(ISERROR(SEARCH("P",D12)))</formula>
    </cfRule>
  </conditionalFormatting>
  <conditionalFormatting sqref="D9:AG10 D12:AG12 D14:AG14 D17:AG17 D19:AG19 D21:AG21 D23:AG24 D26:AG28 D30:AG30 D32:AG33 D35:AG36 D39:AG39 D41:AG41 D43:AG44 D46:AG47 D49:AG58 D61:AG71 D75:AG76 D78:AG79">
    <cfRule type="expression" dxfId="81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80" priority="6">
      <formula>OR(D$9=1,D$9=7)</formula>
    </cfRule>
  </conditionalFormatting>
  <conditionalFormatting sqref="D59:AH59">
    <cfRule type="expression" dxfId="79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78" priority="4">
      <formula>OR(D$9=1,D$9=7)</formula>
    </cfRule>
  </conditionalFormatting>
  <conditionalFormatting sqref="D72:AH73">
    <cfRule type="expression" dxfId="77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76" priority="2">
      <formula>OR(D$9=1,D$9=7)</formula>
    </cfRule>
  </conditionalFormatting>
  <dataValidations count="1">
    <dataValidation type="list" showInputMessage="1" showErrorMessage="1" sqref="D12:AG12 D78:AG79 D75:AG76 D61:AG71 D49:AG58 D35:AG47 D32:AG33 D30:AG30 D26:AG28 D23:AG24 D21:AG21 D17:AG19 D14:AG14" xr:uid="{B24ADFB9-1C11-4B54-B7D1-5AC315A358D5}">
      <formula1>$AH$10:$AT$10</formula1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B44-A8D3-4DD6-9E27-55FE46BEA95D}">
  <sheetPr codeName="Feuil27">
    <outlinePr summaryRight="0"/>
  </sheetPr>
  <dimension ref="A1:AU125"/>
  <sheetViews>
    <sheetView zoomScaleNormal="100" workbookViewId="0">
      <pane ySplit="10" topLeftCell="A43" activePane="bottomLeft" state="frozen"/>
      <selection activeCell="B1" sqref="B1"/>
      <selection pane="bottomLeft" activeCell="AD55" sqref="AD55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Menu!D31</f>
        <v>46296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Menu!E31</f>
        <v>46326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46296</v>
      </c>
      <c r="E4" s="55">
        <f t="shared" ref="E4:AH4" si="0">D4+1</f>
        <v>46297</v>
      </c>
      <c r="F4" s="55">
        <f t="shared" si="0"/>
        <v>46298</v>
      </c>
      <c r="G4" s="55">
        <f t="shared" si="0"/>
        <v>46299</v>
      </c>
      <c r="H4" s="55">
        <f t="shared" si="0"/>
        <v>46300</v>
      </c>
      <c r="I4" s="55">
        <f t="shared" si="0"/>
        <v>46301</v>
      </c>
      <c r="J4" s="55">
        <f t="shared" si="0"/>
        <v>46302</v>
      </c>
      <c r="K4" s="55">
        <f t="shared" si="0"/>
        <v>46303</v>
      </c>
      <c r="L4" s="55">
        <f t="shared" si="0"/>
        <v>46304</v>
      </c>
      <c r="M4" s="55">
        <f t="shared" si="0"/>
        <v>46305</v>
      </c>
      <c r="N4" s="55">
        <f t="shared" si="0"/>
        <v>46306</v>
      </c>
      <c r="O4" s="55">
        <f t="shared" si="0"/>
        <v>46307</v>
      </c>
      <c r="P4" s="55">
        <f t="shared" si="0"/>
        <v>46308</v>
      </c>
      <c r="Q4" s="55">
        <f t="shared" si="0"/>
        <v>46309</v>
      </c>
      <c r="R4" s="55">
        <f t="shared" si="0"/>
        <v>46310</v>
      </c>
      <c r="S4" s="55">
        <f t="shared" si="0"/>
        <v>46311</v>
      </c>
      <c r="T4" s="55">
        <f t="shared" si="0"/>
        <v>46312</v>
      </c>
      <c r="U4" s="55">
        <f t="shared" si="0"/>
        <v>46313</v>
      </c>
      <c r="V4" s="55">
        <f t="shared" si="0"/>
        <v>46314</v>
      </c>
      <c r="W4" s="55">
        <f t="shared" si="0"/>
        <v>46315</v>
      </c>
      <c r="X4" s="55">
        <f t="shared" si="0"/>
        <v>46316</v>
      </c>
      <c r="Y4" s="55">
        <f t="shared" si="0"/>
        <v>46317</v>
      </c>
      <c r="Z4" s="55">
        <f t="shared" si="0"/>
        <v>46318</v>
      </c>
      <c r="AA4" s="55">
        <f t="shared" si="0"/>
        <v>46319</v>
      </c>
      <c r="AB4" s="55">
        <f t="shared" si="0"/>
        <v>46320</v>
      </c>
      <c r="AC4" s="55">
        <f t="shared" si="0"/>
        <v>46321</v>
      </c>
      <c r="AD4" s="55">
        <f t="shared" si="0"/>
        <v>46322</v>
      </c>
      <c r="AE4" s="55">
        <f t="shared" si="0"/>
        <v>46323</v>
      </c>
      <c r="AF4" s="55">
        <f t="shared" si="0"/>
        <v>46324</v>
      </c>
      <c r="AG4" s="55">
        <f t="shared" si="0"/>
        <v>46325</v>
      </c>
      <c r="AH4" s="55">
        <f t="shared" si="0"/>
        <v>46326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octobre-2026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5</v>
      </c>
      <c r="E9" s="74">
        <f t="shared" si="1"/>
        <v>6</v>
      </c>
      <c r="F9" s="74">
        <f t="shared" si="1"/>
        <v>7</v>
      </c>
      <c r="G9" s="74">
        <f t="shared" si="1"/>
        <v>1</v>
      </c>
      <c r="H9" s="74">
        <f t="shared" si="1"/>
        <v>2</v>
      </c>
      <c r="I9" s="74">
        <f t="shared" si="1"/>
        <v>3</v>
      </c>
      <c r="J9" s="74">
        <f t="shared" si="1"/>
        <v>4</v>
      </c>
      <c r="K9" s="74">
        <f t="shared" si="1"/>
        <v>5</v>
      </c>
      <c r="L9" s="74">
        <f t="shared" si="1"/>
        <v>6</v>
      </c>
      <c r="M9" s="74">
        <f t="shared" si="1"/>
        <v>7</v>
      </c>
      <c r="N9" s="74">
        <f t="shared" si="1"/>
        <v>1</v>
      </c>
      <c r="O9" s="74">
        <f t="shared" si="1"/>
        <v>2</v>
      </c>
      <c r="P9" s="74">
        <f t="shared" si="1"/>
        <v>3</v>
      </c>
      <c r="Q9" s="74">
        <f t="shared" si="1"/>
        <v>4</v>
      </c>
      <c r="R9" s="74">
        <f t="shared" si="1"/>
        <v>5</v>
      </c>
      <c r="S9" s="74">
        <f t="shared" si="1"/>
        <v>6</v>
      </c>
      <c r="T9" s="74">
        <f t="shared" si="1"/>
        <v>7</v>
      </c>
      <c r="U9" s="74">
        <f t="shared" si="1"/>
        <v>1</v>
      </c>
      <c r="V9" s="74">
        <f t="shared" si="1"/>
        <v>2</v>
      </c>
      <c r="W9" s="74">
        <f t="shared" si="1"/>
        <v>3</v>
      </c>
      <c r="X9" s="74">
        <f t="shared" si="1"/>
        <v>4</v>
      </c>
      <c r="Y9" s="74">
        <f t="shared" si="1"/>
        <v>5</v>
      </c>
      <c r="Z9" s="74">
        <f t="shared" si="1"/>
        <v>6</v>
      </c>
      <c r="AA9" s="74">
        <f t="shared" si="1"/>
        <v>7</v>
      </c>
      <c r="AB9" s="74">
        <f t="shared" si="1"/>
        <v>1</v>
      </c>
      <c r="AC9" s="74">
        <f t="shared" si="1"/>
        <v>2</v>
      </c>
      <c r="AD9" s="74">
        <f t="shared" si="1"/>
        <v>3</v>
      </c>
      <c r="AE9" s="74">
        <f t="shared" si="1"/>
        <v>4</v>
      </c>
      <c r="AF9" s="74">
        <f t="shared" si="1"/>
        <v>5</v>
      </c>
      <c r="AG9" s="74">
        <f t="shared" si="1"/>
        <v>6</v>
      </c>
      <c r="AH9" s="179">
        <f t="shared" si="1"/>
        <v>7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 t="s">
        <v>224</v>
      </c>
      <c r="E19" s="78" t="s">
        <v>224</v>
      </c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 t="s">
        <v>222</v>
      </c>
      <c r="AD19" s="78" t="s">
        <v>222</v>
      </c>
      <c r="AE19" s="78" t="s">
        <v>222</v>
      </c>
      <c r="AF19" s="78" t="s">
        <v>222</v>
      </c>
      <c r="AG19" s="78" t="s">
        <v>222</v>
      </c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5</v>
      </c>
      <c r="AL19" s="185">
        <f>COUNTIF(D19:AG19,"f")</f>
        <v>0</v>
      </c>
      <c r="AM19" s="186">
        <f>COUNTIF(D19:AG19,"ast")</f>
        <v>2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 t="s">
        <v>229</v>
      </c>
      <c r="E49" s="80" t="s">
        <v>229</v>
      </c>
      <c r="F49" s="80"/>
      <c r="G49" s="80"/>
      <c r="H49" s="80" t="s">
        <v>229</v>
      </c>
      <c r="I49" s="80" t="s">
        <v>229</v>
      </c>
      <c r="J49" s="80" t="s">
        <v>229</v>
      </c>
      <c r="K49" s="80" t="s">
        <v>229</v>
      </c>
      <c r="L49" s="80" t="s">
        <v>229</v>
      </c>
      <c r="M49" s="80"/>
      <c r="N49" s="80"/>
      <c r="O49" s="80" t="s">
        <v>229</v>
      </c>
      <c r="P49" s="80" t="s">
        <v>229</v>
      </c>
      <c r="Q49" s="80" t="s">
        <v>229</v>
      </c>
      <c r="R49" s="80" t="s">
        <v>229</v>
      </c>
      <c r="S49" s="80" t="s">
        <v>229</v>
      </c>
      <c r="T49" s="75"/>
      <c r="U49" s="75"/>
      <c r="V49" s="75" t="s">
        <v>229</v>
      </c>
      <c r="W49" s="75" t="s">
        <v>229</v>
      </c>
      <c r="X49" s="75" t="s">
        <v>229</v>
      </c>
      <c r="Y49" s="75" t="s">
        <v>229</v>
      </c>
      <c r="Z49" s="75" t="s">
        <v>229</v>
      </c>
      <c r="AA49" s="75"/>
      <c r="AB49" s="75"/>
      <c r="AC49" s="75" t="s">
        <v>229</v>
      </c>
      <c r="AD49" s="75" t="s">
        <v>229</v>
      </c>
      <c r="AE49" s="75" t="s">
        <v>229</v>
      </c>
      <c r="AF49" s="75" t="s">
        <v>229</v>
      </c>
      <c r="AG49" s="75" t="s">
        <v>229</v>
      </c>
      <c r="AH49" s="75"/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22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 t="s">
        <v>220</v>
      </c>
      <c r="E50" s="75" t="s">
        <v>220</v>
      </c>
      <c r="F50" s="75"/>
      <c r="G50" s="75"/>
      <c r="H50" s="75" t="s">
        <v>220</v>
      </c>
      <c r="I50" s="75" t="s">
        <v>220</v>
      </c>
      <c r="J50" s="75" t="s">
        <v>220</v>
      </c>
      <c r="K50" s="75" t="s">
        <v>220</v>
      </c>
      <c r="L50" s="75" t="s">
        <v>220</v>
      </c>
      <c r="M50" s="75"/>
      <c r="N50" s="75"/>
      <c r="O50" s="75" t="s">
        <v>220</v>
      </c>
      <c r="P50" s="75" t="s">
        <v>220</v>
      </c>
      <c r="Q50" s="75" t="s">
        <v>220</v>
      </c>
      <c r="R50" s="75" t="s">
        <v>220</v>
      </c>
      <c r="S50" s="75" t="s">
        <v>220</v>
      </c>
      <c r="T50" s="75"/>
      <c r="U50" s="75"/>
      <c r="V50" s="75" t="s">
        <v>220</v>
      </c>
      <c r="W50" s="75" t="s">
        <v>220</v>
      </c>
      <c r="X50" s="75" t="s">
        <v>220</v>
      </c>
      <c r="Y50" s="75" t="s">
        <v>220</v>
      </c>
      <c r="Z50" s="75" t="s">
        <v>220</v>
      </c>
      <c r="AA50" s="75"/>
      <c r="AB50" s="75"/>
      <c r="AC50" s="75" t="s">
        <v>220</v>
      </c>
      <c r="AD50" s="75" t="s">
        <v>220</v>
      </c>
      <c r="AE50" s="75" t="s">
        <v>220</v>
      </c>
      <c r="AF50" s="75" t="s">
        <v>220</v>
      </c>
      <c r="AG50" s="75" t="s">
        <v>220</v>
      </c>
      <c r="AH50" s="75"/>
      <c r="AI50" s="107">
        <f t="shared" si="4"/>
        <v>22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 t="s">
        <v>220</v>
      </c>
      <c r="E51" s="75" t="s">
        <v>220</v>
      </c>
      <c r="F51" s="75"/>
      <c r="G51" s="75"/>
      <c r="H51" s="75" t="s">
        <v>220</v>
      </c>
      <c r="I51" s="75" t="s">
        <v>220</v>
      </c>
      <c r="J51" s="75" t="s">
        <v>220</v>
      </c>
      <c r="K51" s="75" t="s">
        <v>220</v>
      </c>
      <c r="L51" s="75" t="s">
        <v>220</v>
      </c>
      <c r="M51" s="75"/>
      <c r="N51" s="75"/>
      <c r="O51" s="75" t="s">
        <v>220</v>
      </c>
      <c r="P51" s="75" t="s">
        <v>220</v>
      </c>
      <c r="Q51" s="75" t="s">
        <v>220</v>
      </c>
      <c r="R51" s="75" t="s">
        <v>220</v>
      </c>
      <c r="S51" s="75" t="s">
        <v>220</v>
      </c>
      <c r="T51" s="75"/>
      <c r="U51" s="75"/>
      <c r="V51" s="75" t="s">
        <v>220</v>
      </c>
      <c r="W51" s="75" t="s">
        <v>220</v>
      </c>
      <c r="X51" s="75" t="s">
        <v>220</v>
      </c>
      <c r="Y51" s="75" t="s">
        <v>220</v>
      </c>
      <c r="Z51" s="75" t="s">
        <v>220</v>
      </c>
      <c r="AA51" s="75"/>
      <c r="AB51" s="75"/>
      <c r="AC51" s="75" t="s">
        <v>222</v>
      </c>
      <c r="AD51" s="75" t="s">
        <v>222</v>
      </c>
      <c r="AE51" s="75" t="s">
        <v>222</v>
      </c>
      <c r="AF51" s="75" t="s">
        <v>222</v>
      </c>
      <c r="AG51" s="75" t="s">
        <v>222</v>
      </c>
      <c r="AH51" s="75"/>
      <c r="AI51" s="107">
        <f t="shared" si="4"/>
        <v>17</v>
      </c>
      <c r="AJ51" s="107">
        <f t="shared" si="5"/>
        <v>0</v>
      </c>
      <c r="AK51" s="108">
        <f t="shared" si="6"/>
        <v>5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 t="s">
        <v>220</v>
      </c>
      <c r="E52" s="75" t="s">
        <v>220</v>
      </c>
      <c r="F52" s="75"/>
      <c r="G52" s="75"/>
      <c r="H52" s="75" t="s">
        <v>220</v>
      </c>
      <c r="I52" s="75" t="s">
        <v>220</v>
      </c>
      <c r="J52" s="75" t="s">
        <v>220</v>
      </c>
      <c r="K52" s="75" t="s">
        <v>220</v>
      </c>
      <c r="L52" s="75" t="s">
        <v>220</v>
      </c>
      <c r="M52" s="75"/>
      <c r="N52" s="75"/>
      <c r="O52" s="75" t="s">
        <v>220</v>
      </c>
      <c r="P52" s="75" t="s">
        <v>220</v>
      </c>
      <c r="Q52" s="75" t="s">
        <v>220</v>
      </c>
      <c r="R52" s="75" t="s">
        <v>220</v>
      </c>
      <c r="S52" s="75" t="s">
        <v>220</v>
      </c>
      <c r="T52" s="75"/>
      <c r="U52" s="75"/>
      <c r="V52" s="75" t="s">
        <v>220</v>
      </c>
      <c r="W52" s="75" t="s">
        <v>220</v>
      </c>
      <c r="X52" s="75" t="s">
        <v>220</v>
      </c>
      <c r="Y52" s="75" t="s">
        <v>220</v>
      </c>
      <c r="Z52" s="75" t="s">
        <v>220</v>
      </c>
      <c r="AA52" s="75"/>
      <c r="AB52" s="75"/>
      <c r="AC52" s="75" t="s">
        <v>220</v>
      </c>
      <c r="AD52" s="75" t="s">
        <v>220</v>
      </c>
      <c r="AE52" s="75" t="s">
        <v>220</v>
      </c>
      <c r="AF52" s="75" t="s">
        <v>220</v>
      </c>
      <c r="AG52" s="75" t="s">
        <v>220</v>
      </c>
      <c r="AH52" s="75"/>
      <c r="AI52" s="107">
        <f t="shared" si="4"/>
        <v>22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 t="s">
        <v>220</v>
      </c>
      <c r="E53" s="75" t="s">
        <v>220</v>
      </c>
      <c r="F53" s="75"/>
      <c r="G53" s="75"/>
      <c r="H53" s="75" t="s">
        <v>220</v>
      </c>
      <c r="I53" s="75" t="s">
        <v>220</v>
      </c>
      <c r="J53" s="75" t="s">
        <v>220</v>
      </c>
      <c r="K53" s="75" t="s">
        <v>220</v>
      </c>
      <c r="L53" s="75" t="s">
        <v>220</v>
      </c>
      <c r="M53" s="75"/>
      <c r="N53" s="75"/>
      <c r="O53" s="75" t="s">
        <v>220</v>
      </c>
      <c r="P53" s="75" t="s">
        <v>220</v>
      </c>
      <c r="Q53" s="75" t="s">
        <v>220</v>
      </c>
      <c r="R53" s="75" t="s">
        <v>220</v>
      </c>
      <c r="S53" s="75" t="s">
        <v>220</v>
      </c>
      <c r="T53" s="75"/>
      <c r="U53" s="75"/>
      <c r="V53" s="75" t="s">
        <v>220</v>
      </c>
      <c r="W53" s="75" t="s">
        <v>220</v>
      </c>
      <c r="X53" s="75" t="s">
        <v>220</v>
      </c>
      <c r="Y53" s="75" t="s">
        <v>220</v>
      </c>
      <c r="Z53" s="75" t="s">
        <v>220</v>
      </c>
      <c r="AA53" s="75"/>
      <c r="AB53" s="75"/>
      <c r="AC53" s="75" t="s">
        <v>220</v>
      </c>
      <c r="AD53" s="75" t="s">
        <v>220</v>
      </c>
      <c r="AE53" s="75" t="s">
        <v>220</v>
      </c>
      <c r="AF53" s="75" t="s">
        <v>220</v>
      </c>
      <c r="AG53" s="75" t="s">
        <v>220</v>
      </c>
      <c r="AH53" s="75"/>
      <c r="AI53" s="107">
        <f t="shared" si="4"/>
        <v>22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 t="s">
        <v>220</v>
      </c>
      <c r="E54" s="75" t="s">
        <v>220</v>
      </c>
      <c r="F54" s="75"/>
      <c r="G54" s="75"/>
      <c r="H54" s="75" t="s">
        <v>220</v>
      </c>
      <c r="I54" s="75" t="s">
        <v>220</v>
      </c>
      <c r="J54" s="75" t="s">
        <v>220</v>
      </c>
      <c r="K54" s="75" t="s">
        <v>220</v>
      </c>
      <c r="L54" s="75" t="s">
        <v>220</v>
      </c>
      <c r="M54" s="75"/>
      <c r="N54" s="75"/>
      <c r="O54" s="75" t="s">
        <v>220</v>
      </c>
      <c r="P54" s="75" t="s">
        <v>220</v>
      </c>
      <c r="Q54" s="75" t="s">
        <v>220</v>
      </c>
      <c r="R54" s="75" t="s">
        <v>220</v>
      </c>
      <c r="S54" s="75" t="s">
        <v>220</v>
      </c>
      <c r="T54" s="75"/>
      <c r="U54" s="75"/>
      <c r="V54" s="75" t="s">
        <v>220</v>
      </c>
      <c r="W54" s="75" t="s">
        <v>220</v>
      </c>
      <c r="X54" s="75" t="s">
        <v>220</v>
      </c>
      <c r="Y54" s="75" t="s">
        <v>220</v>
      </c>
      <c r="Z54" s="75" t="s">
        <v>220</v>
      </c>
      <c r="AA54" s="75"/>
      <c r="AB54" s="75"/>
      <c r="AC54" s="75" t="s">
        <v>220</v>
      </c>
      <c r="AD54" s="75" t="s">
        <v>220</v>
      </c>
      <c r="AE54" s="75" t="s">
        <v>220</v>
      </c>
      <c r="AF54" s="75" t="s">
        <v>220</v>
      </c>
      <c r="AG54" s="75" t="s">
        <v>220</v>
      </c>
      <c r="AH54" s="75"/>
      <c r="AI54" s="107">
        <f t="shared" si="4"/>
        <v>22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 t="s">
        <v>230</v>
      </c>
      <c r="E55" s="75" t="s">
        <v>230</v>
      </c>
      <c r="F55" s="75"/>
      <c r="G55" s="75"/>
      <c r="H55" s="75" t="s">
        <v>230</v>
      </c>
      <c r="I55" s="75" t="s">
        <v>230</v>
      </c>
      <c r="J55" s="75" t="s">
        <v>230</v>
      </c>
      <c r="K55" s="75" t="s">
        <v>230</v>
      </c>
      <c r="L55" s="75" t="s">
        <v>230</v>
      </c>
      <c r="M55" s="75"/>
      <c r="N55" s="75"/>
      <c r="O55" s="75" t="s">
        <v>230</v>
      </c>
      <c r="P55" s="75" t="s">
        <v>230</v>
      </c>
      <c r="Q55" s="75" t="s">
        <v>230</v>
      </c>
      <c r="R55" s="75" t="s">
        <v>230</v>
      </c>
      <c r="S55" s="75" t="s">
        <v>230</v>
      </c>
      <c r="T55" s="75"/>
      <c r="U55" s="75"/>
      <c r="V55" s="75" t="s">
        <v>230</v>
      </c>
      <c r="W55" s="75" t="s">
        <v>230</v>
      </c>
      <c r="X55" s="75" t="s">
        <v>230</v>
      </c>
      <c r="Y55" s="75" t="s">
        <v>230</v>
      </c>
      <c r="Z55" s="75" t="s">
        <v>230</v>
      </c>
      <c r="AA55" s="75"/>
      <c r="AB55" s="75"/>
      <c r="AC55" s="75" t="s">
        <v>230</v>
      </c>
      <c r="AD55" s="75" t="s">
        <v>230</v>
      </c>
      <c r="AE55" s="75" t="s">
        <v>230</v>
      </c>
      <c r="AF55" s="75" t="s">
        <v>230</v>
      </c>
      <c r="AG55" s="75" t="s">
        <v>230</v>
      </c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22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 t="s">
        <v>220</v>
      </c>
      <c r="E56" s="75" t="s">
        <v>220</v>
      </c>
      <c r="F56" s="75"/>
      <c r="G56" s="75"/>
      <c r="H56" s="75" t="s">
        <v>220</v>
      </c>
      <c r="I56" s="75" t="s">
        <v>220</v>
      </c>
      <c r="J56" s="75" t="s">
        <v>220</v>
      </c>
      <c r="K56" s="75" t="s">
        <v>220</v>
      </c>
      <c r="L56" s="75" t="s">
        <v>220</v>
      </c>
      <c r="M56" s="75"/>
      <c r="N56" s="75"/>
      <c r="O56" s="75" t="s">
        <v>220</v>
      </c>
      <c r="P56" s="75" t="s">
        <v>220</v>
      </c>
      <c r="Q56" s="75" t="s">
        <v>220</v>
      </c>
      <c r="R56" s="75" t="s">
        <v>220</v>
      </c>
      <c r="S56" s="75" t="s">
        <v>222</v>
      </c>
      <c r="T56" s="75"/>
      <c r="U56" s="75"/>
      <c r="V56" s="75" t="s">
        <v>222</v>
      </c>
      <c r="W56" s="75" t="s">
        <v>222</v>
      </c>
      <c r="X56" s="75" t="s">
        <v>222</v>
      </c>
      <c r="Y56" s="75" t="s">
        <v>220</v>
      </c>
      <c r="Z56" s="75" t="s">
        <v>220</v>
      </c>
      <c r="AA56" s="75"/>
      <c r="AB56" s="75"/>
      <c r="AC56" s="75" t="s">
        <v>220</v>
      </c>
      <c r="AD56" s="75" t="s">
        <v>220</v>
      </c>
      <c r="AE56" s="75" t="s">
        <v>220</v>
      </c>
      <c r="AF56" s="75" t="s">
        <v>220</v>
      </c>
      <c r="AG56" s="75" t="s">
        <v>220</v>
      </c>
      <c r="AH56" s="75"/>
      <c r="AI56" s="107">
        <f t="shared" si="4"/>
        <v>18</v>
      </c>
      <c r="AJ56" s="107">
        <f t="shared" si="5"/>
        <v>0</v>
      </c>
      <c r="AK56" s="108">
        <f t="shared" si="6"/>
        <v>4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 t="s">
        <v>220</v>
      </c>
      <c r="E57" s="75" t="s">
        <v>220</v>
      </c>
      <c r="F57" s="75"/>
      <c r="G57" s="75"/>
      <c r="H57" s="75" t="s">
        <v>220</v>
      </c>
      <c r="I57" s="75" t="s">
        <v>220</v>
      </c>
      <c r="J57" s="75" t="s">
        <v>220</v>
      </c>
      <c r="K57" s="75" t="s">
        <v>220</v>
      </c>
      <c r="L57" s="75" t="s">
        <v>220</v>
      </c>
      <c r="M57" s="75"/>
      <c r="N57" s="75"/>
      <c r="O57" s="75" t="s">
        <v>220</v>
      </c>
      <c r="P57" s="75" t="s">
        <v>220</v>
      </c>
      <c r="Q57" s="75" t="s">
        <v>220</v>
      </c>
      <c r="R57" s="75" t="s">
        <v>220</v>
      </c>
      <c r="S57" s="75" t="s">
        <v>220</v>
      </c>
      <c r="T57" s="75"/>
      <c r="U57" s="75"/>
      <c r="V57" s="75" t="s">
        <v>220</v>
      </c>
      <c r="W57" s="75" t="s">
        <v>220</v>
      </c>
      <c r="X57" s="75" t="s">
        <v>220</v>
      </c>
      <c r="Y57" s="75" t="s">
        <v>220</v>
      </c>
      <c r="Z57" s="75" t="s">
        <v>220</v>
      </c>
      <c r="AA57" s="75"/>
      <c r="AB57" s="75"/>
      <c r="AC57" s="75" t="s">
        <v>220</v>
      </c>
      <c r="AD57" s="75" t="s">
        <v>220</v>
      </c>
      <c r="AE57" s="75" t="s">
        <v>220</v>
      </c>
      <c r="AF57" s="75" t="s">
        <v>220</v>
      </c>
      <c r="AG57" s="75" t="s">
        <v>220</v>
      </c>
      <c r="AH57" s="75"/>
      <c r="AI57" s="107">
        <f t="shared" si="4"/>
        <v>22</v>
      </c>
      <c r="AJ57" s="107">
        <f t="shared" si="5"/>
        <v>0</v>
      </c>
      <c r="AK57" s="108">
        <f t="shared" si="6"/>
        <v>0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 t="s">
        <v>220</v>
      </c>
      <c r="E58" s="75" t="s">
        <v>220</v>
      </c>
      <c r="F58" s="75"/>
      <c r="G58" s="75"/>
      <c r="H58" s="75" t="s">
        <v>220</v>
      </c>
      <c r="I58" s="75" t="s">
        <v>220</v>
      </c>
      <c r="J58" s="75" t="s">
        <v>220</v>
      </c>
      <c r="K58" s="75" t="s">
        <v>220</v>
      </c>
      <c r="L58" s="75" t="s">
        <v>220</v>
      </c>
      <c r="M58" s="75"/>
      <c r="N58" s="75"/>
      <c r="O58" s="75" t="s">
        <v>220</v>
      </c>
      <c r="P58" s="75" t="s">
        <v>220</v>
      </c>
      <c r="Q58" s="75" t="s">
        <v>220</v>
      </c>
      <c r="R58" s="75" t="s">
        <v>220</v>
      </c>
      <c r="S58" s="75" t="s">
        <v>220</v>
      </c>
      <c r="T58" s="75"/>
      <c r="U58" s="75"/>
      <c r="V58" s="75" t="s">
        <v>220</v>
      </c>
      <c r="W58" s="75" t="s">
        <v>220</v>
      </c>
      <c r="X58" s="75" t="s">
        <v>220</v>
      </c>
      <c r="Y58" s="75" t="s">
        <v>220</v>
      </c>
      <c r="Z58" s="75" t="s">
        <v>220</v>
      </c>
      <c r="AA58" s="75"/>
      <c r="AB58" s="75"/>
      <c r="AC58" s="75" t="s">
        <v>220</v>
      </c>
      <c r="AD58" s="75" t="s">
        <v>220</v>
      </c>
      <c r="AE58" s="75" t="s">
        <v>220</v>
      </c>
      <c r="AF58" s="75" t="s">
        <v>220</v>
      </c>
      <c r="AG58" s="75" t="s">
        <v>220</v>
      </c>
      <c r="AH58" s="75"/>
      <c r="AI58" s="107">
        <f t="shared" si="4"/>
        <v>22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8</v>
      </c>
      <c r="E59" s="35">
        <f t="shared" ref="E59:AH59" si="17">COUNTIF(E49:E58,"p") + COUNTIF(E49:E58,"ah")</f>
        <v>8</v>
      </c>
      <c r="F59" s="35">
        <f t="shared" si="17"/>
        <v>0</v>
      </c>
      <c r="G59" s="35">
        <f t="shared" si="17"/>
        <v>0</v>
      </c>
      <c r="H59" s="35">
        <f t="shared" si="17"/>
        <v>8</v>
      </c>
      <c r="I59" s="35">
        <f t="shared" si="17"/>
        <v>8</v>
      </c>
      <c r="J59" s="35">
        <f t="shared" si="17"/>
        <v>8</v>
      </c>
      <c r="K59" s="35">
        <f t="shared" si="17"/>
        <v>8</v>
      </c>
      <c r="L59" s="35">
        <f t="shared" si="17"/>
        <v>8</v>
      </c>
      <c r="M59" s="35">
        <f t="shared" si="17"/>
        <v>0</v>
      </c>
      <c r="N59" s="35">
        <f t="shared" si="17"/>
        <v>0</v>
      </c>
      <c r="O59" s="35">
        <f t="shared" si="17"/>
        <v>8</v>
      </c>
      <c r="P59" s="35">
        <f t="shared" si="17"/>
        <v>8</v>
      </c>
      <c r="Q59" s="35">
        <f t="shared" si="17"/>
        <v>8</v>
      </c>
      <c r="R59" s="35">
        <f t="shared" si="17"/>
        <v>8</v>
      </c>
      <c r="S59" s="35">
        <f t="shared" si="17"/>
        <v>7</v>
      </c>
      <c r="T59" s="35">
        <f t="shared" si="17"/>
        <v>0</v>
      </c>
      <c r="U59" s="35">
        <f t="shared" si="17"/>
        <v>0</v>
      </c>
      <c r="V59" s="35">
        <f t="shared" si="17"/>
        <v>7</v>
      </c>
      <c r="W59" s="35">
        <f t="shared" si="17"/>
        <v>7</v>
      </c>
      <c r="X59" s="35">
        <f t="shared" si="17"/>
        <v>7</v>
      </c>
      <c r="Y59" s="35">
        <f t="shared" si="17"/>
        <v>8</v>
      </c>
      <c r="Z59" s="35">
        <f t="shared" si="17"/>
        <v>8</v>
      </c>
      <c r="AA59" s="35">
        <f t="shared" si="17"/>
        <v>0</v>
      </c>
      <c r="AB59" s="35">
        <f t="shared" si="17"/>
        <v>0</v>
      </c>
      <c r="AC59" s="35">
        <f t="shared" si="17"/>
        <v>7</v>
      </c>
      <c r="AD59" s="35">
        <f t="shared" si="17"/>
        <v>7</v>
      </c>
      <c r="AE59" s="35">
        <f t="shared" si="17"/>
        <v>7</v>
      </c>
      <c r="AF59" s="35">
        <f t="shared" si="17"/>
        <v>7</v>
      </c>
      <c r="AG59" s="35">
        <f t="shared" si="17"/>
        <v>7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 t="s">
        <v>220</v>
      </c>
      <c r="E61" s="75" t="s">
        <v>220</v>
      </c>
      <c r="F61" s="75"/>
      <c r="G61" s="75"/>
      <c r="H61" s="75" t="s">
        <v>220</v>
      </c>
      <c r="I61" s="75" t="s">
        <v>220</v>
      </c>
      <c r="J61" s="75" t="s">
        <v>220</v>
      </c>
      <c r="K61" s="75" t="s">
        <v>220</v>
      </c>
      <c r="L61" s="75" t="s">
        <v>220</v>
      </c>
      <c r="M61" s="75"/>
      <c r="N61" s="75"/>
      <c r="O61" s="75" t="s">
        <v>220</v>
      </c>
      <c r="P61" s="75" t="s">
        <v>220</v>
      </c>
      <c r="Q61" s="75" t="s">
        <v>220</v>
      </c>
      <c r="R61" s="75" t="s">
        <v>220</v>
      </c>
      <c r="S61" s="75" t="s">
        <v>220</v>
      </c>
      <c r="T61" s="75"/>
      <c r="U61" s="75"/>
      <c r="V61" s="75" t="s">
        <v>220</v>
      </c>
      <c r="W61" s="75" t="s">
        <v>220</v>
      </c>
      <c r="X61" s="75" t="s">
        <v>220</v>
      </c>
      <c r="Y61" s="75" t="s">
        <v>220</v>
      </c>
      <c r="Z61" s="75" t="s">
        <v>220</v>
      </c>
      <c r="AA61" s="75"/>
      <c r="AB61" s="75"/>
      <c r="AC61" s="75" t="s">
        <v>220</v>
      </c>
      <c r="AD61" s="75" t="s">
        <v>220</v>
      </c>
      <c r="AE61" s="75" t="s">
        <v>220</v>
      </c>
      <c r="AF61" s="75" t="s">
        <v>220</v>
      </c>
      <c r="AG61" s="75" t="s">
        <v>220</v>
      </c>
      <c r="AH61" s="75"/>
      <c r="AI61" s="107">
        <f t="shared" ref="AI61:AI71" si="18">COUNTIF(D61:AG61,"p")</f>
        <v>22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 t="s">
        <v>220</v>
      </c>
      <c r="E62" s="75" t="s">
        <v>220</v>
      </c>
      <c r="F62" s="75"/>
      <c r="G62" s="75"/>
      <c r="H62" s="75" t="s">
        <v>220</v>
      </c>
      <c r="I62" s="75" t="s">
        <v>220</v>
      </c>
      <c r="J62" s="75" t="s">
        <v>220</v>
      </c>
      <c r="K62" s="75" t="s">
        <v>220</v>
      </c>
      <c r="L62" s="75" t="s">
        <v>220</v>
      </c>
      <c r="M62" s="75"/>
      <c r="N62" s="75"/>
      <c r="O62" s="75" t="s">
        <v>220</v>
      </c>
      <c r="P62" s="75" t="s">
        <v>220</v>
      </c>
      <c r="Q62" s="75" t="s">
        <v>220</v>
      </c>
      <c r="R62" s="75" t="s">
        <v>220</v>
      </c>
      <c r="S62" s="75" t="s">
        <v>220</v>
      </c>
      <c r="T62" s="75"/>
      <c r="U62" s="75"/>
      <c r="V62" s="75" t="s">
        <v>220</v>
      </c>
      <c r="W62" s="75" t="s">
        <v>220</v>
      </c>
      <c r="X62" s="75" t="s">
        <v>222</v>
      </c>
      <c r="Y62" s="75" t="s">
        <v>222</v>
      </c>
      <c r="Z62" s="75" t="s">
        <v>222</v>
      </c>
      <c r="AA62" s="75"/>
      <c r="AB62" s="75"/>
      <c r="AC62" s="75" t="s">
        <v>220</v>
      </c>
      <c r="AD62" s="75" t="s">
        <v>220</v>
      </c>
      <c r="AE62" s="75" t="s">
        <v>220</v>
      </c>
      <c r="AF62" s="75" t="s">
        <v>220</v>
      </c>
      <c r="AG62" s="75" t="s">
        <v>220</v>
      </c>
      <c r="AH62" s="75"/>
      <c r="AI62" s="107">
        <f t="shared" si="18"/>
        <v>19</v>
      </c>
      <c r="AJ62" s="107">
        <f t="shared" si="19"/>
        <v>0</v>
      </c>
      <c r="AK62" s="108">
        <f t="shared" si="20"/>
        <v>3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 t="s">
        <v>220</v>
      </c>
      <c r="E63" s="75" t="s">
        <v>220</v>
      </c>
      <c r="F63" s="75"/>
      <c r="G63" s="75"/>
      <c r="H63" s="75" t="s">
        <v>220</v>
      </c>
      <c r="I63" s="75" t="s">
        <v>220</v>
      </c>
      <c r="J63" s="75" t="s">
        <v>220</v>
      </c>
      <c r="K63" s="75" t="s">
        <v>220</v>
      </c>
      <c r="L63" s="75" t="s">
        <v>220</v>
      </c>
      <c r="M63" s="75"/>
      <c r="N63" s="75"/>
      <c r="O63" s="75" t="s">
        <v>220</v>
      </c>
      <c r="P63" s="75" t="s">
        <v>220</v>
      </c>
      <c r="Q63" s="75" t="s">
        <v>220</v>
      </c>
      <c r="R63" s="75" t="s">
        <v>220</v>
      </c>
      <c r="S63" s="75" t="s">
        <v>220</v>
      </c>
      <c r="T63" s="75"/>
      <c r="U63" s="75"/>
      <c r="V63" s="75" t="s">
        <v>220</v>
      </c>
      <c r="W63" s="75" t="s">
        <v>220</v>
      </c>
      <c r="X63" s="75" t="s">
        <v>220</v>
      </c>
      <c r="Y63" s="75" t="s">
        <v>220</v>
      </c>
      <c r="Z63" s="75" t="s">
        <v>220</v>
      </c>
      <c r="AA63" s="75"/>
      <c r="AB63" s="75"/>
      <c r="AC63" s="75" t="s">
        <v>220</v>
      </c>
      <c r="AD63" s="75" t="s">
        <v>220</v>
      </c>
      <c r="AE63" s="75" t="s">
        <v>220</v>
      </c>
      <c r="AF63" s="75" t="s">
        <v>220</v>
      </c>
      <c r="AG63" s="75" t="s">
        <v>220</v>
      </c>
      <c r="AH63" s="75"/>
      <c r="AI63" s="107">
        <f t="shared" si="18"/>
        <v>22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 t="s">
        <v>220</v>
      </c>
      <c r="E64" s="75" t="s">
        <v>220</v>
      </c>
      <c r="F64" s="75"/>
      <c r="G64" s="75"/>
      <c r="H64" s="75" t="s">
        <v>220</v>
      </c>
      <c r="I64" s="75" t="s">
        <v>220</v>
      </c>
      <c r="J64" s="75" t="s">
        <v>220</v>
      </c>
      <c r="K64" s="75" t="s">
        <v>220</v>
      </c>
      <c r="L64" s="75" t="s">
        <v>220</v>
      </c>
      <c r="M64" s="75"/>
      <c r="N64" s="75"/>
      <c r="O64" s="75" t="s">
        <v>220</v>
      </c>
      <c r="P64" s="75" t="s">
        <v>220</v>
      </c>
      <c r="Q64" s="75" t="s">
        <v>220</v>
      </c>
      <c r="R64" s="75" t="s">
        <v>220</v>
      </c>
      <c r="S64" s="75" t="s">
        <v>220</v>
      </c>
      <c r="T64" s="75"/>
      <c r="U64" s="75"/>
      <c r="V64" s="75" t="s">
        <v>220</v>
      </c>
      <c r="W64" s="75" t="s">
        <v>220</v>
      </c>
      <c r="X64" s="75" t="s">
        <v>220</v>
      </c>
      <c r="Y64" s="75" t="s">
        <v>220</v>
      </c>
      <c r="Z64" s="75" t="s">
        <v>220</v>
      </c>
      <c r="AA64" s="75"/>
      <c r="AB64" s="75"/>
      <c r="AC64" s="75" t="s">
        <v>220</v>
      </c>
      <c r="AD64" s="75" t="s">
        <v>220</v>
      </c>
      <c r="AE64" s="75" t="s">
        <v>220</v>
      </c>
      <c r="AF64" s="75" t="s">
        <v>220</v>
      </c>
      <c r="AG64" s="75" t="s">
        <v>220</v>
      </c>
      <c r="AH64" s="75"/>
      <c r="AI64" s="107">
        <f t="shared" si="18"/>
        <v>22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 t="s">
        <v>220</v>
      </c>
      <c r="E65" s="75" t="s">
        <v>220</v>
      </c>
      <c r="F65" s="75"/>
      <c r="G65" s="75"/>
      <c r="H65" s="75" t="s">
        <v>220</v>
      </c>
      <c r="I65" s="75" t="s">
        <v>220</v>
      </c>
      <c r="J65" s="75" t="s">
        <v>220</v>
      </c>
      <c r="K65" s="75" t="s">
        <v>220</v>
      </c>
      <c r="L65" s="75" t="s">
        <v>220</v>
      </c>
      <c r="M65" s="75"/>
      <c r="N65" s="75"/>
      <c r="O65" s="75" t="s">
        <v>220</v>
      </c>
      <c r="P65" s="75" t="s">
        <v>220</v>
      </c>
      <c r="Q65" s="75" t="s">
        <v>220</v>
      </c>
      <c r="R65" s="75" t="s">
        <v>220</v>
      </c>
      <c r="S65" s="75" t="s">
        <v>220</v>
      </c>
      <c r="T65" s="75"/>
      <c r="U65" s="75"/>
      <c r="V65" s="75" t="s">
        <v>220</v>
      </c>
      <c r="W65" s="75" t="s">
        <v>220</v>
      </c>
      <c r="X65" s="75" t="s">
        <v>220</v>
      </c>
      <c r="Y65" s="75" t="s">
        <v>220</v>
      </c>
      <c r="Z65" s="75" t="s">
        <v>220</v>
      </c>
      <c r="AA65" s="75"/>
      <c r="AB65" s="75"/>
      <c r="AC65" s="75" t="s">
        <v>220</v>
      </c>
      <c r="AD65" s="75" t="s">
        <v>220</v>
      </c>
      <c r="AE65" s="75" t="s">
        <v>220</v>
      </c>
      <c r="AF65" s="75" t="s">
        <v>220</v>
      </c>
      <c r="AG65" s="75" t="s">
        <v>220</v>
      </c>
      <c r="AH65" s="75"/>
      <c r="AI65" s="107">
        <f t="shared" si="18"/>
        <v>22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 t="s">
        <v>220</v>
      </c>
      <c r="E66" s="75" t="s">
        <v>220</v>
      </c>
      <c r="F66" s="75"/>
      <c r="G66" s="75"/>
      <c r="H66" s="75" t="s">
        <v>220</v>
      </c>
      <c r="I66" s="75" t="s">
        <v>220</v>
      </c>
      <c r="J66" s="75" t="s">
        <v>220</v>
      </c>
      <c r="K66" s="75" t="s">
        <v>220</v>
      </c>
      <c r="L66" s="75" t="s">
        <v>220</v>
      </c>
      <c r="M66" s="75"/>
      <c r="N66" s="75"/>
      <c r="O66" s="75" t="s">
        <v>220</v>
      </c>
      <c r="P66" s="75" t="s">
        <v>220</v>
      </c>
      <c r="Q66" s="75" t="s">
        <v>220</v>
      </c>
      <c r="R66" s="75" t="s">
        <v>220</v>
      </c>
      <c r="S66" s="75" t="s">
        <v>220</v>
      </c>
      <c r="T66" s="75"/>
      <c r="U66" s="75"/>
      <c r="V66" s="75" t="s">
        <v>222</v>
      </c>
      <c r="W66" s="75" t="s">
        <v>222</v>
      </c>
      <c r="X66" s="75" t="s">
        <v>222</v>
      </c>
      <c r="Y66" s="75" t="s">
        <v>222</v>
      </c>
      <c r="Z66" s="75" t="s">
        <v>222</v>
      </c>
      <c r="AA66" s="75"/>
      <c r="AB66" s="75"/>
      <c r="AC66" s="75" t="s">
        <v>220</v>
      </c>
      <c r="AD66" s="75" t="s">
        <v>220</v>
      </c>
      <c r="AE66" s="75" t="s">
        <v>220</v>
      </c>
      <c r="AF66" s="75" t="s">
        <v>220</v>
      </c>
      <c r="AG66" s="75" t="s">
        <v>220</v>
      </c>
      <c r="AH66" s="75"/>
      <c r="AI66" s="107">
        <f t="shared" si="18"/>
        <v>17</v>
      </c>
      <c r="AJ66" s="107">
        <f t="shared" si="19"/>
        <v>0</v>
      </c>
      <c r="AK66" s="108">
        <f t="shared" si="20"/>
        <v>5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 t="s">
        <v>220</v>
      </c>
      <c r="E67" s="75" t="s">
        <v>220</v>
      </c>
      <c r="F67" s="75"/>
      <c r="G67" s="75"/>
      <c r="H67" s="75" t="s">
        <v>220</v>
      </c>
      <c r="I67" s="75" t="s">
        <v>220</v>
      </c>
      <c r="J67" s="75" t="s">
        <v>220</v>
      </c>
      <c r="K67" s="75" t="s">
        <v>220</v>
      </c>
      <c r="L67" s="75" t="s">
        <v>220</v>
      </c>
      <c r="M67" s="75"/>
      <c r="N67" s="75"/>
      <c r="O67" s="75" t="s">
        <v>220</v>
      </c>
      <c r="P67" s="75" t="s">
        <v>220</v>
      </c>
      <c r="Q67" s="75" t="s">
        <v>220</v>
      </c>
      <c r="R67" s="75" t="s">
        <v>220</v>
      </c>
      <c r="S67" s="75" t="s">
        <v>220</v>
      </c>
      <c r="T67" s="75"/>
      <c r="U67" s="75"/>
      <c r="V67" s="75" t="s">
        <v>220</v>
      </c>
      <c r="W67" s="75" t="s">
        <v>220</v>
      </c>
      <c r="X67" s="75" t="s">
        <v>220</v>
      </c>
      <c r="Y67" s="75" t="s">
        <v>220</v>
      </c>
      <c r="Z67" s="75" t="s">
        <v>220</v>
      </c>
      <c r="AA67" s="75"/>
      <c r="AB67" s="75"/>
      <c r="AC67" s="75" t="s">
        <v>220</v>
      </c>
      <c r="AD67" s="75" t="s">
        <v>220</v>
      </c>
      <c r="AE67" s="75" t="s">
        <v>220</v>
      </c>
      <c r="AF67" s="75" t="s">
        <v>220</v>
      </c>
      <c r="AG67" s="75" t="s">
        <v>220</v>
      </c>
      <c r="AH67" s="75"/>
      <c r="AI67" s="107">
        <f t="shared" si="18"/>
        <v>22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 t="s">
        <v>220</v>
      </c>
      <c r="E68" s="80" t="s">
        <v>220</v>
      </c>
      <c r="F68" s="80"/>
      <c r="G68" s="80"/>
      <c r="H68" s="80" t="s">
        <v>220</v>
      </c>
      <c r="I68" s="80" t="s">
        <v>220</v>
      </c>
      <c r="J68" s="80" t="s">
        <v>220</v>
      </c>
      <c r="K68" s="80" t="s">
        <v>220</v>
      </c>
      <c r="L68" s="80" t="s">
        <v>220</v>
      </c>
      <c r="M68" s="80"/>
      <c r="N68" s="80"/>
      <c r="O68" s="80" t="s">
        <v>220</v>
      </c>
      <c r="P68" s="80" t="s">
        <v>220</v>
      </c>
      <c r="Q68" s="80" t="s">
        <v>220</v>
      </c>
      <c r="R68" s="80" t="s">
        <v>220</v>
      </c>
      <c r="S68" s="80" t="s">
        <v>220</v>
      </c>
      <c r="T68" s="80"/>
      <c r="U68" s="75"/>
      <c r="V68" s="75" t="s">
        <v>220</v>
      </c>
      <c r="W68" s="75" t="s">
        <v>220</v>
      </c>
      <c r="X68" s="75" t="s">
        <v>220</v>
      </c>
      <c r="Y68" s="75" t="s">
        <v>220</v>
      </c>
      <c r="Z68" s="75" t="s">
        <v>220</v>
      </c>
      <c r="AA68" s="75"/>
      <c r="AB68" s="75"/>
      <c r="AC68" s="75" t="s">
        <v>220</v>
      </c>
      <c r="AD68" s="75" t="s">
        <v>220</v>
      </c>
      <c r="AE68" s="75" t="s">
        <v>220</v>
      </c>
      <c r="AF68" s="75" t="s">
        <v>220</v>
      </c>
      <c r="AG68" s="75" t="s">
        <v>220</v>
      </c>
      <c r="AH68" s="75"/>
      <c r="AI68" s="107">
        <f t="shared" si="18"/>
        <v>22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 t="s">
        <v>220</v>
      </c>
      <c r="E69" s="75" t="s">
        <v>220</v>
      </c>
      <c r="F69" s="75"/>
      <c r="G69" s="75"/>
      <c r="H69" s="75" t="s">
        <v>220</v>
      </c>
      <c r="I69" s="75" t="s">
        <v>220</v>
      </c>
      <c r="J69" s="75" t="s">
        <v>220</v>
      </c>
      <c r="K69" s="75" t="s">
        <v>220</v>
      </c>
      <c r="L69" s="75" t="s">
        <v>220</v>
      </c>
      <c r="M69" s="75"/>
      <c r="N69" s="75"/>
      <c r="O69" s="75" t="s">
        <v>220</v>
      </c>
      <c r="P69" s="75" t="s">
        <v>220</v>
      </c>
      <c r="Q69" s="75" t="s">
        <v>220</v>
      </c>
      <c r="R69" s="75" t="s">
        <v>220</v>
      </c>
      <c r="S69" s="75" t="s">
        <v>220</v>
      </c>
      <c r="T69" s="75"/>
      <c r="U69" s="75"/>
      <c r="V69" s="75" t="s">
        <v>220</v>
      </c>
      <c r="W69" s="75" t="s">
        <v>220</v>
      </c>
      <c r="X69" s="75" t="s">
        <v>220</v>
      </c>
      <c r="Y69" s="75" t="s">
        <v>220</v>
      </c>
      <c r="Z69" s="75" t="s">
        <v>220</v>
      </c>
      <c r="AA69" s="75"/>
      <c r="AB69" s="75"/>
      <c r="AC69" s="75" t="s">
        <v>220</v>
      </c>
      <c r="AD69" s="75" t="s">
        <v>220</v>
      </c>
      <c r="AE69" s="75" t="s">
        <v>220</v>
      </c>
      <c r="AF69" s="75" t="s">
        <v>220</v>
      </c>
      <c r="AG69" s="75" t="s">
        <v>220</v>
      </c>
      <c r="AH69" s="75"/>
      <c r="AI69" s="107">
        <f t="shared" si="18"/>
        <v>22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 t="s">
        <v>220</v>
      </c>
      <c r="E70" s="75" t="s">
        <v>220</v>
      </c>
      <c r="F70" s="75"/>
      <c r="G70" s="75"/>
      <c r="H70" s="75" t="s">
        <v>220</v>
      </c>
      <c r="I70" s="75" t="s">
        <v>220</v>
      </c>
      <c r="J70" s="75" t="s">
        <v>220</v>
      </c>
      <c r="K70" s="75" t="s">
        <v>220</v>
      </c>
      <c r="L70" s="75" t="s">
        <v>220</v>
      </c>
      <c r="M70" s="75"/>
      <c r="N70" s="75"/>
      <c r="O70" s="75" t="s">
        <v>220</v>
      </c>
      <c r="P70" s="75" t="s">
        <v>220</v>
      </c>
      <c r="Q70" s="75" t="s">
        <v>220</v>
      </c>
      <c r="R70" s="75" t="s">
        <v>220</v>
      </c>
      <c r="S70" s="75" t="s">
        <v>220</v>
      </c>
      <c r="T70" s="75"/>
      <c r="U70" s="75"/>
      <c r="V70" s="75" t="s">
        <v>220</v>
      </c>
      <c r="W70" s="75" t="s">
        <v>220</v>
      </c>
      <c r="X70" s="75" t="s">
        <v>220</v>
      </c>
      <c r="Y70" s="75" t="s">
        <v>220</v>
      </c>
      <c r="Z70" s="75" t="s">
        <v>220</v>
      </c>
      <c r="AA70" s="75"/>
      <c r="AB70" s="75"/>
      <c r="AC70" s="75" t="s">
        <v>220</v>
      </c>
      <c r="AD70" s="75" t="s">
        <v>220</v>
      </c>
      <c r="AE70" s="75" t="s">
        <v>220</v>
      </c>
      <c r="AF70" s="75" t="s">
        <v>220</v>
      </c>
      <c r="AG70" s="75" t="s">
        <v>220</v>
      </c>
      <c r="AH70" s="75"/>
      <c r="AI70" s="107">
        <f t="shared" si="18"/>
        <v>22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 t="s">
        <v>220</v>
      </c>
      <c r="E71" s="75" t="s">
        <v>220</v>
      </c>
      <c r="F71" s="75"/>
      <c r="G71" s="75"/>
      <c r="H71" s="75" t="s">
        <v>220</v>
      </c>
      <c r="I71" s="75" t="s">
        <v>220</v>
      </c>
      <c r="J71" s="75" t="s">
        <v>220</v>
      </c>
      <c r="K71" s="75" t="s">
        <v>220</v>
      </c>
      <c r="L71" s="75" t="s">
        <v>220</v>
      </c>
      <c r="M71" s="75"/>
      <c r="N71" s="75"/>
      <c r="O71" s="75" t="s">
        <v>220</v>
      </c>
      <c r="P71" s="75" t="s">
        <v>220</v>
      </c>
      <c r="Q71" s="75" t="s">
        <v>220</v>
      </c>
      <c r="R71" s="75" t="s">
        <v>220</v>
      </c>
      <c r="S71" s="75" t="s">
        <v>220</v>
      </c>
      <c r="T71" s="75"/>
      <c r="U71" s="75"/>
      <c r="V71" s="75" t="s">
        <v>220</v>
      </c>
      <c r="W71" s="75" t="s">
        <v>220</v>
      </c>
      <c r="X71" s="75" t="s">
        <v>220</v>
      </c>
      <c r="Y71" s="75" t="s">
        <v>220</v>
      </c>
      <c r="Z71" s="75" t="s">
        <v>220</v>
      </c>
      <c r="AA71" s="75"/>
      <c r="AB71" s="75"/>
      <c r="AC71" s="75" t="s">
        <v>220</v>
      </c>
      <c r="AD71" s="75" t="s">
        <v>220</v>
      </c>
      <c r="AE71" s="75" t="s">
        <v>220</v>
      </c>
      <c r="AF71" s="75" t="s">
        <v>220</v>
      </c>
      <c r="AG71" s="75" t="s">
        <v>220</v>
      </c>
      <c r="AH71" s="75"/>
      <c r="AI71" s="107">
        <f t="shared" si="18"/>
        <v>22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11</v>
      </c>
      <c r="E72" s="42">
        <f t="shared" ref="E72:AH72" si="31">COUNTIF(E61:E71,"p") + COUNTIF(E61:E71,"ah")</f>
        <v>11</v>
      </c>
      <c r="F72" s="42">
        <f t="shared" si="31"/>
        <v>0</v>
      </c>
      <c r="G72" s="42">
        <f t="shared" si="31"/>
        <v>0</v>
      </c>
      <c r="H72" s="42">
        <f t="shared" si="31"/>
        <v>11</v>
      </c>
      <c r="I72" s="42">
        <f t="shared" si="31"/>
        <v>11</v>
      </c>
      <c r="J72" s="42">
        <f t="shared" si="31"/>
        <v>11</v>
      </c>
      <c r="K72" s="42">
        <f t="shared" si="31"/>
        <v>11</v>
      </c>
      <c r="L72" s="42">
        <f t="shared" si="31"/>
        <v>11</v>
      </c>
      <c r="M72" s="42">
        <f t="shared" si="31"/>
        <v>0</v>
      </c>
      <c r="N72" s="42">
        <f t="shared" si="31"/>
        <v>0</v>
      </c>
      <c r="O72" s="42">
        <f t="shared" si="31"/>
        <v>11</v>
      </c>
      <c r="P72" s="42">
        <f t="shared" si="31"/>
        <v>11</v>
      </c>
      <c r="Q72" s="42">
        <f t="shared" si="31"/>
        <v>11</v>
      </c>
      <c r="R72" s="42">
        <f t="shared" si="31"/>
        <v>11</v>
      </c>
      <c r="S72" s="42">
        <f t="shared" si="31"/>
        <v>11</v>
      </c>
      <c r="T72" s="42">
        <f t="shared" si="31"/>
        <v>0</v>
      </c>
      <c r="U72" s="42">
        <f t="shared" si="31"/>
        <v>0</v>
      </c>
      <c r="V72" s="42">
        <f t="shared" si="31"/>
        <v>10</v>
      </c>
      <c r="W72" s="42">
        <f t="shared" si="31"/>
        <v>10</v>
      </c>
      <c r="X72" s="42">
        <f t="shared" si="31"/>
        <v>9</v>
      </c>
      <c r="Y72" s="42">
        <f t="shared" si="31"/>
        <v>9</v>
      </c>
      <c r="Z72" s="42">
        <f t="shared" si="31"/>
        <v>9</v>
      </c>
      <c r="AA72" s="42">
        <f t="shared" si="31"/>
        <v>0</v>
      </c>
      <c r="AB72" s="42">
        <f t="shared" si="31"/>
        <v>0</v>
      </c>
      <c r="AC72" s="42">
        <f t="shared" si="31"/>
        <v>11</v>
      </c>
      <c r="AD72" s="42">
        <f t="shared" si="31"/>
        <v>11</v>
      </c>
      <c r="AE72" s="42">
        <f t="shared" si="31"/>
        <v>11</v>
      </c>
      <c r="AF72" s="42">
        <f t="shared" si="31"/>
        <v>11</v>
      </c>
      <c r="AG72" s="42">
        <f t="shared" si="31"/>
        <v>11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19</v>
      </c>
      <c r="E73" s="35">
        <f t="shared" si="32"/>
        <v>19</v>
      </c>
      <c r="F73" s="35">
        <f t="shared" si="32"/>
        <v>0</v>
      </c>
      <c r="G73" s="35">
        <f t="shared" si="32"/>
        <v>0</v>
      </c>
      <c r="H73" s="35">
        <f t="shared" si="32"/>
        <v>19</v>
      </c>
      <c r="I73" s="35">
        <f t="shared" si="32"/>
        <v>19</v>
      </c>
      <c r="J73" s="35">
        <f t="shared" si="32"/>
        <v>19</v>
      </c>
      <c r="K73" s="35">
        <f t="shared" si="32"/>
        <v>19</v>
      </c>
      <c r="L73" s="35">
        <f t="shared" si="32"/>
        <v>19</v>
      </c>
      <c r="M73" s="35">
        <f t="shared" si="32"/>
        <v>0</v>
      </c>
      <c r="N73" s="35">
        <f t="shared" si="32"/>
        <v>0</v>
      </c>
      <c r="O73" s="35">
        <f t="shared" si="32"/>
        <v>19</v>
      </c>
      <c r="P73" s="35">
        <f t="shared" si="32"/>
        <v>19</v>
      </c>
      <c r="Q73" s="35">
        <f t="shared" si="32"/>
        <v>19</v>
      </c>
      <c r="R73" s="35">
        <f t="shared" si="32"/>
        <v>19</v>
      </c>
      <c r="S73" s="35">
        <f t="shared" si="32"/>
        <v>18</v>
      </c>
      <c r="T73" s="35">
        <f t="shared" si="32"/>
        <v>0</v>
      </c>
      <c r="U73" s="35">
        <f t="shared" si="32"/>
        <v>0</v>
      </c>
      <c r="V73" s="35">
        <f t="shared" si="32"/>
        <v>17</v>
      </c>
      <c r="W73" s="35">
        <f t="shared" si="32"/>
        <v>17</v>
      </c>
      <c r="X73" s="35">
        <f t="shared" si="32"/>
        <v>16</v>
      </c>
      <c r="Y73" s="35">
        <f t="shared" si="32"/>
        <v>17</v>
      </c>
      <c r="Z73" s="35">
        <f t="shared" si="32"/>
        <v>17</v>
      </c>
      <c r="AA73" s="35">
        <f t="shared" si="32"/>
        <v>0</v>
      </c>
      <c r="AB73" s="35">
        <f t="shared" si="32"/>
        <v>0</v>
      </c>
      <c r="AC73" s="35">
        <f t="shared" si="32"/>
        <v>18</v>
      </c>
      <c r="AD73" s="35">
        <f t="shared" si="32"/>
        <v>18</v>
      </c>
      <c r="AE73" s="35">
        <f t="shared" si="32"/>
        <v>18</v>
      </c>
      <c r="AF73" s="35">
        <f t="shared" si="32"/>
        <v>18</v>
      </c>
      <c r="AG73" s="35">
        <f t="shared" si="32"/>
        <v>18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0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3</v>
      </c>
      <c r="G83" s="102">
        <f>COUNTIF(D11:AE35,"f")</f>
        <v>0</v>
      </c>
      <c r="H83" s="102">
        <f>COUNTIF(D11:AE35,"ast")</f>
        <v>2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153</v>
      </c>
      <c r="X83" s="105">
        <f>COUNTIF(D49:AE58,"AH")</f>
        <v>0</v>
      </c>
      <c r="Y83" s="105">
        <f>COUNTIF(D49:AE58,"PC")</f>
        <v>7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20</v>
      </c>
      <c r="AG83" s="105">
        <f>COUNTIF(D49:AE58,"AT")</f>
        <v>20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212</v>
      </c>
      <c r="E105" s="105">
        <f>COUNTIF(D61:AE71,"AH")</f>
        <v>0</v>
      </c>
      <c r="F105" s="105">
        <f>COUNTIF(D61:AE71,"PC")</f>
        <v>8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0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49:AH58 D61:AH71 D75:AH76 D78:AH79">
    <cfRule type="containsText" dxfId="75" priority="7" operator="containsText" text="AH">
      <formula>NOT(ISERROR(SEARCH("AH",D12)))</formula>
    </cfRule>
    <cfRule type="containsText" dxfId="74" priority="8" operator="containsText" text="TP">
      <formula>NOT(ISERROR(SEARCH("TP",D12)))</formula>
    </cfRule>
    <cfRule type="containsText" dxfId="73" priority="9" operator="containsText" text="TAD">
      <formula>NOT(ISERROR(SEARCH("TAD",D12)))</formula>
    </cfRule>
    <cfRule type="containsText" dxfId="72" priority="10" operator="containsText" text="AT">
      <formula>NOT(ISERROR(SEARCH("AT",D12)))</formula>
    </cfRule>
    <cfRule type="containsText" dxfId="71" priority="11" operator="containsText" text="MA">
      <formula>NOT(ISERROR(SEARCH("MA",D12)))</formula>
    </cfRule>
    <cfRule type="containsText" dxfId="70" priority="12" operator="containsText" text="RES">
      <formula>NOT(ISERROR(SEARCH("RES",D12)))</formula>
    </cfRule>
    <cfRule type="containsText" dxfId="69" priority="13" operator="containsText" text="CEX">
      <formula>NOT(ISERROR(SEARCH("CEX",D12)))</formula>
    </cfRule>
    <cfRule type="containsText" dxfId="68" priority="14" operator="containsText" text="RTT">
      <formula>NOT(ISERROR(SEARCH("RTT",D12)))</formula>
    </cfRule>
    <cfRule type="beginsWith" dxfId="67" priority="15" operator="beginsWith" text="CA">
      <formula>LEFT(D12,LEN("CA"))="CA"</formula>
    </cfRule>
    <cfRule type="containsText" dxfId="66" priority="16" operator="containsText" text="AST">
      <formula>NOT(ISERROR(SEARCH("AST",D12)))</formula>
    </cfRule>
    <cfRule type="containsText" dxfId="65" priority="17" operator="containsText" text="F">
      <formula>NOT(ISERROR(SEARCH("F",D12)))</formula>
    </cfRule>
    <cfRule type="containsText" dxfId="64" priority="18" operator="containsText" text="PC">
      <formula>NOT(ISERROR(SEARCH("PC",D12)))</formula>
    </cfRule>
    <cfRule type="containsText" dxfId="63" priority="19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8 D61:AH71 D75:AH76 D78:AH79">
    <cfRule type="expression" dxfId="62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61" priority="6">
      <formula>OR(D$9=1,D$9=7)</formula>
    </cfRule>
  </conditionalFormatting>
  <conditionalFormatting sqref="D59:AH59">
    <cfRule type="expression" dxfId="60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59" priority="4">
      <formula>OR(D$9=1,D$9=7)</formula>
    </cfRule>
  </conditionalFormatting>
  <conditionalFormatting sqref="D72:AH73">
    <cfRule type="expression" dxfId="58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57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75CC7F98-FFA2-463B-864B-52F525CE16F1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2DF45-A5E2-453F-9BE9-6DCFD07A594C}">
  <sheetPr codeName="Feuil28">
    <outlinePr summaryRight="0"/>
  </sheetPr>
  <dimension ref="A1:AU125"/>
  <sheetViews>
    <sheetView zoomScaleNormal="100" workbookViewId="0">
      <pane ySplit="10" topLeftCell="A45" activePane="bottomLeft" state="frozen"/>
      <selection activeCell="B1" sqref="B1"/>
      <selection pane="bottomLeft" activeCell="O63" sqref="O63:P63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Menu!D32</f>
        <v>46327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Menu!E32</f>
        <v>46356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46327</v>
      </c>
      <c r="E4" s="55">
        <f t="shared" ref="E4:AH4" si="0">D4+1</f>
        <v>46328</v>
      </c>
      <c r="F4" s="55">
        <f t="shared" si="0"/>
        <v>46329</v>
      </c>
      <c r="G4" s="55">
        <f t="shared" si="0"/>
        <v>46330</v>
      </c>
      <c r="H4" s="55">
        <f t="shared" si="0"/>
        <v>46331</v>
      </c>
      <c r="I4" s="55">
        <f t="shared" si="0"/>
        <v>46332</v>
      </c>
      <c r="J4" s="55">
        <f t="shared" si="0"/>
        <v>46333</v>
      </c>
      <c r="K4" s="55">
        <f t="shared" si="0"/>
        <v>46334</v>
      </c>
      <c r="L4" s="55">
        <f t="shared" si="0"/>
        <v>46335</v>
      </c>
      <c r="M4" s="55">
        <f t="shared" si="0"/>
        <v>46336</v>
      </c>
      <c r="N4" s="55">
        <f t="shared" si="0"/>
        <v>46337</v>
      </c>
      <c r="O4" s="55">
        <f t="shared" si="0"/>
        <v>46338</v>
      </c>
      <c r="P4" s="55">
        <f t="shared" si="0"/>
        <v>46339</v>
      </c>
      <c r="Q4" s="55">
        <f t="shared" si="0"/>
        <v>46340</v>
      </c>
      <c r="R4" s="55">
        <f t="shared" si="0"/>
        <v>46341</v>
      </c>
      <c r="S4" s="55">
        <f t="shared" si="0"/>
        <v>46342</v>
      </c>
      <c r="T4" s="55">
        <f t="shared" si="0"/>
        <v>46343</v>
      </c>
      <c r="U4" s="55">
        <f t="shared" si="0"/>
        <v>46344</v>
      </c>
      <c r="V4" s="55">
        <f t="shared" si="0"/>
        <v>46345</v>
      </c>
      <c r="W4" s="55">
        <f t="shared" si="0"/>
        <v>46346</v>
      </c>
      <c r="X4" s="55">
        <f t="shared" si="0"/>
        <v>46347</v>
      </c>
      <c r="Y4" s="55">
        <f t="shared" si="0"/>
        <v>46348</v>
      </c>
      <c r="Z4" s="55">
        <f t="shared" si="0"/>
        <v>46349</v>
      </c>
      <c r="AA4" s="55">
        <f t="shared" si="0"/>
        <v>46350</v>
      </c>
      <c r="AB4" s="55">
        <f t="shared" si="0"/>
        <v>46351</v>
      </c>
      <c r="AC4" s="55">
        <f t="shared" si="0"/>
        <v>46352</v>
      </c>
      <c r="AD4" s="55">
        <f t="shared" si="0"/>
        <v>46353</v>
      </c>
      <c r="AE4" s="55">
        <f t="shared" si="0"/>
        <v>46354</v>
      </c>
      <c r="AF4" s="55">
        <f t="shared" si="0"/>
        <v>46355</v>
      </c>
      <c r="AG4" s="55">
        <f t="shared" si="0"/>
        <v>46356</v>
      </c>
      <c r="AH4" s="55">
        <f t="shared" si="0"/>
        <v>46357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novembre-2026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1</v>
      </c>
      <c r="E9" s="74">
        <f t="shared" si="1"/>
        <v>2</v>
      </c>
      <c r="F9" s="74">
        <f t="shared" si="1"/>
        <v>3</v>
      </c>
      <c r="G9" s="74">
        <f t="shared" si="1"/>
        <v>4</v>
      </c>
      <c r="H9" s="74">
        <f t="shared" si="1"/>
        <v>5</v>
      </c>
      <c r="I9" s="74">
        <f t="shared" si="1"/>
        <v>6</v>
      </c>
      <c r="J9" s="74">
        <f t="shared" si="1"/>
        <v>7</v>
      </c>
      <c r="K9" s="74">
        <f t="shared" si="1"/>
        <v>1</v>
      </c>
      <c r="L9" s="74">
        <f t="shared" si="1"/>
        <v>2</v>
      </c>
      <c r="M9" s="74">
        <f t="shared" si="1"/>
        <v>3</v>
      </c>
      <c r="N9" s="74">
        <f t="shared" si="1"/>
        <v>4</v>
      </c>
      <c r="O9" s="74">
        <f t="shared" si="1"/>
        <v>5</v>
      </c>
      <c r="P9" s="74">
        <f t="shared" si="1"/>
        <v>6</v>
      </c>
      <c r="Q9" s="74">
        <f t="shared" si="1"/>
        <v>7</v>
      </c>
      <c r="R9" s="74">
        <f t="shared" si="1"/>
        <v>1</v>
      </c>
      <c r="S9" s="74">
        <f t="shared" si="1"/>
        <v>2</v>
      </c>
      <c r="T9" s="74">
        <f t="shared" si="1"/>
        <v>3</v>
      </c>
      <c r="U9" s="74">
        <f t="shared" si="1"/>
        <v>4</v>
      </c>
      <c r="V9" s="74">
        <f t="shared" si="1"/>
        <v>5</v>
      </c>
      <c r="W9" s="74">
        <f t="shared" si="1"/>
        <v>6</v>
      </c>
      <c r="X9" s="74">
        <f t="shared" si="1"/>
        <v>7</v>
      </c>
      <c r="Y9" s="74">
        <f t="shared" si="1"/>
        <v>1</v>
      </c>
      <c r="Z9" s="74">
        <f t="shared" si="1"/>
        <v>2</v>
      </c>
      <c r="AA9" s="74">
        <f t="shared" si="1"/>
        <v>3</v>
      </c>
      <c r="AB9" s="74">
        <f t="shared" si="1"/>
        <v>4</v>
      </c>
      <c r="AC9" s="74">
        <f t="shared" si="1"/>
        <v>5</v>
      </c>
      <c r="AD9" s="74">
        <f t="shared" si="1"/>
        <v>6</v>
      </c>
      <c r="AE9" s="74">
        <f t="shared" si="1"/>
        <v>7</v>
      </c>
      <c r="AF9" s="74">
        <f t="shared" si="1"/>
        <v>1</v>
      </c>
      <c r="AG9" s="74">
        <f t="shared" si="1"/>
        <v>2</v>
      </c>
      <c r="AH9" s="179">
        <f t="shared" si="1"/>
        <v>3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 t="s">
        <v>222</v>
      </c>
      <c r="M14" s="78" t="s">
        <v>222</v>
      </c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2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 t="s">
        <v>223</v>
      </c>
      <c r="H19" s="78" t="s">
        <v>223</v>
      </c>
      <c r="I19" s="78" t="s">
        <v>223</v>
      </c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 t="s">
        <v>222</v>
      </c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1</v>
      </c>
      <c r="AL19" s="185">
        <f>COUNTIF(D19:AG19,"f")</f>
        <v>3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 t="s">
        <v>222</v>
      </c>
      <c r="M32" s="80" t="s">
        <v>222</v>
      </c>
      <c r="N32" s="80"/>
      <c r="O32" s="80" t="s">
        <v>222</v>
      </c>
      <c r="P32" s="80" t="s">
        <v>222</v>
      </c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4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 t="s">
        <v>229</v>
      </c>
      <c r="F49" s="80" t="s">
        <v>229</v>
      </c>
      <c r="G49" s="80" t="s">
        <v>229</v>
      </c>
      <c r="H49" s="80" t="s">
        <v>229</v>
      </c>
      <c r="I49" s="80" t="s">
        <v>229</v>
      </c>
      <c r="J49" s="80"/>
      <c r="K49" s="80"/>
      <c r="L49" s="80" t="s">
        <v>229</v>
      </c>
      <c r="M49" s="80" t="s">
        <v>229</v>
      </c>
      <c r="N49" s="80"/>
      <c r="O49" s="80" t="s">
        <v>229</v>
      </c>
      <c r="P49" s="80" t="s">
        <v>229</v>
      </c>
      <c r="Q49" s="80"/>
      <c r="R49" s="80"/>
      <c r="S49" s="80" t="s">
        <v>229</v>
      </c>
      <c r="T49" s="75" t="s">
        <v>229</v>
      </c>
      <c r="U49" s="75" t="s">
        <v>229</v>
      </c>
      <c r="V49" s="75" t="s">
        <v>229</v>
      </c>
      <c r="W49" s="75" t="s">
        <v>229</v>
      </c>
      <c r="X49" s="75"/>
      <c r="Y49" s="75"/>
      <c r="Z49" s="75" t="s">
        <v>229</v>
      </c>
      <c r="AA49" s="75" t="s">
        <v>229</v>
      </c>
      <c r="AB49" s="75" t="s">
        <v>229</v>
      </c>
      <c r="AC49" s="75" t="s">
        <v>229</v>
      </c>
      <c r="AD49" s="75" t="s">
        <v>229</v>
      </c>
      <c r="AE49" s="75"/>
      <c r="AF49" s="75"/>
      <c r="AG49" s="75" t="s">
        <v>229</v>
      </c>
      <c r="AH49" s="75" t="s">
        <v>229</v>
      </c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20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75" t="s">
        <v>220</v>
      </c>
      <c r="F50" s="75" t="s">
        <v>220</v>
      </c>
      <c r="G50" s="75" t="s">
        <v>220</v>
      </c>
      <c r="H50" s="75" t="s">
        <v>220</v>
      </c>
      <c r="I50" s="75" t="s">
        <v>220</v>
      </c>
      <c r="J50" s="75"/>
      <c r="K50" s="75"/>
      <c r="L50" s="75" t="s">
        <v>220</v>
      </c>
      <c r="M50" s="75" t="s">
        <v>220</v>
      </c>
      <c r="N50" s="75"/>
      <c r="O50" s="75" t="s">
        <v>220</v>
      </c>
      <c r="P50" s="75" t="s">
        <v>220</v>
      </c>
      <c r="Q50" s="75"/>
      <c r="R50" s="75"/>
      <c r="S50" s="75" t="s">
        <v>220</v>
      </c>
      <c r="T50" s="75" t="s">
        <v>220</v>
      </c>
      <c r="U50" s="75" t="s">
        <v>220</v>
      </c>
      <c r="V50" s="75" t="s">
        <v>220</v>
      </c>
      <c r="W50" s="75" t="s">
        <v>220</v>
      </c>
      <c r="X50" s="75"/>
      <c r="Y50" s="75"/>
      <c r="Z50" s="75" t="s">
        <v>220</v>
      </c>
      <c r="AA50" s="75" t="s">
        <v>220</v>
      </c>
      <c r="AB50" s="75" t="s">
        <v>220</v>
      </c>
      <c r="AC50" s="75" t="s">
        <v>220</v>
      </c>
      <c r="AD50" s="75" t="s">
        <v>220</v>
      </c>
      <c r="AE50" s="75"/>
      <c r="AF50" s="75"/>
      <c r="AG50" s="75" t="s">
        <v>220</v>
      </c>
      <c r="AH50" s="75" t="s">
        <v>220</v>
      </c>
      <c r="AI50" s="107">
        <f t="shared" si="4"/>
        <v>20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75" t="s">
        <v>220</v>
      </c>
      <c r="F51" s="75" t="s">
        <v>220</v>
      </c>
      <c r="G51" s="75" t="s">
        <v>220</v>
      </c>
      <c r="H51" s="75" t="s">
        <v>220</v>
      </c>
      <c r="I51" s="75" t="s">
        <v>220</v>
      </c>
      <c r="J51" s="75"/>
      <c r="K51" s="75"/>
      <c r="L51" s="75" t="s">
        <v>220</v>
      </c>
      <c r="M51" s="75" t="s">
        <v>220</v>
      </c>
      <c r="N51" s="75"/>
      <c r="O51" s="75" t="s">
        <v>222</v>
      </c>
      <c r="P51" s="75" t="s">
        <v>222</v>
      </c>
      <c r="Q51" s="75"/>
      <c r="R51" s="75"/>
      <c r="S51" s="75" t="s">
        <v>220</v>
      </c>
      <c r="T51" s="75" t="s">
        <v>220</v>
      </c>
      <c r="U51" s="75" t="s">
        <v>220</v>
      </c>
      <c r="V51" s="75" t="s">
        <v>220</v>
      </c>
      <c r="W51" s="75" t="s">
        <v>220</v>
      </c>
      <c r="X51" s="75"/>
      <c r="Y51" s="75"/>
      <c r="Z51" s="75" t="s">
        <v>220</v>
      </c>
      <c r="AA51" s="75" t="s">
        <v>220</v>
      </c>
      <c r="AB51" s="75" t="s">
        <v>220</v>
      </c>
      <c r="AC51" s="75" t="s">
        <v>220</v>
      </c>
      <c r="AD51" s="75" t="s">
        <v>220</v>
      </c>
      <c r="AE51" s="75"/>
      <c r="AF51" s="75"/>
      <c r="AG51" s="75" t="s">
        <v>220</v>
      </c>
      <c r="AH51" s="75" t="s">
        <v>220</v>
      </c>
      <c r="AI51" s="107">
        <f t="shared" si="4"/>
        <v>18</v>
      </c>
      <c r="AJ51" s="107">
        <f t="shared" si="5"/>
        <v>0</v>
      </c>
      <c r="AK51" s="108">
        <f t="shared" si="6"/>
        <v>2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75" t="s">
        <v>220</v>
      </c>
      <c r="F52" s="75" t="s">
        <v>220</v>
      </c>
      <c r="G52" s="75" t="s">
        <v>220</v>
      </c>
      <c r="H52" s="75" t="s">
        <v>220</v>
      </c>
      <c r="I52" s="75" t="s">
        <v>220</v>
      </c>
      <c r="J52" s="75"/>
      <c r="K52" s="75"/>
      <c r="L52" s="75" t="s">
        <v>220</v>
      </c>
      <c r="M52" s="75" t="s">
        <v>220</v>
      </c>
      <c r="N52" s="75"/>
      <c r="O52" s="75" t="s">
        <v>220</v>
      </c>
      <c r="P52" s="75" t="s">
        <v>220</v>
      </c>
      <c r="Q52" s="75"/>
      <c r="R52" s="75"/>
      <c r="S52" s="75" t="s">
        <v>220</v>
      </c>
      <c r="T52" s="75" t="s">
        <v>220</v>
      </c>
      <c r="U52" s="75" t="s">
        <v>220</v>
      </c>
      <c r="V52" s="75" t="s">
        <v>220</v>
      </c>
      <c r="W52" s="75" t="s">
        <v>220</v>
      </c>
      <c r="X52" s="75"/>
      <c r="Y52" s="75"/>
      <c r="Z52" s="75" t="s">
        <v>220</v>
      </c>
      <c r="AA52" s="75" t="s">
        <v>220</v>
      </c>
      <c r="AB52" s="75" t="s">
        <v>220</v>
      </c>
      <c r="AC52" s="75" t="s">
        <v>220</v>
      </c>
      <c r="AD52" s="75" t="s">
        <v>220</v>
      </c>
      <c r="AE52" s="75"/>
      <c r="AF52" s="75"/>
      <c r="AG52" s="75" t="s">
        <v>220</v>
      </c>
      <c r="AH52" s="75" t="s">
        <v>220</v>
      </c>
      <c r="AI52" s="107">
        <f t="shared" si="4"/>
        <v>20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75" t="s">
        <v>220</v>
      </c>
      <c r="F53" s="75" t="s">
        <v>220</v>
      </c>
      <c r="G53" s="75" t="s">
        <v>220</v>
      </c>
      <c r="H53" s="75" t="s">
        <v>220</v>
      </c>
      <c r="I53" s="75" t="s">
        <v>220</v>
      </c>
      <c r="J53" s="75"/>
      <c r="K53" s="75"/>
      <c r="L53" s="75" t="s">
        <v>222</v>
      </c>
      <c r="M53" s="75" t="s">
        <v>222</v>
      </c>
      <c r="N53" s="75"/>
      <c r="O53" s="75" t="s">
        <v>222</v>
      </c>
      <c r="P53" s="75" t="s">
        <v>222</v>
      </c>
      <c r="Q53" s="75"/>
      <c r="R53" s="75"/>
      <c r="S53" s="75" t="s">
        <v>220</v>
      </c>
      <c r="T53" s="75" t="s">
        <v>220</v>
      </c>
      <c r="U53" s="75" t="s">
        <v>220</v>
      </c>
      <c r="V53" s="75" t="s">
        <v>220</v>
      </c>
      <c r="W53" s="75" t="s">
        <v>220</v>
      </c>
      <c r="X53" s="75"/>
      <c r="Y53" s="75"/>
      <c r="Z53" s="75" t="s">
        <v>220</v>
      </c>
      <c r="AA53" s="75" t="s">
        <v>220</v>
      </c>
      <c r="AB53" s="75" t="s">
        <v>220</v>
      </c>
      <c r="AC53" s="75" t="s">
        <v>220</v>
      </c>
      <c r="AD53" s="75" t="s">
        <v>220</v>
      </c>
      <c r="AE53" s="75"/>
      <c r="AF53" s="75"/>
      <c r="AG53" s="75" t="s">
        <v>220</v>
      </c>
      <c r="AH53" s="75" t="s">
        <v>220</v>
      </c>
      <c r="AI53" s="107">
        <f t="shared" si="4"/>
        <v>16</v>
      </c>
      <c r="AJ53" s="107">
        <f t="shared" si="5"/>
        <v>0</v>
      </c>
      <c r="AK53" s="108">
        <f t="shared" si="6"/>
        <v>4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75" t="s">
        <v>220</v>
      </c>
      <c r="F54" s="75" t="s">
        <v>220</v>
      </c>
      <c r="G54" s="75" t="s">
        <v>220</v>
      </c>
      <c r="H54" s="75" t="s">
        <v>220</v>
      </c>
      <c r="I54" s="75" t="s">
        <v>220</v>
      </c>
      <c r="J54" s="75"/>
      <c r="K54" s="75"/>
      <c r="L54" s="75" t="s">
        <v>220</v>
      </c>
      <c r="M54" s="75" t="s">
        <v>220</v>
      </c>
      <c r="N54" s="75"/>
      <c r="O54" s="75" t="s">
        <v>220</v>
      </c>
      <c r="P54" s="75" t="s">
        <v>220</v>
      </c>
      <c r="Q54" s="75"/>
      <c r="R54" s="75"/>
      <c r="S54" s="75" t="s">
        <v>220</v>
      </c>
      <c r="T54" s="75" t="s">
        <v>220</v>
      </c>
      <c r="U54" s="75" t="s">
        <v>220</v>
      </c>
      <c r="V54" s="75" t="s">
        <v>220</v>
      </c>
      <c r="W54" s="75" t="s">
        <v>220</v>
      </c>
      <c r="X54" s="75"/>
      <c r="Y54" s="75"/>
      <c r="Z54" s="75" t="s">
        <v>220</v>
      </c>
      <c r="AA54" s="75" t="s">
        <v>220</v>
      </c>
      <c r="AB54" s="75" t="s">
        <v>220</v>
      </c>
      <c r="AC54" s="75" t="s">
        <v>220</v>
      </c>
      <c r="AD54" s="75" t="s">
        <v>220</v>
      </c>
      <c r="AE54" s="75"/>
      <c r="AF54" s="75"/>
      <c r="AG54" s="75" t="s">
        <v>220</v>
      </c>
      <c r="AH54" s="75" t="s">
        <v>220</v>
      </c>
      <c r="AI54" s="107">
        <f t="shared" si="4"/>
        <v>20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75" t="s">
        <v>230</v>
      </c>
      <c r="F55" s="75" t="s">
        <v>230</v>
      </c>
      <c r="G55" s="75" t="s">
        <v>230</v>
      </c>
      <c r="H55" s="75" t="s">
        <v>230</v>
      </c>
      <c r="I55" s="75" t="s">
        <v>230</v>
      </c>
      <c r="J55" s="75"/>
      <c r="K55" s="75"/>
      <c r="L55" s="75" t="s">
        <v>230</v>
      </c>
      <c r="M55" s="75" t="s">
        <v>230</v>
      </c>
      <c r="N55" s="75"/>
      <c r="O55" s="75" t="s">
        <v>230</v>
      </c>
      <c r="P55" s="75" t="s">
        <v>230</v>
      </c>
      <c r="Q55" s="75"/>
      <c r="R55" s="75"/>
      <c r="S55" s="75" t="s">
        <v>230</v>
      </c>
      <c r="T55" s="75" t="s">
        <v>230</v>
      </c>
      <c r="U55" s="75" t="s">
        <v>230</v>
      </c>
      <c r="V55" s="75" t="s">
        <v>230</v>
      </c>
      <c r="W55" s="75" t="s">
        <v>230</v>
      </c>
      <c r="X55" s="75"/>
      <c r="Y55" s="75"/>
      <c r="Z55" s="75" t="s">
        <v>230</v>
      </c>
      <c r="AA55" s="75" t="s">
        <v>230</v>
      </c>
      <c r="AB55" s="75" t="s">
        <v>230</v>
      </c>
      <c r="AC55" s="75" t="s">
        <v>230</v>
      </c>
      <c r="AD55" s="75" t="s">
        <v>230</v>
      </c>
      <c r="AE55" s="75"/>
      <c r="AF55" s="75"/>
      <c r="AG55" s="75" t="s">
        <v>230</v>
      </c>
      <c r="AH55" s="75" t="s">
        <v>230</v>
      </c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75" t="s">
        <v>220</v>
      </c>
      <c r="F56" s="75" t="s">
        <v>220</v>
      </c>
      <c r="G56" s="75" t="s">
        <v>220</v>
      </c>
      <c r="H56" s="75" t="s">
        <v>220</v>
      </c>
      <c r="I56" s="75" t="s">
        <v>220</v>
      </c>
      <c r="J56" s="75"/>
      <c r="K56" s="75"/>
      <c r="L56" s="75" t="s">
        <v>220</v>
      </c>
      <c r="M56" s="75" t="s">
        <v>220</v>
      </c>
      <c r="N56" s="75"/>
      <c r="O56" s="75" t="s">
        <v>220</v>
      </c>
      <c r="P56" s="75" t="s">
        <v>220</v>
      </c>
      <c r="Q56" s="75"/>
      <c r="R56" s="75"/>
      <c r="S56" s="75" t="s">
        <v>220</v>
      </c>
      <c r="T56" s="75" t="s">
        <v>220</v>
      </c>
      <c r="U56" s="75" t="s">
        <v>220</v>
      </c>
      <c r="V56" s="75" t="s">
        <v>220</v>
      </c>
      <c r="W56" s="75" t="s">
        <v>220</v>
      </c>
      <c r="X56" s="75"/>
      <c r="Y56" s="75"/>
      <c r="Z56" s="75" t="s">
        <v>220</v>
      </c>
      <c r="AA56" s="75" t="s">
        <v>220</v>
      </c>
      <c r="AB56" s="75" t="s">
        <v>220</v>
      </c>
      <c r="AC56" s="75" t="s">
        <v>220</v>
      </c>
      <c r="AD56" s="75" t="s">
        <v>220</v>
      </c>
      <c r="AE56" s="75"/>
      <c r="AF56" s="75"/>
      <c r="AG56" s="75" t="s">
        <v>220</v>
      </c>
      <c r="AH56" s="75" t="s">
        <v>220</v>
      </c>
      <c r="AI56" s="107">
        <f t="shared" si="4"/>
        <v>20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75" t="s">
        <v>220</v>
      </c>
      <c r="F57" s="75" t="s">
        <v>220</v>
      </c>
      <c r="G57" s="75" t="s">
        <v>220</v>
      </c>
      <c r="H57" s="75" t="s">
        <v>220</v>
      </c>
      <c r="I57" s="75" t="s">
        <v>220</v>
      </c>
      <c r="J57" s="75"/>
      <c r="K57" s="75"/>
      <c r="L57" s="75" t="s">
        <v>222</v>
      </c>
      <c r="M57" s="75" t="s">
        <v>222</v>
      </c>
      <c r="N57" s="75"/>
      <c r="O57" s="75" t="s">
        <v>220</v>
      </c>
      <c r="P57" s="75" t="s">
        <v>220</v>
      </c>
      <c r="Q57" s="75"/>
      <c r="R57" s="75"/>
      <c r="S57" s="75" t="s">
        <v>220</v>
      </c>
      <c r="T57" s="75" t="s">
        <v>220</v>
      </c>
      <c r="U57" s="75" t="s">
        <v>220</v>
      </c>
      <c r="V57" s="75" t="s">
        <v>220</v>
      </c>
      <c r="W57" s="75" t="s">
        <v>220</v>
      </c>
      <c r="X57" s="75"/>
      <c r="Y57" s="75"/>
      <c r="Z57" s="75" t="s">
        <v>220</v>
      </c>
      <c r="AA57" s="75" t="s">
        <v>220</v>
      </c>
      <c r="AB57" s="75" t="s">
        <v>220</v>
      </c>
      <c r="AC57" s="75" t="s">
        <v>220</v>
      </c>
      <c r="AD57" s="75" t="s">
        <v>220</v>
      </c>
      <c r="AE57" s="75"/>
      <c r="AF57" s="75"/>
      <c r="AG57" s="75" t="s">
        <v>220</v>
      </c>
      <c r="AH57" s="75" t="s">
        <v>220</v>
      </c>
      <c r="AI57" s="107">
        <f t="shared" si="4"/>
        <v>18</v>
      </c>
      <c r="AJ57" s="107">
        <f t="shared" si="5"/>
        <v>0</v>
      </c>
      <c r="AK57" s="108">
        <f t="shared" si="6"/>
        <v>2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75" t="s">
        <v>220</v>
      </c>
      <c r="F58" s="75" t="s">
        <v>220</v>
      </c>
      <c r="G58" s="75" t="s">
        <v>220</v>
      </c>
      <c r="H58" s="75" t="s">
        <v>220</v>
      </c>
      <c r="I58" s="75" t="s">
        <v>220</v>
      </c>
      <c r="J58" s="75"/>
      <c r="K58" s="75"/>
      <c r="L58" s="75" t="s">
        <v>220</v>
      </c>
      <c r="M58" s="75" t="s">
        <v>220</v>
      </c>
      <c r="N58" s="75"/>
      <c r="O58" s="75" t="s">
        <v>220</v>
      </c>
      <c r="P58" s="75" t="s">
        <v>220</v>
      </c>
      <c r="Q58" s="75"/>
      <c r="R58" s="75"/>
      <c r="S58" s="75" t="s">
        <v>220</v>
      </c>
      <c r="T58" s="75" t="s">
        <v>220</v>
      </c>
      <c r="U58" s="75" t="s">
        <v>220</v>
      </c>
      <c r="V58" s="75" t="s">
        <v>220</v>
      </c>
      <c r="W58" s="75" t="s">
        <v>220</v>
      </c>
      <c r="X58" s="75"/>
      <c r="Y58" s="75"/>
      <c r="Z58" s="75" t="s">
        <v>220</v>
      </c>
      <c r="AA58" s="75" t="s">
        <v>220</v>
      </c>
      <c r="AB58" s="75" t="s">
        <v>220</v>
      </c>
      <c r="AC58" s="75" t="s">
        <v>220</v>
      </c>
      <c r="AD58" s="75" t="s">
        <v>220</v>
      </c>
      <c r="AE58" s="75"/>
      <c r="AF58" s="75"/>
      <c r="AG58" s="75" t="s">
        <v>220</v>
      </c>
      <c r="AH58" s="75" t="s">
        <v>220</v>
      </c>
      <c r="AI58" s="107">
        <f t="shared" si="4"/>
        <v>20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 t="shared" ref="E59:AH59" si="17">COUNTIF(E49:E58,"p") + COUNTIF(E49:E58,"ah")</f>
        <v>8</v>
      </c>
      <c r="F59" s="35">
        <f t="shared" si="17"/>
        <v>8</v>
      </c>
      <c r="G59" s="35">
        <f t="shared" si="17"/>
        <v>8</v>
      </c>
      <c r="H59" s="35">
        <f t="shared" si="17"/>
        <v>8</v>
      </c>
      <c r="I59" s="35">
        <f t="shared" si="17"/>
        <v>8</v>
      </c>
      <c r="J59" s="35">
        <f t="shared" si="17"/>
        <v>0</v>
      </c>
      <c r="K59" s="35">
        <f t="shared" si="17"/>
        <v>0</v>
      </c>
      <c r="L59" s="35">
        <f t="shared" si="17"/>
        <v>6</v>
      </c>
      <c r="M59" s="35">
        <f t="shared" si="17"/>
        <v>6</v>
      </c>
      <c r="N59" s="35">
        <f t="shared" si="17"/>
        <v>0</v>
      </c>
      <c r="O59" s="35">
        <f t="shared" si="17"/>
        <v>6</v>
      </c>
      <c r="P59" s="35">
        <f t="shared" si="17"/>
        <v>6</v>
      </c>
      <c r="Q59" s="35">
        <f t="shared" si="17"/>
        <v>0</v>
      </c>
      <c r="R59" s="35">
        <f t="shared" si="17"/>
        <v>0</v>
      </c>
      <c r="S59" s="35">
        <f t="shared" si="17"/>
        <v>8</v>
      </c>
      <c r="T59" s="35">
        <f t="shared" si="17"/>
        <v>8</v>
      </c>
      <c r="U59" s="35">
        <f t="shared" si="17"/>
        <v>8</v>
      </c>
      <c r="V59" s="35">
        <f t="shared" si="17"/>
        <v>8</v>
      </c>
      <c r="W59" s="35">
        <f t="shared" si="17"/>
        <v>8</v>
      </c>
      <c r="X59" s="35">
        <f t="shared" si="17"/>
        <v>0</v>
      </c>
      <c r="Y59" s="35">
        <f t="shared" si="17"/>
        <v>0</v>
      </c>
      <c r="Z59" s="35">
        <f t="shared" si="17"/>
        <v>8</v>
      </c>
      <c r="AA59" s="35">
        <f t="shared" si="17"/>
        <v>8</v>
      </c>
      <c r="AB59" s="35">
        <f t="shared" si="17"/>
        <v>8</v>
      </c>
      <c r="AC59" s="35">
        <f t="shared" si="17"/>
        <v>8</v>
      </c>
      <c r="AD59" s="35">
        <f t="shared" si="17"/>
        <v>8</v>
      </c>
      <c r="AE59" s="35">
        <f t="shared" si="17"/>
        <v>0</v>
      </c>
      <c r="AF59" s="35">
        <f t="shared" si="17"/>
        <v>0</v>
      </c>
      <c r="AG59" s="35">
        <f t="shared" si="17"/>
        <v>8</v>
      </c>
      <c r="AH59" s="35">
        <f t="shared" si="17"/>
        <v>8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75" t="s">
        <v>220</v>
      </c>
      <c r="F61" s="75" t="s">
        <v>220</v>
      </c>
      <c r="G61" s="75" t="s">
        <v>220</v>
      </c>
      <c r="H61" s="75" t="s">
        <v>220</v>
      </c>
      <c r="I61" s="75" t="s">
        <v>220</v>
      </c>
      <c r="J61" s="75"/>
      <c r="K61" s="75"/>
      <c r="L61" s="75" t="s">
        <v>222</v>
      </c>
      <c r="M61" s="75" t="s">
        <v>222</v>
      </c>
      <c r="N61" s="75"/>
      <c r="O61" s="75" t="s">
        <v>222</v>
      </c>
      <c r="P61" s="75" t="s">
        <v>222</v>
      </c>
      <c r="Q61" s="75"/>
      <c r="R61" s="75"/>
      <c r="S61" s="75" t="s">
        <v>220</v>
      </c>
      <c r="T61" s="75" t="s">
        <v>220</v>
      </c>
      <c r="U61" s="75" t="s">
        <v>220</v>
      </c>
      <c r="V61" s="75" t="s">
        <v>220</v>
      </c>
      <c r="W61" s="75" t="s">
        <v>220</v>
      </c>
      <c r="X61" s="75"/>
      <c r="Y61" s="75"/>
      <c r="Z61" s="75" t="s">
        <v>220</v>
      </c>
      <c r="AA61" s="75" t="s">
        <v>220</v>
      </c>
      <c r="AB61" s="75" t="s">
        <v>220</v>
      </c>
      <c r="AC61" s="75" t="s">
        <v>220</v>
      </c>
      <c r="AD61" s="75" t="s">
        <v>220</v>
      </c>
      <c r="AE61" s="75"/>
      <c r="AF61" s="75"/>
      <c r="AG61" s="75" t="s">
        <v>220</v>
      </c>
      <c r="AH61" s="75" t="s">
        <v>220</v>
      </c>
      <c r="AI61" s="107">
        <f t="shared" ref="AI61:AI71" si="18">COUNTIF(D61:AG61,"p")</f>
        <v>16</v>
      </c>
      <c r="AJ61" s="107">
        <f t="shared" ref="AJ61:AJ71" si="19">COUNTIF(D61:AH61,"AH")</f>
        <v>0</v>
      </c>
      <c r="AK61" s="108">
        <f t="shared" ref="AK61:AK71" si="20">COUNTIF(D61:AG61,"PC")</f>
        <v>4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75" t="s">
        <v>220</v>
      </c>
      <c r="F62" s="75" t="s">
        <v>220</v>
      </c>
      <c r="G62" s="75" t="s">
        <v>220</v>
      </c>
      <c r="H62" s="75" t="s">
        <v>220</v>
      </c>
      <c r="I62" s="75" t="s">
        <v>220</v>
      </c>
      <c r="J62" s="75"/>
      <c r="K62" s="75"/>
      <c r="L62" s="75" t="s">
        <v>222</v>
      </c>
      <c r="M62" s="75" t="s">
        <v>222</v>
      </c>
      <c r="N62" s="75"/>
      <c r="O62" s="75" t="s">
        <v>222</v>
      </c>
      <c r="P62" s="75" t="s">
        <v>222</v>
      </c>
      <c r="Q62" s="75"/>
      <c r="R62" s="75"/>
      <c r="S62" s="75" t="s">
        <v>222</v>
      </c>
      <c r="T62" s="75" t="s">
        <v>222</v>
      </c>
      <c r="U62" s="75" t="s">
        <v>220</v>
      </c>
      <c r="V62" s="75" t="s">
        <v>220</v>
      </c>
      <c r="W62" s="75" t="s">
        <v>220</v>
      </c>
      <c r="X62" s="75"/>
      <c r="Y62" s="75"/>
      <c r="Z62" s="75" t="s">
        <v>220</v>
      </c>
      <c r="AA62" s="75" t="s">
        <v>220</v>
      </c>
      <c r="AB62" s="75" t="s">
        <v>220</v>
      </c>
      <c r="AC62" s="75" t="s">
        <v>220</v>
      </c>
      <c r="AD62" s="75" t="s">
        <v>220</v>
      </c>
      <c r="AE62" s="75"/>
      <c r="AF62" s="75"/>
      <c r="AG62" s="75" t="s">
        <v>220</v>
      </c>
      <c r="AH62" s="75" t="s">
        <v>220</v>
      </c>
      <c r="AI62" s="107">
        <f t="shared" si="18"/>
        <v>14</v>
      </c>
      <c r="AJ62" s="107">
        <f t="shared" si="19"/>
        <v>0</v>
      </c>
      <c r="AK62" s="108">
        <f t="shared" si="20"/>
        <v>6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75" t="s">
        <v>220</v>
      </c>
      <c r="F63" s="75" t="s">
        <v>220</v>
      </c>
      <c r="G63" s="75" t="s">
        <v>220</v>
      </c>
      <c r="H63" s="75" t="s">
        <v>220</v>
      </c>
      <c r="I63" s="75" t="s">
        <v>220</v>
      </c>
      <c r="J63" s="75"/>
      <c r="K63" s="75"/>
      <c r="L63" s="75" t="s">
        <v>220</v>
      </c>
      <c r="M63" s="75" t="s">
        <v>220</v>
      </c>
      <c r="N63" s="75"/>
      <c r="O63" s="75" t="s">
        <v>222</v>
      </c>
      <c r="P63" s="75" t="s">
        <v>222</v>
      </c>
      <c r="Q63" s="75"/>
      <c r="R63" s="75"/>
      <c r="S63" s="75" t="s">
        <v>220</v>
      </c>
      <c r="T63" s="75" t="s">
        <v>220</v>
      </c>
      <c r="U63" s="75" t="s">
        <v>220</v>
      </c>
      <c r="V63" s="75" t="s">
        <v>220</v>
      </c>
      <c r="W63" s="75" t="s">
        <v>220</v>
      </c>
      <c r="X63" s="75"/>
      <c r="Y63" s="75"/>
      <c r="Z63" s="75" t="s">
        <v>220</v>
      </c>
      <c r="AA63" s="75" t="s">
        <v>220</v>
      </c>
      <c r="AB63" s="75" t="s">
        <v>220</v>
      </c>
      <c r="AC63" s="75" t="s">
        <v>220</v>
      </c>
      <c r="AD63" s="75" t="s">
        <v>220</v>
      </c>
      <c r="AE63" s="75"/>
      <c r="AF63" s="75"/>
      <c r="AG63" s="75" t="s">
        <v>220</v>
      </c>
      <c r="AH63" s="75" t="s">
        <v>220</v>
      </c>
      <c r="AI63" s="107">
        <f t="shared" si="18"/>
        <v>18</v>
      </c>
      <c r="AJ63" s="107">
        <f t="shared" si="19"/>
        <v>0</v>
      </c>
      <c r="AK63" s="108">
        <f t="shared" si="20"/>
        <v>2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75" t="s">
        <v>220</v>
      </c>
      <c r="F64" s="75" t="s">
        <v>220</v>
      </c>
      <c r="G64" s="75" t="s">
        <v>220</v>
      </c>
      <c r="H64" s="75" t="s">
        <v>220</v>
      </c>
      <c r="I64" s="75" t="s">
        <v>220</v>
      </c>
      <c r="J64" s="75"/>
      <c r="K64" s="75"/>
      <c r="L64" s="75" t="s">
        <v>220</v>
      </c>
      <c r="M64" s="75" t="s">
        <v>220</v>
      </c>
      <c r="N64" s="75"/>
      <c r="O64" s="75" t="s">
        <v>220</v>
      </c>
      <c r="P64" s="75" t="s">
        <v>220</v>
      </c>
      <c r="Q64" s="75"/>
      <c r="R64" s="75"/>
      <c r="S64" s="75" t="s">
        <v>220</v>
      </c>
      <c r="T64" s="75" t="s">
        <v>220</v>
      </c>
      <c r="U64" s="75" t="s">
        <v>220</v>
      </c>
      <c r="V64" s="75" t="s">
        <v>220</v>
      </c>
      <c r="W64" s="75" t="s">
        <v>220</v>
      </c>
      <c r="X64" s="75"/>
      <c r="Y64" s="75"/>
      <c r="Z64" s="75" t="s">
        <v>220</v>
      </c>
      <c r="AA64" s="75" t="s">
        <v>220</v>
      </c>
      <c r="AB64" s="75" t="s">
        <v>220</v>
      </c>
      <c r="AC64" s="75" t="s">
        <v>220</v>
      </c>
      <c r="AD64" s="75" t="s">
        <v>220</v>
      </c>
      <c r="AE64" s="75"/>
      <c r="AF64" s="75"/>
      <c r="AG64" s="75" t="s">
        <v>220</v>
      </c>
      <c r="AH64" s="75" t="s">
        <v>220</v>
      </c>
      <c r="AI64" s="107">
        <f t="shared" si="18"/>
        <v>20</v>
      </c>
      <c r="AJ64" s="107">
        <f t="shared" si="19"/>
        <v>0</v>
      </c>
      <c r="AK64" s="108">
        <f t="shared" si="20"/>
        <v>0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75" t="s">
        <v>220</v>
      </c>
      <c r="F65" s="75" t="s">
        <v>220</v>
      </c>
      <c r="G65" s="75" t="s">
        <v>220</v>
      </c>
      <c r="H65" s="75" t="s">
        <v>220</v>
      </c>
      <c r="I65" s="75" t="s">
        <v>220</v>
      </c>
      <c r="J65" s="75"/>
      <c r="K65" s="75"/>
      <c r="L65" s="75" t="s">
        <v>220</v>
      </c>
      <c r="M65" s="75" t="s">
        <v>220</v>
      </c>
      <c r="N65" s="75"/>
      <c r="O65" s="75" t="s">
        <v>220</v>
      </c>
      <c r="P65" s="75" t="s">
        <v>220</v>
      </c>
      <c r="Q65" s="75"/>
      <c r="R65" s="75"/>
      <c r="S65" s="75" t="s">
        <v>220</v>
      </c>
      <c r="T65" s="75" t="s">
        <v>220</v>
      </c>
      <c r="U65" s="75" t="s">
        <v>220</v>
      </c>
      <c r="V65" s="75" t="s">
        <v>220</v>
      </c>
      <c r="W65" s="75" t="s">
        <v>220</v>
      </c>
      <c r="X65" s="75"/>
      <c r="Y65" s="75"/>
      <c r="Z65" s="75" t="s">
        <v>220</v>
      </c>
      <c r="AA65" s="75" t="s">
        <v>220</v>
      </c>
      <c r="AB65" s="75" t="s">
        <v>220</v>
      </c>
      <c r="AC65" s="75" t="s">
        <v>220</v>
      </c>
      <c r="AD65" s="75" t="s">
        <v>220</v>
      </c>
      <c r="AE65" s="75"/>
      <c r="AF65" s="75"/>
      <c r="AG65" s="75" t="s">
        <v>220</v>
      </c>
      <c r="AH65" s="75" t="s">
        <v>220</v>
      </c>
      <c r="AI65" s="107">
        <f t="shared" si="18"/>
        <v>20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75" t="s">
        <v>220</v>
      </c>
      <c r="F66" s="75" t="s">
        <v>220</v>
      </c>
      <c r="G66" s="75" t="s">
        <v>220</v>
      </c>
      <c r="H66" s="75" t="s">
        <v>220</v>
      </c>
      <c r="I66" s="75" t="s">
        <v>220</v>
      </c>
      <c r="J66" s="75"/>
      <c r="K66" s="75"/>
      <c r="L66" s="75" t="s">
        <v>220</v>
      </c>
      <c r="M66" s="75" t="s">
        <v>220</v>
      </c>
      <c r="N66" s="75"/>
      <c r="O66" s="75" t="s">
        <v>220</v>
      </c>
      <c r="P66" s="75" t="s">
        <v>220</v>
      </c>
      <c r="Q66" s="75"/>
      <c r="R66" s="75"/>
      <c r="S66" s="75" t="s">
        <v>220</v>
      </c>
      <c r="T66" s="75" t="s">
        <v>220</v>
      </c>
      <c r="U66" s="75" t="s">
        <v>220</v>
      </c>
      <c r="V66" s="75" t="s">
        <v>220</v>
      </c>
      <c r="W66" s="75" t="s">
        <v>220</v>
      </c>
      <c r="X66" s="75"/>
      <c r="Y66" s="75"/>
      <c r="Z66" s="75" t="s">
        <v>220</v>
      </c>
      <c r="AA66" s="75" t="s">
        <v>220</v>
      </c>
      <c r="AB66" s="75" t="s">
        <v>220</v>
      </c>
      <c r="AC66" s="75" t="s">
        <v>220</v>
      </c>
      <c r="AD66" s="75" t="s">
        <v>220</v>
      </c>
      <c r="AE66" s="75"/>
      <c r="AF66" s="75"/>
      <c r="AG66" s="75" t="s">
        <v>220</v>
      </c>
      <c r="AH66" s="75" t="s">
        <v>220</v>
      </c>
      <c r="AI66" s="107">
        <f t="shared" si="18"/>
        <v>20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75" t="s">
        <v>220</v>
      </c>
      <c r="F67" s="75" t="s">
        <v>220</v>
      </c>
      <c r="G67" s="75" t="s">
        <v>220</v>
      </c>
      <c r="H67" s="75" t="s">
        <v>220</v>
      </c>
      <c r="I67" s="75" t="s">
        <v>220</v>
      </c>
      <c r="J67" s="75"/>
      <c r="K67" s="75"/>
      <c r="L67" s="75" t="s">
        <v>222</v>
      </c>
      <c r="M67" s="75" t="s">
        <v>222</v>
      </c>
      <c r="N67" s="75"/>
      <c r="O67" s="75" t="s">
        <v>222</v>
      </c>
      <c r="P67" s="75" t="s">
        <v>222</v>
      </c>
      <c r="Q67" s="75"/>
      <c r="R67" s="75"/>
      <c r="S67" s="75" t="s">
        <v>220</v>
      </c>
      <c r="T67" s="75" t="s">
        <v>220</v>
      </c>
      <c r="U67" s="75" t="s">
        <v>220</v>
      </c>
      <c r="V67" s="75" t="s">
        <v>220</v>
      </c>
      <c r="W67" s="75" t="s">
        <v>220</v>
      </c>
      <c r="X67" s="75"/>
      <c r="Y67" s="75"/>
      <c r="Z67" s="75" t="s">
        <v>220</v>
      </c>
      <c r="AA67" s="75" t="s">
        <v>220</v>
      </c>
      <c r="AB67" s="75" t="s">
        <v>220</v>
      </c>
      <c r="AC67" s="75" t="s">
        <v>220</v>
      </c>
      <c r="AD67" s="75" t="s">
        <v>220</v>
      </c>
      <c r="AE67" s="75"/>
      <c r="AF67" s="75"/>
      <c r="AG67" s="75" t="s">
        <v>220</v>
      </c>
      <c r="AH67" s="75" t="s">
        <v>220</v>
      </c>
      <c r="AI67" s="107">
        <f t="shared" si="18"/>
        <v>16</v>
      </c>
      <c r="AJ67" s="107">
        <f t="shared" si="19"/>
        <v>0</v>
      </c>
      <c r="AK67" s="108">
        <f t="shared" si="20"/>
        <v>4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80" t="s">
        <v>220</v>
      </c>
      <c r="F68" s="80" t="s">
        <v>220</v>
      </c>
      <c r="G68" s="80" t="s">
        <v>220</v>
      </c>
      <c r="H68" s="80" t="s">
        <v>220</v>
      </c>
      <c r="I68" s="80" t="s">
        <v>220</v>
      </c>
      <c r="J68" s="80"/>
      <c r="K68" s="80"/>
      <c r="L68" s="80" t="s">
        <v>220</v>
      </c>
      <c r="M68" s="80" t="s">
        <v>220</v>
      </c>
      <c r="N68" s="80"/>
      <c r="O68" s="80" t="s">
        <v>220</v>
      </c>
      <c r="P68" s="80" t="s">
        <v>220</v>
      </c>
      <c r="Q68" s="80"/>
      <c r="R68" s="80"/>
      <c r="S68" s="80" t="s">
        <v>220</v>
      </c>
      <c r="T68" s="80" t="s">
        <v>220</v>
      </c>
      <c r="U68" s="75" t="s">
        <v>220</v>
      </c>
      <c r="V68" s="75" t="s">
        <v>220</v>
      </c>
      <c r="W68" s="75" t="s">
        <v>220</v>
      </c>
      <c r="X68" s="75"/>
      <c r="Y68" s="75"/>
      <c r="Z68" s="75" t="s">
        <v>220</v>
      </c>
      <c r="AA68" s="75" t="s">
        <v>220</v>
      </c>
      <c r="AB68" s="75" t="s">
        <v>220</v>
      </c>
      <c r="AC68" s="75" t="s">
        <v>220</v>
      </c>
      <c r="AD68" s="75" t="s">
        <v>220</v>
      </c>
      <c r="AE68" s="75"/>
      <c r="AF68" s="75"/>
      <c r="AG68" s="75" t="s">
        <v>220</v>
      </c>
      <c r="AH68" s="75" t="s">
        <v>220</v>
      </c>
      <c r="AI68" s="107">
        <f t="shared" si="18"/>
        <v>20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75" t="s">
        <v>220</v>
      </c>
      <c r="F69" s="75" t="s">
        <v>220</v>
      </c>
      <c r="G69" s="75" t="s">
        <v>220</v>
      </c>
      <c r="H69" s="75" t="s">
        <v>220</v>
      </c>
      <c r="I69" s="75" t="s">
        <v>220</v>
      </c>
      <c r="J69" s="75"/>
      <c r="K69" s="75"/>
      <c r="L69" s="75" t="s">
        <v>220</v>
      </c>
      <c r="M69" s="75" t="s">
        <v>220</v>
      </c>
      <c r="N69" s="75"/>
      <c r="O69" s="75" t="s">
        <v>220</v>
      </c>
      <c r="P69" s="75" t="s">
        <v>220</v>
      </c>
      <c r="Q69" s="75"/>
      <c r="R69" s="75"/>
      <c r="S69" s="75" t="s">
        <v>220</v>
      </c>
      <c r="T69" s="75" t="s">
        <v>220</v>
      </c>
      <c r="U69" s="75" t="s">
        <v>220</v>
      </c>
      <c r="V69" s="75" t="s">
        <v>220</v>
      </c>
      <c r="W69" s="75" t="s">
        <v>220</v>
      </c>
      <c r="X69" s="75"/>
      <c r="Y69" s="75"/>
      <c r="Z69" s="75" t="s">
        <v>220</v>
      </c>
      <c r="AA69" s="75" t="s">
        <v>220</v>
      </c>
      <c r="AB69" s="75" t="s">
        <v>220</v>
      </c>
      <c r="AC69" s="75" t="s">
        <v>220</v>
      </c>
      <c r="AD69" s="75" t="s">
        <v>220</v>
      </c>
      <c r="AE69" s="75"/>
      <c r="AF69" s="75"/>
      <c r="AG69" s="75" t="s">
        <v>220</v>
      </c>
      <c r="AH69" s="75" t="s">
        <v>220</v>
      </c>
      <c r="AI69" s="107">
        <f t="shared" si="18"/>
        <v>20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75" t="s">
        <v>220</v>
      </c>
      <c r="F70" s="75" t="s">
        <v>220</v>
      </c>
      <c r="G70" s="75" t="s">
        <v>220</v>
      </c>
      <c r="H70" s="75" t="s">
        <v>220</v>
      </c>
      <c r="I70" s="75" t="s">
        <v>220</v>
      </c>
      <c r="J70" s="75"/>
      <c r="K70" s="75"/>
      <c r="L70" s="75" t="s">
        <v>220</v>
      </c>
      <c r="M70" s="75" t="s">
        <v>220</v>
      </c>
      <c r="N70" s="75"/>
      <c r="O70" s="75" t="s">
        <v>220</v>
      </c>
      <c r="P70" s="75" t="s">
        <v>220</v>
      </c>
      <c r="Q70" s="75"/>
      <c r="R70" s="75"/>
      <c r="S70" s="75" t="s">
        <v>220</v>
      </c>
      <c r="T70" s="75" t="s">
        <v>220</v>
      </c>
      <c r="U70" s="75" t="s">
        <v>220</v>
      </c>
      <c r="V70" s="75" t="s">
        <v>220</v>
      </c>
      <c r="W70" s="75" t="s">
        <v>220</v>
      </c>
      <c r="X70" s="75"/>
      <c r="Y70" s="75"/>
      <c r="Z70" s="75" t="s">
        <v>220</v>
      </c>
      <c r="AA70" s="75" t="s">
        <v>220</v>
      </c>
      <c r="AB70" s="75" t="s">
        <v>220</v>
      </c>
      <c r="AC70" s="75" t="s">
        <v>220</v>
      </c>
      <c r="AD70" s="75" t="s">
        <v>220</v>
      </c>
      <c r="AE70" s="75"/>
      <c r="AF70" s="75"/>
      <c r="AG70" s="75" t="s">
        <v>220</v>
      </c>
      <c r="AH70" s="75" t="s">
        <v>220</v>
      </c>
      <c r="AI70" s="107">
        <f t="shared" si="18"/>
        <v>20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75" t="s">
        <v>220</v>
      </c>
      <c r="F71" s="75" t="s">
        <v>220</v>
      </c>
      <c r="G71" s="75" t="s">
        <v>220</v>
      </c>
      <c r="H71" s="75" t="s">
        <v>220</v>
      </c>
      <c r="I71" s="75" t="s">
        <v>220</v>
      </c>
      <c r="J71" s="75"/>
      <c r="K71" s="75"/>
      <c r="L71" s="75" t="s">
        <v>222</v>
      </c>
      <c r="M71" s="75" t="s">
        <v>222</v>
      </c>
      <c r="N71" s="75"/>
      <c r="O71" s="75" t="s">
        <v>222</v>
      </c>
      <c r="P71" s="75" t="s">
        <v>222</v>
      </c>
      <c r="Q71" s="75"/>
      <c r="R71" s="75"/>
      <c r="S71" s="75" t="s">
        <v>220</v>
      </c>
      <c r="T71" s="75" t="s">
        <v>220</v>
      </c>
      <c r="U71" s="75" t="s">
        <v>220</v>
      </c>
      <c r="V71" s="75" t="s">
        <v>220</v>
      </c>
      <c r="W71" s="75" t="s">
        <v>220</v>
      </c>
      <c r="X71" s="75"/>
      <c r="Y71" s="75"/>
      <c r="Z71" s="75" t="s">
        <v>220</v>
      </c>
      <c r="AA71" s="75" t="s">
        <v>220</v>
      </c>
      <c r="AB71" s="75" t="s">
        <v>220</v>
      </c>
      <c r="AC71" s="75" t="s">
        <v>220</v>
      </c>
      <c r="AD71" s="75" t="s">
        <v>220</v>
      </c>
      <c r="AE71" s="75"/>
      <c r="AF71" s="75"/>
      <c r="AG71" s="75" t="s">
        <v>220</v>
      </c>
      <c r="AH71" s="75" t="s">
        <v>220</v>
      </c>
      <c r="AI71" s="107">
        <f t="shared" si="18"/>
        <v>16</v>
      </c>
      <c r="AJ71" s="107">
        <f t="shared" si="19"/>
        <v>0</v>
      </c>
      <c r="AK71" s="108">
        <f t="shared" si="20"/>
        <v>4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1">COUNTIF(E61:E71,"p") + COUNTIF(E61:E71,"ah")</f>
        <v>11</v>
      </c>
      <c r="F72" s="42">
        <f t="shared" si="31"/>
        <v>11</v>
      </c>
      <c r="G72" s="42">
        <f t="shared" si="31"/>
        <v>11</v>
      </c>
      <c r="H72" s="42">
        <f t="shared" si="31"/>
        <v>11</v>
      </c>
      <c r="I72" s="42">
        <f t="shared" si="31"/>
        <v>11</v>
      </c>
      <c r="J72" s="42">
        <f t="shared" si="31"/>
        <v>0</v>
      </c>
      <c r="K72" s="42">
        <f t="shared" si="31"/>
        <v>0</v>
      </c>
      <c r="L72" s="42">
        <f t="shared" si="31"/>
        <v>7</v>
      </c>
      <c r="M72" s="42">
        <f t="shared" si="31"/>
        <v>7</v>
      </c>
      <c r="N72" s="42">
        <f t="shared" si="31"/>
        <v>0</v>
      </c>
      <c r="O72" s="42">
        <f t="shared" si="31"/>
        <v>6</v>
      </c>
      <c r="P72" s="42">
        <f t="shared" si="31"/>
        <v>6</v>
      </c>
      <c r="Q72" s="42">
        <f t="shared" si="31"/>
        <v>0</v>
      </c>
      <c r="R72" s="42">
        <f t="shared" si="31"/>
        <v>0</v>
      </c>
      <c r="S72" s="42">
        <f t="shared" si="31"/>
        <v>10</v>
      </c>
      <c r="T72" s="42">
        <f t="shared" si="31"/>
        <v>10</v>
      </c>
      <c r="U72" s="42">
        <f t="shared" si="31"/>
        <v>11</v>
      </c>
      <c r="V72" s="42">
        <f t="shared" si="31"/>
        <v>11</v>
      </c>
      <c r="W72" s="42">
        <f t="shared" si="31"/>
        <v>11</v>
      </c>
      <c r="X72" s="42">
        <f t="shared" si="31"/>
        <v>0</v>
      </c>
      <c r="Y72" s="42">
        <f t="shared" si="31"/>
        <v>0</v>
      </c>
      <c r="Z72" s="42">
        <f t="shared" si="31"/>
        <v>11</v>
      </c>
      <c r="AA72" s="42">
        <f t="shared" si="31"/>
        <v>11</v>
      </c>
      <c r="AB72" s="42">
        <f t="shared" si="31"/>
        <v>11</v>
      </c>
      <c r="AC72" s="42">
        <f t="shared" si="31"/>
        <v>11</v>
      </c>
      <c r="AD72" s="42">
        <f t="shared" si="31"/>
        <v>11</v>
      </c>
      <c r="AE72" s="42">
        <f t="shared" si="31"/>
        <v>0</v>
      </c>
      <c r="AF72" s="42">
        <f t="shared" si="31"/>
        <v>0</v>
      </c>
      <c r="AG72" s="42">
        <f t="shared" si="31"/>
        <v>11</v>
      </c>
      <c r="AH72" s="42">
        <f t="shared" si="31"/>
        <v>11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0</v>
      </c>
      <c r="E73" s="35">
        <f t="shared" si="32"/>
        <v>19</v>
      </c>
      <c r="F73" s="35">
        <f t="shared" si="32"/>
        <v>19</v>
      </c>
      <c r="G73" s="35">
        <f t="shared" si="32"/>
        <v>19</v>
      </c>
      <c r="H73" s="35">
        <f t="shared" si="32"/>
        <v>19</v>
      </c>
      <c r="I73" s="35">
        <f t="shared" si="32"/>
        <v>19</v>
      </c>
      <c r="J73" s="35">
        <f t="shared" si="32"/>
        <v>0</v>
      </c>
      <c r="K73" s="35">
        <f t="shared" si="32"/>
        <v>0</v>
      </c>
      <c r="L73" s="35">
        <f t="shared" si="32"/>
        <v>13</v>
      </c>
      <c r="M73" s="35">
        <f t="shared" si="32"/>
        <v>13</v>
      </c>
      <c r="N73" s="35">
        <f t="shared" si="32"/>
        <v>0</v>
      </c>
      <c r="O73" s="35">
        <f t="shared" si="32"/>
        <v>12</v>
      </c>
      <c r="P73" s="35">
        <f t="shared" si="32"/>
        <v>12</v>
      </c>
      <c r="Q73" s="35">
        <f t="shared" si="32"/>
        <v>0</v>
      </c>
      <c r="R73" s="35">
        <f t="shared" si="32"/>
        <v>0</v>
      </c>
      <c r="S73" s="35">
        <f t="shared" si="32"/>
        <v>18</v>
      </c>
      <c r="T73" s="35">
        <f t="shared" si="32"/>
        <v>18</v>
      </c>
      <c r="U73" s="35">
        <f t="shared" si="32"/>
        <v>19</v>
      </c>
      <c r="V73" s="35">
        <f t="shared" si="32"/>
        <v>19</v>
      </c>
      <c r="W73" s="35">
        <f t="shared" si="32"/>
        <v>19</v>
      </c>
      <c r="X73" s="35">
        <f t="shared" si="32"/>
        <v>0</v>
      </c>
      <c r="Y73" s="35">
        <f t="shared" si="32"/>
        <v>0</v>
      </c>
      <c r="Z73" s="35">
        <f t="shared" si="32"/>
        <v>19</v>
      </c>
      <c r="AA73" s="35">
        <f t="shared" si="32"/>
        <v>19</v>
      </c>
      <c r="AB73" s="35">
        <f t="shared" si="32"/>
        <v>19</v>
      </c>
      <c r="AC73" s="35">
        <f t="shared" si="32"/>
        <v>19</v>
      </c>
      <c r="AD73" s="35">
        <f t="shared" si="32"/>
        <v>19</v>
      </c>
      <c r="AE73" s="35">
        <f t="shared" si="32"/>
        <v>0</v>
      </c>
      <c r="AF73" s="35">
        <f t="shared" si="32"/>
        <v>0</v>
      </c>
      <c r="AG73" s="35">
        <f t="shared" si="32"/>
        <v>19</v>
      </c>
      <c r="AH73" s="35">
        <f t="shared" si="32"/>
        <v>19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 t="s">
        <v>222</v>
      </c>
      <c r="M76" s="77" t="s">
        <v>222</v>
      </c>
      <c r="N76" s="77"/>
      <c r="O76" s="77" t="s">
        <v>222</v>
      </c>
      <c r="P76" s="77" t="s">
        <v>222</v>
      </c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4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7</v>
      </c>
      <c r="G83" s="102">
        <f>COUNTIF(D11:AE35,"f")</f>
        <v>3</v>
      </c>
      <c r="H83" s="102">
        <f>COUNTIF(D11:AE35,"ast")</f>
        <v>0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144</v>
      </c>
      <c r="X83" s="105">
        <f>COUNTIF(D49:AE58,"AH")</f>
        <v>0</v>
      </c>
      <c r="Y83" s="105">
        <f>COUNTIF(D49:AE58,"PC")</f>
        <v>8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19</v>
      </c>
      <c r="AG83" s="105">
        <f>COUNTIF(D49:AE58,"AT")</f>
        <v>19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189</v>
      </c>
      <c r="E105" s="105">
        <f>COUNTIF(D61:AE71,"AH")</f>
        <v>0</v>
      </c>
      <c r="F105" s="105">
        <f>COUNTIF(D61:AE71,"PC")</f>
        <v>20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4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49:AH58 D61:AH71 D75:AH76 D78:AH79">
    <cfRule type="containsText" dxfId="56" priority="7" operator="containsText" text="AH">
      <formula>NOT(ISERROR(SEARCH("AH",D12)))</formula>
    </cfRule>
    <cfRule type="containsText" dxfId="55" priority="8" operator="containsText" text="TP">
      <formula>NOT(ISERROR(SEARCH("TP",D12)))</formula>
    </cfRule>
    <cfRule type="containsText" dxfId="54" priority="9" operator="containsText" text="TAD">
      <formula>NOT(ISERROR(SEARCH("TAD",D12)))</formula>
    </cfRule>
    <cfRule type="containsText" dxfId="53" priority="10" operator="containsText" text="AT">
      <formula>NOT(ISERROR(SEARCH("AT",D12)))</formula>
    </cfRule>
    <cfRule type="containsText" dxfId="52" priority="11" operator="containsText" text="MA">
      <formula>NOT(ISERROR(SEARCH("MA",D12)))</formula>
    </cfRule>
    <cfRule type="containsText" dxfId="51" priority="12" operator="containsText" text="RES">
      <formula>NOT(ISERROR(SEARCH("RES",D12)))</formula>
    </cfRule>
    <cfRule type="containsText" dxfId="50" priority="13" operator="containsText" text="CEX">
      <formula>NOT(ISERROR(SEARCH("CEX",D12)))</formula>
    </cfRule>
    <cfRule type="containsText" dxfId="49" priority="14" operator="containsText" text="RTT">
      <formula>NOT(ISERROR(SEARCH("RTT",D12)))</formula>
    </cfRule>
    <cfRule type="beginsWith" dxfId="48" priority="15" operator="beginsWith" text="CA">
      <formula>LEFT(D12,LEN("CA"))="CA"</formula>
    </cfRule>
    <cfRule type="containsText" dxfId="47" priority="16" operator="containsText" text="AST">
      <formula>NOT(ISERROR(SEARCH("AST",D12)))</formula>
    </cfRule>
    <cfRule type="containsText" dxfId="46" priority="17" operator="containsText" text="F">
      <formula>NOT(ISERROR(SEARCH("F",D12)))</formula>
    </cfRule>
    <cfRule type="containsText" dxfId="45" priority="18" operator="containsText" text="PC">
      <formula>NOT(ISERROR(SEARCH("PC",D12)))</formula>
    </cfRule>
    <cfRule type="containsText" dxfId="44" priority="19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8 D61:AH71 D75:AH76 D78:AH79">
    <cfRule type="expression" dxfId="43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42" priority="6">
      <formula>OR(D$9=1,D$9=7)</formula>
    </cfRule>
  </conditionalFormatting>
  <conditionalFormatting sqref="D59:AH59">
    <cfRule type="expression" dxfId="41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40" priority="4">
      <formula>OR(D$9=1,D$9=7)</formula>
    </cfRule>
  </conditionalFormatting>
  <conditionalFormatting sqref="D72:AH73">
    <cfRule type="expression" dxfId="39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38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C48CFF3A-A268-4F94-8A12-2554109F8D36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06D9E-C2CC-4F57-9387-51250F99B53C}">
  <sheetPr codeName="Feuil29">
    <outlinePr summaryRight="0"/>
  </sheetPr>
  <dimension ref="A1:AU125"/>
  <sheetViews>
    <sheetView zoomScaleNormal="100" workbookViewId="0">
      <pane ySplit="10" topLeftCell="A47" activePane="bottomLeft" state="frozen"/>
      <selection activeCell="B1" sqref="B1"/>
      <selection pane="bottomLeft" activeCell="AG67" sqref="AG67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Menu!D33</f>
        <v>46357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Menu!E33</f>
        <v>46387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46357</v>
      </c>
      <c r="E4" s="55">
        <f t="shared" ref="E4:AH4" si="0">D4+1</f>
        <v>46358</v>
      </c>
      <c r="F4" s="55">
        <f t="shared" si="0"/>
        <v>46359</v>
      </c>
      <c r="G4" s="55">
        <f t="shared" si="0"/>
        <v>46360</v>
      </c>
      <c r="H4" s="55">
        <f t="shared" si="0"/>
        <v>46361</v>
      </c>
      <c r="I4" s="55">
        <f t="shared" si="0"/>
        <v>46362</v>
      </c>
      <c r="J4" s="55">
        <f t="shared" si="0"/>
        <v>46363</v>
      </c>
      <c r="K4" s="55">
        <f t="shared" si="0"/>
        <v>46364</v>
      </c>
      <c r="L4" s="55">
        <f t="shared" si="0"/>
        <v>46365</v>
      </c>
      <c r="M4" s="55">
        <f t="shared" si="0"/>
        <v>46366</v>
      </c>
      <c r="N4" s="55">
        <f t="shared" si="0"/>
        <v>46367</v>
      </c>
      <c r="O4" s="55">
        <f t="shared" si="0"/>
        <v>46368</v>
      </c>
      <c r="P4" s="55">
        <f t="shared" si="0"/>
        <v>46369</v>
      </c>
      <c r="Q4" s="55">
        <f t="shared" si="0"/>
        <v>46370</v>
      </c>
      <c r="R4" s="55">
        <f t="shared" si="0"/>
        <v>46371</v>
      </c>
      <c r="S4" s="55">
        <f t="shared" si="0"/>
        <v>46372</v>
      </c>
      <c r="T4" s="55">
        <f t="shared" si="0"/>
        <v>46373</v>
      </c>
      <c r="U4" s="55">
        <f t="shared" si="0"/>
        <v>46374</v>
      </c>
      <c r="V4" s="55">
        <f t="shared" si="0"/>
        <v>46375</v>
      </c>
      <c r="W4" s="55">
        <f t="shared" si="0"/>
        <v>46376</v>
      </c>
      <c r="X4" s="55">
        <f t="shared" si="0"/>
        <v>46377</v>
      </c>
      <c r="Y4" s="55">
        <f t="shared" si="0"/>
        <v>46378</v>
      </c>
      <c r="Z4" s="55">
        <f t="shared" si="0"/>
        <v>46379</v>
      </c>
      <c r="AA4" s="55">
        <f t="shared" si="0"/>
        <v>46380</v>
      </c>
      <c r="AB4" s="55">
        <f t="shared" si="0"/>
        <v>46381</v>
      </c>
      <c r="AC4" s="55">
        <f t="shared" si="0"/>
        <v>46382</v>
      </c>
      <c r="AD4" s="55">
        <f t="shared" si="0"/>
        <v>46383</v>
      </c>
      <c r="AE4" s="55">
        <f t="shared" si="0"/>
        <v>46384</v>
      </c>
      <c r="AF4" s="55">
        <f t="shared" si="0"/>
        <v>46385</v>
      </c>
      <c r="AG4" s="55">
        <f t="shared" si="0"/>
        <v>46386</v>
      </c>
      <c r="AH4" s="55">
        <f t="shared" si="0"/>
        <v>46387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décembre-2026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3</v>
      </c>
      <c r="E9" s="74">
        <f t="shared" si="1"/>
        <v>4</v>
      </c>
      <c r="F9" s="74">
        <f t="shared" si="1"/>
        <v>5</v>
      </c>
      <c r="G9" s="74">
        <f t="shared" si="1"/>
        <v>6</v>
      </c>
      <c r="H9" s="74">
        <f t="shared" si="1"/>
        <v>7</v>
      </c>
      <c r="I9" s="74">
        <f t="shared" si="1"/>
        <v>1</v>
      </c>
      <c r="J9" s="74">
        <f t="shared" si="1"/>
        <v>2</v>
      </c>
      <c r="K9" s="74">
        <f t="shared" si="1"/>
        <v>3</v>
      </c>
      <c r="L9" s="74">
        <f t="shared" si="1"/>
        <v>4</v>
      </c>
      <c r="M9" s="74">
        <f t="shared" si="1"/>
        <v>5</v>
      </c>
      <c r="N9" s="74">
        <f t="shared" si="1"/>
        <v>6</v>
      </c>
      <c r="O9" s="74">
        <f t="shared" si="1"/>
        <v>7</v>
      </c>
      <c r="P9" s="74">
        <f t="shared" si="1"/>
        <v>1</v>
      </c>
      <c r="Q9" s="74">
        <f t="shared" si="1"/>
        <v>2</v>
      </c>
      <c r="R9" s="74">
        <f t="shared" si="1"/>
        <v>3</v>
      </c>
      <c r="S9" s="74">
        <f t="shared" si="1"/>
        <v>4</v>
      </c>
      <c r="T9" s="74">
        <f t="shared" si="1"/>
        <v>5</v>
      </c>
      <c r="U9" s="74">
        <f t="shared" si="1"/>
        <v>6</v>
      </c>
      <c r="V9" s="74">
        <f t="shared" si="1"/>
        <v>7</v>
      </c>
      <c r="W9" s="74">
        <f t="shared" si="1"/>
        <v>1</v>
      </c>
      <c r="X9" s="74">
        <f t="shared" si="1"/>
        <v>2</v>
      </c>
      <c r="Y9" s="74">
        <f t="shared" si="1"/>
        <v>3</v>
      </c>
      <c r="Z9" s="74">
        <f t="shared" si="1"/>
        <v>4</v>
      </c>
      <c r="AA9" s="74">
        <f t="shared" si="1"/>
        <v>5</v>
      </c>
      <c r="AB9" s="74">
        <f t="shared" si="1"/>
        <v>6</v>
      </c>
      <c r="AC9" s="74">
        <f t="shared" si="1"/>
        <v>7</v>
      </c>
      <c r="AD9" s="74">
        <f t="shared" si="1"/>
        <v>1</v>
      </c>
      <c r="AE9" s="74">
        <f t="shared" si="1"/>
        <v>2</v>
      </c>
      <c r="AF9" s="74">
        <f t="shared" si="1"/>
        <v>3</v>
      </c>
      <c r="AG9" s="74">
        <f t="shared" si="1"/>
        <v>4</v>
      </c>
      <c r="AH9" s="179">
        <f t="shared" si="1"/>
        <v>5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 t="s">
        <v>222</v>
      </c>
      <c r="AF14" s="78" t="s">
        <v>222</v>
      </c>
      <c r="AG14" s="78" t="s">
        <v>222</v>
      </c>
      <c r="AH14" s="78" t="s">
        <v>222</v>
      </c>
      <c r="AI14" s="183">
        <f>COUNTIF(D14:AG14,"p")</f>
        <v>0</v>
      </c>
      <c r="AJ14" s="183">
        <f>COUNTIF(D14:AH14,"AH")</f>
        <v>0</v>
      </c>
      <c r="AK14" s="184">
        <f>COUNTIF(D14:AG14,"PC")</f>
        <v>3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 t="s">
        <v>222</v>
      </c>
      <c r="U19" s="78" t="s">
        <v>222</v>
      </c>
      <c r="V19" s="78"/>
      <c r="W19" s="78"/>
      <c r="X19" s="78" t="s">
        <v>222</v>
      </c>
      <c r="Y19" s="78" t="s">
        <v>222</v>
      </c>
      <c r="Z19" s="78" t="s">
        <v>222</v>
      </c>
      <c r="AA19" s="78" t="s">
        <v>222</v>
      </c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6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 t="s">
        <v>224</v>
      </c>
      <c r="H21" s="78" t="s">
        <v>224</v>
      </c>
      <c r="I21" s="78" t="s">
        <v>224</v>
      </c>
      <c r="J21" s="78" t="s">
        <v>224</v>
      </c>
      <c r="K21" s="78" t="s">
        <v>224</v>
      </c>
      <c r="L21" s="78" t="s">
        <v>224</v>
      </c>
      <c r="M21" s="78" t="s">
        <v>224</v>
      </c>
      <c r="N21" s="78" t="s">
        <v>224</v>
      </c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8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 t="s">
        <v>222</v>
      </c>
      <c r="AF32" s="80" t="s">
        <v>222</v>
      </c>
      <c r="AG32" s="80" t="s">
        <v>222</v>
      </c>
      <c r="AH32" s="80" t="s">
        <v>222</v>
      </c>
      <c r="AI32" s="203">
        <f>COUNTIF(D32:AG32,"p")</f>
        <v>0</v>
      </c>
      <c r="AJ32" s="203">
        <f>COUNTIF(D32:AH32,"AH")</f>
        <v>0</v>
      </c>
      <c r="AK32" s="204">
        <f>COUNTIF(D32:AG32,"PC")</f>
        <v>3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 t="s">
        <v>222</v>
      </c>
      <c r="AF35" s="80" t="s">
        <v>222</v>
      </c>
      <c r="AG35" s="80" t="s">
        <v>222</v>
      </c>
      <c r="AH35" s="80" t="s">
        <v>222</v>
      </c>
      <c r="AI35" s="203">
        <f>COUNTIF(D35:AG35,"p")</f>
        <v>0</v>
      </c>
      <c r="AJ35" s="203">
        <f>COUNTIF(D35:AH35,"AH")</f>
        <v>0</v>
      </c>
      <c r="AK35" s="204">
        <f>COUNTIF(D35:AG35,"PC")</f>
        <v>3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 t="s">
        <v>229</v>
      </c>
      <c r="E49" s="80" t="s">
        <v>229</v>
      </c>
      <c r="F49" s="80" t="s">
        <v>229</v>
      </c>
      <c r="G49" s="80" t="s">
        <v>229</v>
      </c>
      <c r="H49" s="80"/>
      <c r="I49" s="80"/>
      <c r="J49" s="80" t="s">
        <v>229</v>
      </c>
      <c r="K49" s="80" t="s">
        <v>229</v>
      </c>
      <c r="L49" s="80" t="s">
        <v>229</v>
      </c>
      <c r="M49" s="80" t="s">
        <v>229</v>
      </c>
      <c r="N49" s="80" t="s">
        <v>229</v>
      </c>
      <c r="O49" s="80"/>
      <c r="P49" s="80"/>
      <c r="Q49" s="80" t="s">
        <v>229</v>
      </c>
      <c r="R49" s="80" t="s">
        <v>229</v>
      </c>
      <c r="S49" s="80" t="s">
        <v>229</v>
      </c>
      <c r="T49" s="75" t="s">
        <v>229</v>
      </c>
      <c r="U49" s="75" t="s">
        <v>229</v>
      </c>
      <c r="V49" s="75"/>
      <c r="W49" s="75"/>
      <c r="X49" s="75" t="s">
        <v>229</v>
      </c>
      <c r="Y49" s="75" t="s">
        <v>229</v>
      </c>
      <c r="Z49" s="75" t="s">
        <v>229</v>
      </c>
      <c r="AA49" s="75" t="s">
        <v>229</v>
      </c>
      <c r="AB49" s="75"/>
      <c r="AC49" s="75"/>
      <c r="AD49" s="75"/>
      <c r="AE49" s="75" t="s">
        <v>229</v>
      </c>
      <c r="AF49" s="75" t="s">
        <v>229</v>
      </c>
      <c r="AG49" s="75" t="s">
        <v>229</v>
      </c>
      <c r="AH49" s="75" t="s">
        <v>229</v>
      </c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21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 t="s">
        <v>220</v>
      </c>
      <c r="E50" s="75" t="s">
        <v>220</v>
      </c>
      <c r="F50" s="75" t="s">
        <v>220</v>
      </c>
      <c r="G50" s="75" t="s">
        <v>220</v>
      </c>
      <c r="H50" s="75"/>
      <c r="I50" s="75"/>
      <c r="J50" s="75" t="s">
        <v>220</v>
      </c>
      <c r="K50" s="75" t="s">
        <v>220</v>
      </c>
      <c r="L50" s="75" t="s">
        <v>220</v>
      </c>
      <c r="M50" s="75" t="s">
        <v>220</v>
      </c>
      <c r="N50" s="75" t="s">
        <v>220</v>
      </c>
      <c r="O50" s="75"/>
      <c r="P50" s="75"/>
      <c r="Q50" s="75" t="s">
        <v>220</v>
      </c>
      <c r="R50" s="75" t="s">
        <v>220</v>
      </c>
      <c r="S50" s="75" t="s">
        <v>220</v>
      </c>
      <c r="T50" s="75" t="s">
        <v>220</v>
      </c>
      <c r="U50" s="75" t="s">
        <v>220</v>
      </c>
      <c r="V50" s="75"/>
      <c r="W50" s="75"/>
      <c r="X50" s="75" t="s">
        <v>220</v>
      </c>
      <c r="Y50" s="75" t="s">
        <v>220</v>
      </c>
      <c r="Z50" s="75" t="s">
        <v>220</v>
      </c>
      <c r="AA50" s="75" t="s">
        <v>220</v>
      </c>
      <c r="AB50" s="75"/>
      <c r="AC50" s="75"/>
      <c r="AD50" s="75"/>
      <c r="AE50" s="75" t="s">
        <v>220</v>
      </c>
      <c r="AF50" s="75" t="s">
        <v>220</v>
      </c>
      <c r="AG50" s="75" t="s">
        <v>220</v>
      </c>
      <c r="AH50" s="75" t="s">
        <v>220</v>
      </c>
      <c r="AI50" s="107">
        <f t="shared" si="4"/>
        <v>21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 t="s">
        <v>220</v>
      </c>
      <c r="E51" s="75" t="s">
        <v>220</v>
      </c>
      <c r="F51" s="75" t="s">
        <v>220</v>
      </c>
      <c r="G51" s="75" t="s">
        <v>220</v>
      </c>
      <c r="H51" s="75"/>
      <c r="I51" s="75"/>
      <c r="J51" s="75" t="s">
        <v>220</v>
      </c>
      <c r="K51" s="75" t="s">
        <v>220</v>
      </c>
      <c r="L51" s="75" t="s">
        <v>220</v>
      </c>
      <c r="M51" s="75" t="s">
        <v>220</v>
      </c>
      <c r="N51" s="75" t="s">
        <v>220</v>
      </c>
      <c r="O51" s="75"/>
      <c r="P51" s="75"/>
      <c r="Q51" s="75" t="s">
        <v>220</v>
      </c>
      <c r="R51" s="75" t="s">
        <v>220</v>
      </c>
      <c r="S51" s="75" t="s">
        <v>220</v>
      </c>
      <c r="T51" s="75" t="s">
        <v>220</v>
      </c>
      <c r="U51" s="75" t="s">
        <v>220</v>
      </c>
      <c r="V51" s="75"/>
      <c r="W51" s="75"/>
      <c r="X51" s="75" t="s">
        <v>220</v>
      </c>
      <c r="Y51" s="75" t="s">
        <v>220</v>
      </c>
      <c r="Z51" s="75" t="s">
        <v>220</v>
      </c>
      <c r="AA51" s="75" t="s">
        <v>220</v>
      </c>
      <c r="AB51" s="75"/>
      <c r="AC51" s="75"/>
      <c r="AD51" s="75"/>
      <c r="AE51" s="75" t="s">
        <v>222</v>
      </c>
      <c r="AF51" s="75" t="s">
        <v>222</v>
      </c>
      <c r="AG51" s="75" t="s">
        <v>222</v>
      </c>
      <c r="AH51" s="75" t="s">
        <v>222</v>
      </c>
      <c r="AI51" s="107">
        <f t="shared" si="4"/>
        <v>18</v>
      </c>
      <c r="AJ51" s="107">
        <f t="shared" si="5"/>
        <v>0</v>
      </c>
      <c r="AK51" s="108">
        <f t="shared" si="6"/>
        <v>3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 t="s">
        <v>220</v>
      </c>
      <c r="E52" s="75" t="s">
        <v>220</v>
      </c>
      <c r="F52" s="75" t="s">
        <v>220</v>
      </c>
      <c r="G52" s="75" t="s">
        <v>220</v>
      </c>
      <c r="H52" s="75"/>
      <c r="I52" s="75"/>
      <c r="J52" s="75" t="s">
        <v>220</v>
      </c>
      <c r="K52" s="75" t="s">
        <v>220</v>
      </c>
      <c r="L52" s="75" t="s">
        <v>220</v>
      </c>
      <c r="M52" s="75" t="s">
        <v>220</v>
      </c>
      <c r="N52" s="75" t="s">
        <v>220</v>
      </c>
      <c r="O52" s="75"/>
      <c r="P52" s="75"/>
      <c r="Q52" s="75" t="s">
        <v>220</v>
      </c>
      <c r="R52" s="75" t="s">
        <v>220</v>
      </c>
      <c r="S52" s="75" t="s">
        <v>220</v>
      </c>
      <c r="T52" s="75" t="s">
        <v>220</v>
      </c>
      <c r="U52" s="75" t="s">
        <v>220</v>
      </c>
      <c r="V52" s="75"/>
      <c r="W52" s="75"/>
      <c r="X52" s="75" t="s">
        <v>222</v>
      </c>
      <c r="Y52" s="75" t="s">
        <v>222</v>
      </c>
      <c r="Z52" s="75" t="s">
        <v>222</v>
      </c>
      <c r="AA52" s="75" t="s">
        <v>222</v>
      </c>
      <c r="AB52" s="75"/>
      <c r="AC52" s="75"/>
      <c r="AD52" s="75"/>
      <c r="AE52" s="75" t="s">
        <v>220</v>
      </c>
      <c r="AF52" s="75" t="s">
        <v>220</v>
      </c>
      <c r="AG52" s="75" t="s">
        <v>220</v>
      </c>
      <c r="AH52" s="75" t="s">
        <v>220</v>
      </c>
      <c r="AI52" s="107">
        <f t="shared" si="4"/>
        <v>17</v>
      </c>
      <c r="AJ52" s="107">
        <f t="shared" si="5"/>
        <v>0</v>
      </c>
      <c r="AK52" s="108">
        <f t="shared" si="6"/>
        <v>4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 t="s">
        <v>220</v>
      </c>
      <c r="E53" s="75" t="s">
        <v>220</v>
      </c>
      <c r="F53" s="75" t="s">
        <v>220</v>
      </c>
      <c r="G53" s="75" t="s">
        <v>220</v>
      </c>
      <c r="H53" s="75"/>
      <c r="I53" s="75"/>
      <c r="J53" s="75" t="s">
        <v>220</v>
      </c>
      <c r="K53" s="75" t="s">
        <v>220</v>
      </c>
      <c r="L53" s="75" t="s">
        <v>220</v>
      </c>
      <c r="M53" s="75" t="s">
        <v>220</v>
      </c>
      <c r="N53" s="75" t="s">
        <v>220</v>
      </c>
      <c r="O53" s="75"/>
      <c r="P53" s="75"/>
      <c r="Q53" s="75" t="s">
        <v>220</v>
      </c>
      <c r="R53" s="75" t="s">
        <v>220</v>
      </c>
      <c r="S53" s="75" t="s">
        <v>220</v>
      </c>
      <c r="T53" s="75" t="s">
        <v>220</v>
      </c>
      <c r="U53" s="75" t="s">
        <v>220</v>
      </c>
      <c r="V53" s="75"/>
      <c r="W53" s="75"/>
      <c r="X53" s="75" t="s">
        <v>220</v>
      </c>
      <c r="Y53" s="75" t="s">
        <v>220</v>
      </c>
      <c r="Z53" s="75" t="s">
        <v>220</v>
      </c>
      <c r="AA53" s="75" t="s">
        <v>220</v>
      </c>
      <c r="AB53" s="75"/>
      <c r="AC53" s="75"/>
      <c r="AD53" s="75"/>
      <c r="AE53" s="75" t="s">
        <v>222</v>
      </c>
      <c r="AF53" s="75" t="s">
        <v>222</v>
      </c>
      <c r="AG53" s="75" t="s">
        <v>222</v>
      </c>
      <c r="AH53" s="75" t="s">
        <v>222</v>
      </c>
      <c r="AI53" s="107">
        <f t="shared" si="4"/>
        <v>18</v>
      </c>
      <c r="AJ53" s="107">
        <f t="shared" si="5"/>
        <v>0</v>
      </c>
      <c r="AK53" s="108">
        <f t="shared" si="6"/>
        <v>3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 t="s">
        <v>220</v>
      </c>
      <c r="E54" s="75" t="s">
        <v>220</v>
      </c>
      <c r="F54" s="75" t="s">
        <v>220</v>
      </c>
      <c r="G54" s="75" t="s">
        <v>220</v>
      </c>
      <c r="H54" s="75"/>
      <c r="I54" s="75"/>
      <c r="J54" s="75" t="s">
        <v>220</v>
      </c>
      <c r="K54" s="75" t="s">
        <v>220</v>
      </c>
      <c r="L54" s="75" t="s">
        <v>220</v>
      </c>
      <c r="M54" s="75" t="s">
        <v>220</v>
      </c>
      <c r="N54" s="75" t="s">
        <v>220</v>
      </c>
      <c r="O54" s="75"/>
      <c r="P54" s="75"/>
      <c r="Q54" s="75" t="s">
        <v>220</v>
      </c>
      <c r="R54" s="75" t="s">
        <v>220</v>
      </c>
      <c r="S54" s="75" t="s">
        <v>220</v>
      </c>
      <c r="T54" s="75" t="s">
        <v>220</v>
      </c>
      <c r="U54" s="75" t="s">
        <v>220</v>
      </c>
      <c r="V54" s="75"/>
      <c r="W54" s="75"/>
      <c r="X54" s="75" t="s">
        <v>220</v>
      </c>
      <c r="Y54" s="75" t="s">
        <v>220</v>
      </c>
      <c r="Z54" s="75" t="s">
        <v>220</v>
      </c>
      <c r="AA54" s="75" t="s">
        <v>220</v>
      </c>
      <c r="AB54" s="75"/>
      <c r="AC54" s="75"/>
      <c r="AD54" s="75"/>
      <c r="AE54" s="75" t="s">
        <v>222</v>
      </c>
      <c r="AF54" s="75" t="s">
        <v>222</v>
      </c>
      <c r="AG54" s="75" t="s">
        <v>222</v>
      </c>
      <c r="AH54" s="75" t="s">
        <v>222</v>
      </c>
      <c r="AI54" s="107">
        <f t="shared" si="4"/>
        <v>18</v>
      </c>
      <c r="AJ54" s="107">
        <f t="shared" si="5"/>
        <v>0</v>
      </c>
      <c r="AK54" s="108">
        <f t="shared" si="6"/>
        <v>3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 t="s">
        <v>230</v>
      </c>
      <c r="E55" s="75" t="s">
        <v>230</v>
      </c>
      <c r="F55" s="75" t="s">
        <v>230</v>
      </c>
      <c r="G55" s="75" t="s">
        <v>230</v>
      </c>
      <c r="H55" s="75"/>
      <c r="I55" s="75"/>
      <c r="J55" s="75" t="s">
        <v>230</v>
      </c>
      <c r="K55" s="75" t="s">
        <v>230</v>
      </c>
      <c r="L55" s="75" t="s">
        <v>230</v>
      </c>
      <c r="M55" s="75" t="s">
        <v>230</v>
      </c>
      <c r="N55" s="75" t="s">
        <v>230</v>
      </c>
      <c r="O55" s="75"/>
      <c r="P55" s="75"/>
      <c r="Q55" s="75" t="s">
        <v>230</v>
      </c>
      <c r="R55" s="75" t="s">
        <v>230</v>
      </c>
      <c r="S55" s="75" t="s">
        <v>230</v>
      </c>
      <c r="T55" s="75" t="s">
        <v>230</v>
      </c>
      <c r="U55" s="75" t="s">
        <v>230</v>
      </c>
      <c r="V55" s="75"/>
      <c r="W55" s="75"/>
      <c r="X55" s="75" t="s">
        <v>230</v>
      </c>
      <c r="Y55" s="75" t="s">
        <v>230</v>
      </c>
      <c r="Z55" s="75" t="s">
        <v>230</v>
      </c>
      <c r="AA55" s="75" t="s">
        <v>230</v>
      </c>
      <c r="AB55" s="75"/>
      <c r="AC55" s="75"/>
      <c r="AD55" s="75"/>
      <c r="AE55" s="75" t="s">
        <v>230</v>
      </c>
      <c r="AF55" s="75" t="s">
        <v>230</v>
      </c>
      <c r="AG55" s="75" t="s">
        <v>230</v>
      </c>
      <c r="AH55" s="75" t="s">
        <v>230</v>
      </c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21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 t="s">
        <v>220</v>
      </c>
      <c r="E56" s="75" t="s">
        <v>220</v>
      </c>
      <c r="F56" s="75" t="s">
        <v>220</v>
      </c>
      <c r="G56" s="75" t="s">
        <v>220</v>
      </c>
      <c r="H56" s="75"/>
      <c r="I56" s="75"/>
      <c r="J56" s="75" t="s">
        <v>220</v>
      </c>
      <c r="K56" s="75" t="s">
        <v>220</v>
      </c>
      <c r="L56" s="75" t="s">
        <v>220</v>
      </c>
      <c r="M56" s="75" t="s">
        <v>220</v>
      </c>
      <c r="N56" s="75" t="s">
        <v>220</v>
      </c>
      <c r="O56" s="75"/>
      <c r="P56" s="75"/>
      <c r="Q56" s="75" t="s">
        <v>220</v>
      </c>
      <c r="R56" s="75" t="s">
        <v>220</v>
      </c>
      <c r="S56" s="75" t="s">
        <v>220</v>
      </c>
      <c r="T56" s="75" t="s">
        <v>220</v>
      </c>
      <c r="U56" s="75" t="s">
        <v>220</v>
      </c>
      <c r="V56" s="75"/>
      <c r="W56" s="75"/>
      <c r="X56" s="75" t="s">
        <v>220</v>
      </c>
      <c r="Y56" s="75" t="s">
        <v>220</v>
      </c>
      <c r="Z56" s="75" t="s">
        <v>220</v>
      </c>
      <c r="AA56" s="75" t="s">
        <v>220</v>
      </c>
      <c r="AB56" s="75"/>
      <c r="AC56" s="75"/>
      <c r="AD56" s="75"/>
      <c r="AE56" s="75" t="s">
        <v>220</v>
      </c>
      <c r="AF56" s="75" t="s">
        <v>220</v>
      </c>
      <c r="AG56" s="75" t="s">
        <v>220</v>
      </c>
      <c r="AH56" s="75" t="s">
        <v>220</v>
      </c>
      <c r="AI56" s="107">
        <f t="shared" si="4"/>
        <v>21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 t="s">
        <v>220</v>
      </c>
      <c r="E57" s="75" t="s">
        <v>220</v>
      </c>
      <c r="F57" s="75" t="s">
        <v>220</v>
      </c>
      <c r="G57" s="75" t="s">
        <v>220</v>
      </c>
      <c r="H57" s="75"/>
      <c r="I57" s="75"/>
      <c r="J57" s="75" t="s">
        <v>220</v>
      </c>
      <c r="K57" s="75" t="s">
        <v>220</v>
      </c>
      <c r="L57" s="75" t="s">
        <v>220</v>
      </c>
      <c r="M57" s="75" t="s">
        <v>220</v>
      </c>
      <c r="N57" s="75" t="s">
        <v>220</v>
      </c>
      <c r="O57" s="75"/>
      <c r="P57" s="75"/>
      <c r="Q57" s="75" t="s">
        <v>220</v>
      </c>
      <c r="R57" s="75" t="s">
        <v>220</v>
      </c>
      <c r="S57" s="75" t="s">
        <v>220</v>
      </c>
      <c r="T57" s="75" t="s">
        <v>220</v>
      </c>
      <c r="U57" s="75" t="s">
        <v>220</v>
      </c>
      <c r="V57" s="75"/>
      <c r="W57" s="75"/>
      <c r="X57" s="75" t="s">
        <v>220</v>
      </c>
      <c r="Y57" s="75" t="s">
        <v>220</v>
      </c>
      <c r="Z57" s="75" t="s">
        <v>220</v>
      </c>
      <c r="AA57" s="75" t="s">
        <v>222</v>
      </c>
      <c r="AB57" s="75"/>
      <c r="AC57" s="75"/>
      <c r="AD57" s="75"/>
      <c r="AE57" s="75" t="s">
        <v>222</v>
      </c>
      <c r="AF57" s="75" t="s">
        <v>222</v>
      </c>
      <c r="AG57" s="75" t="s">
        <v>222</v>
      </c>
      <c r="AH57" s="75" t="s">
        <v>222</v>
      </c>
      <c r="AI57" s="107">
        <f t="shared" si="4"/>
        <v>17</v>
      </c>
      <c r="AJ57" s="107">
        <f t="shared" si="5"/>
        <v>0</v>
      </c>
      <c r="AK57" s="108">
        <f t="shared" si="6"/>
        <v>4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 t="s">
        <v>220</v>
      </c>
      <c r="E58" s="75" t="s">
        <v>220</v>
      </c>
      <c r="F58" s="75" t="s">
        <v>220</v>
      </c>
      <c r="G58" s="75" t="s">
        <v>220</v>
      </c>
      <c r="H58" s="75"/>
      <c r="I58" s="75"/>
      <c r="J58" s="75" t="s">
        <v>220</v>
      </c>
      <c r="K58" s="75" t="s">
        <v>220</v>
      </c>
      <c r="L58" s="75" t="s">
        <v>220</v>
      </c>
      <c r="M58" s="75" t="s">
        <v>220</v>
      </c>
      <c r="N58" s="75" t="s">
        <v>220</v>
      </c>
      <c r="O58" s="75"/>
      <c r="P58" s="75"/>
      <c r="Q58" s="75" t="s">
        <v>220</v>
      </c>
      <c r="R58" s="75" t="s">
        <v>220</v>
      </c>
      <c r="S58" s="75" t="s">
        <v>220</v>
      </c>
      <c r="T58" s="75" t="s">
        <v>220</v>
      </c>
      <c r="U58" s="75" t="s">
        <v>220</v>
      </c>
      <c r="V58" s="75"/>
      <c r="W58" s="75"/>
      <c r="X58" s="75" t="s">
        <v>222</v>
      </c>
      <c r="Y58" s="75" t="s">
        <v>222</v>
      </c>
      <c r="Z58" s="75" t="s">
        <v>222</v>
      </c>
      <c r="AA58" s="75" t="s">
        <v>222</v>
      </c>
      <c r="AB58" s="75"/>
      <c r="AC58" s="75"/>
      <c r="AD58" s="75"/>
      <c r="AE58" s="75" t="s">
        <v>220</v>
      </c>
      <c r="AF58" s="75" t="s">
        <v>220</v>
      </c>
      <c r="AG58" s="75" t="s">
        <v>220</v>
      </c>
      <c r="AH58" s="75" t="s">
        <v>220</v>
      </c>
      <c r="AI58" s="107">
        <f t="shared" si="4"/>
        <v>17</v>
      </c>
      <c r="AJ58" s="107">
        <f t="shared" si="5"/>
        <v>0</v>
      </c>
      <c r="AK58" s="108">
        <f t="shared" si="6"/>
        <v>4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8</v>
      </c>
      <c r="E59" s="35">
        <f t="shared" ref="E59:AH59" si="17">COUNTIF(E49:E58,"p") + COUNTIF(E49:E58,"ah")</f>
        <v>8</v>
      </c>
      <c r="F59" s="35">
        <f t="shared" si="17"/>
        <v>8</v>
      </c>
      <c r="G59" s="35">
        <f t="shared" si="17"/>
        <v>8</v>
      </c>
      <c r="H59" s="35">
        <f t="shared" si="17"/>
        <v>0</v>
      </c>
      <c r="I59" s="35">
        <f t="shared" si="17"/>
        <v>0</v>
      </c>
      <c r="J59" s="35">
        <f t="shared" si="17"/>
        <v>8</v>
      </c>
      <c r="K59" s="35">
        <f t="shared" si="17"/>
        <v>8</v>
      </c>
      <c r="L59" s="35">
        <f t="shared" si="17"/>
        <v>8</v>
      </c>
      <c r="M59" s="35">
        <f t="shared" si="17"/>
        <v>8</v>
      </c>
      <c r="N59" s="35">
        <f t="shared" si="17"/>
        <v>8</v>
      </c>
      <c r="O59" s="35">
        <f t="shared" si="17"/>
        <v>0</v>
      </c>
      <c r="P59" s="35">
        <f t="shared" si="17"/>
        <v>0</v>
      </c>
      <c r="Q59" s="35">
        <f t="shared" si="17"/>
        <v>8</v>
      </c>
      <c r="R59" s="35">
        <f t="shared" si="17"/>
        <v>8</v>
      </c>
      <c r="S59" s="35">
        <f t="shared" si="17"/>
        <v>8</v>
      </c>
      <c r="T59" s="35">
        <f t="shared" si="17"/>
        <v>8</v>
      </c>
      <c r="U59" s="35">
        <f t="shared" si="17"/>
        <v>8</v>
      </c>
      <c r="V59" s="35">
        <f t="shared" si="17"/>
        <v>0</v>
      </c>
      <c r="W59" s="35">
        <f t="shared" si="17"/>
        <v>0</v>
      </c>
      <c r="X59" s="35">
        <f t="shared" si="17"/>
        <v>6</v>
      </c>
      <c r="Y59" s="35">
        <f t="shared" si="17"/>
        <v>6</v>
      </c>
      <c r="Z59" s="35">
        <f t="shared" si="17"/>
        <v>6</v>
      </c>
      <c r="AA59" s="35">
        <f t="shared" si="17"/>
        <v>5</v>
      </c>
      <c r="AB59" s="35">
        <f t="shared" si="17"/>
        <v>0</v>
      </c>
      <c r="AC59" s="35">
        <f t="shared" si="17"/>
        <v>0</v>
      </c>
      <c r="AD59" s="35">
        <f t="shared" si="17"/>
        <v>0</v>
      </c>
      <c r="AE59" s="35">
        <f t="shared" si="17"/>
        <v>4</v>
      </c>
      <c r="AF59" s="35">
        <f t="shared" si="17"/>
        <v>4</v>
      </c>
      <c r="AG59" s="35">
        <f t="shared" si="17"/>
        <v>4</v>
      </c>
      <c r="AH59" s="35">
        <f t="shared" si="17"/>
        <v>4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 t="s">
        <v>220</v>
      </c>
      <c r="E61" s="75" t="s">
        <v>220</v>
      </c>
      <c r="F61" s="75" t="s">
        <v>220</v>
      </c>
      <c r="G61" s="75" t="s">
        <v>220</v>
      </c>
      <c r="H61" s="75"/>
      <c r="I61" s="75"/>
      <c r="J61" s="75" t="s">
        <v>220</v>
      </c>
      <c r="K61" s="75" t="s">
        <v>220</v>
      </c>
      <c r="L61" s="75" t="s">
        <v>220</v>
      </c>
      <c r="M61" s="75" t="s">
        <v>220</v>
      </c>
      <c r="N61" s="75" t="s">
        <v>220</v>
      </c>
      <c r="O61" s="75"/>
      <c r="P61" s="75"/>
      <c r="Q61" s="75" t="s">
        <v>220</v>
      </c>
      <c r="R61" s="75" t="s">
        <v>220</v>
      </c>
      <c r="S61" s="75" t="s">
        <v>220</v>
      </c>
      <c r="T61" s="75" t="s">
        <v>220</v>
      </c>
      <c r="U61" s="75" t="s">
        <v>220</v>
      </c>
      <c r="V61" s="75"/>
      <c r="W61" s="75"/>
      <c r="X61" s="75" t="s">
        <v>220</v>
      </c>
      <c r="Y61" s="75" t="s">
        <v>220</v>
      </c>
      <c r="Z61" s="75" t="s">
        <v>220</v>
      </c>
      <c r="AA61" s="75" t="s">
        <v>220</v>
      </c>
      <c r="AB61" s="75"/>
      <c r="AC61" s="75"/>
      <c r="AD61" s="75"/>
      <c r="AE61" s="75" t="s">
        <v>220</v>
      </c>
      <c r="AF61" s="75" t="s">
        <v>220</v>
      </c>
      <c r="AG61" s="75" t="s">
        <v>220</v>
      </c>
      <c r="AH61" s="75" t="s">
        <v>220</v>
      </c>
      <c r="AI61" s="107">
        <f t="shared" ref="AI61:AI71" si="18">COUNTIF(D61:AG61,"p")</f>
        <v>21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 t="s">
        <v>220</v>
      </c>
      <c r="E62" s="75" t="s">
        <v>220</v>
      </c>
      <c r="F62" s="75" t="s">
        <v>220</v>
      </c>
      <c r="G62" s="75" t="s">
        <v>220</v>
      </c>
      <c r="H62" s="75"/>
      <c r="I62" s="75"/>
      <c r="J62" s="75" t="s">
        <v>220</v>
      </c>
      <c r="K62" s="75" t="s">
        <v>220</v>
      </c>
      <c r="L62" s="75" t="s">
        <v>220</v>
      </c>
      <c r="M62" s="75" t="s">
        <v>220</v>
      </c>
      <c r="N62" s="75" t="s">
        <v>220</v>
      </c>
      <c r="O62" s="75"/>
      <c r="P62" s="75"/>
      <c r="Q62" s="75" t="s">
        <v>220</v>
      </c>
      <c r="R62" s="75" t="s">
        <v>220</v>
      </c>
      <c r="S62" s="75" t="s">
        <v>220</v>
      </c>
      <c r="T62" s="75" t="s">
        <v>220</v>
      </c>
      <c r="U62" s="75" t="s">
        <v>220</v>
      </c>
      <c r="V62" s="75"/>
      <c r="W62" s="75"/>
      <c r="X62" s="75" t="s">
        <v>222</v>
      </c>
      <c r="Y62" s="75" t="s">
        <v>222</v>
      </c>
      <c r="Z62" s="75" t="s">
        <v>222</v>
      </c>
      <c r="AA62" s="75" t="s">
        <v>222</v>
      </c>
      <c r="AB62" s="75"/>
      <c r="AC62" s="75"/>
      <c r="AD62" s="75"/>
      <c r="AE62" s="75" t="s">
        <v>220</v>
      </c>
      <c r="AF62" s="75" t="s">
        <v>220</v>
      </c>
      <c r="AG62" s="75" t="s">
        <v>220</v>
      </c>
      <c r="AH62" s="75" t="s">
        <v>220</v>
      </c>
      <c r="AI62" s="107">
        <f t="shared" si="18"/>
        <v>17</v>
      </c>
      <c r="AJ62" s="107">
        <f t="shared" si="19"/>
        <v>0</v>
      </c>
      <c r="AK62" s="108">
        <f t="shared" si="20"/>
        <v>4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 t="s">
        <v>220</v>
      </c>
      <c r="E63" s="75" t="s">
        <v>220</v>
      </c>
      <c r="F63" s="75" t="s">
        <v>220</v>
      </c>
      <c r="G63" s="75" t="s">
        <v>220</v>
      </c>
      <c r="H63" s="75"/>
      <c r="I63" s="75"/>
      <c r="J63" s="75" t="s">
        <v>220</v>
      </c>
      <c r="K63" s="75" t="s">
        <v>220</v>
      </c>
      <c r="L63" s="75" t="s">
        <v>220</v>
      </c>
      <c r="M63" s="75" t="s">
        <v>220</v>
      </c>
      <c r="N63" s="75" t="s">
        <v>220</v>
      </c>
      <c r="O63" s="75"/>
      <c r="P63" s="75"/>
      <c r="Q63" s="75" t="s">
        <v>220</v>
      </c>
      <c r="R63" s="75" t="s">
        <v>220</v>
      </c>
      <c r="S63" s="75" t="s">
        <v>220</v>
      </c>
      <c r="T63" s="75" t="s">
        <v>220</v>
      </c>
      <c r="U63" s="75" t="s">
        <v>220</v>
      </c>
      <c r="V63" s="75"/>
      <c r="W63" s="75"/>
      <c r="X63" s="75" t="s">
        <v>220</v>
      </c>
      <c r="Y63" s="75" t="s">
        <v>220</v>
      </c>
      <c r="Z63" s="75" t="s">
        <v>220</v>
      </c>
      <c r="AA63" s="75" t="s">
        <v>220</v>
      </c>
      <c r="AB63" s="75"/>
      <c r="AC63" s="75"/>
      <c r="AD63" s="75"/>
      <c r="AE63" s="75" t="s">
        <v>220</v>
      </c>
      <c r="AF63" s="75" t="s">
        <v>220</v>
      </c>
      <c r="AG63" s="75" t="s">
        <v>220</v>
      </c>
      <c r="AH63" s="75" t="s">
        <v>222</v>
      </c>
      <c r="AI63" s="107">
        <f t="shared" si="18"/>
        <v>21</v>
      </c>
      <c r="AJ63" s="107">
        <f t="shared" si="19"/>
        <v>0</v>
      </c>
      <c r="AK63" s="108">
        <f t="shared" si="20"/>
        <v>0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 t="s">
        <v>220</v>
      </c>
      <c r="E64" s="75" t="s">
        <v>220</v>
      </c>
      <c r="F64" s="75" t="s">
        <v>220</v>
      </c>
      <c r="G64" s="75" t="s">
        <v>220</v>
      </c>
      <c r="H64" s="75"/>
      <c r="I64" s="75"/>
      <c r="J64" s="75" t="s">
        <v>220</v>
      </c>
      <c r="K64" s="75" t="s">
        <v>220</v>
      </c>
      <c r="L64" s="75" t="s">
        <v>220</v>
      </c>
      <c r="M64" s="75" t="s">
        <v>220</v>
      </c>
      <c r="N64" s="75" t="s">
        <v>220</v>
      </c>
      <c r="O64" s="75"/>
      <c r="P64" s="75"/>
      <c r="Q64" s="75" t="s">
        <v>220</v>
      </c>
      <c r="R64" s="75" t="s">
        <v>220</v>
      </c>
      <c r="S64" s="75" t="s">
        <v>220</v>
      </c>
      <c r="T64" s="75" t="s">
        <v>220</v>
      </c>
      <c r="U64" s="75" t="s">
        <v>220</v>
      </c>
      <c r="V64" s="75"/>
      <c r="W64" s="75"/>
      <c r="X64" s="75" t="s">
        <v>222</v>
      </c>
      <c r="Y64" s="75" t="s">
        <v>222</v>
      </c>
      <c r="Z64" s="75" t="s">
        <v>222</v>
      </c>
      <c r="AA64" s="75" t="s">
        <v>222</v>
      </c>
      <c r="AB64" s="75"/>
      <c r="AC64" s="75"/>
      <c r="AD64" s="75"/>
      <c r="AE64" s="75" t="s">
        <v>222</v>
      </c>
      <c r="AF64" s="75" t="s">
        <v>222</v>
      </c>
      <c r="AG64" s="75" t="s">
        <v>222</v>
      </c>
      <c r="AH64" s="75" t="s">
        <v>222</v>
      </c>
      <c r="AI64" s="107">
        <f t="shared" si="18"/>
        <v>14</v>
      </c>
      <c r="AJ64" s="107">
        <f t="shared" si="19"/>
        <v>0</v>
      </c>
      <c r="AK64" s="108">
        <f t="shared" si="20"/>
        <v>7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 t="s">
        <v>220</v>
      </c>
      <c r="E65" s="75" t="s">
        <v>220</v>
      </c>
      <c r="F65" s="75" t="s">
        <v>220</v>
      </c>
      <c r="G65" s="75" t="s">
        <v>220</v>
      </c>
      <c r="H65" s="75"/>
      <c r="I65" s="75"/>
      <c r="J65" s="75" t="s">
        <v>220</v>
      </c>
      <c r="K65" s="75" t="s">
        <v>220</v>
      </c>
      <c r="L65" s="75" t="s">
        <v>220</v>
      </c>
      <c r="M65" s="75" t="s">
        <v>220</v>
      </c>
      <c r="N65" s="75" t="s">
        <v>220</v>
      </c>
      <c r="O65" s="75"/>
      <c r="P65" s="75"/>
      <c r="Q65" s="75" t="s">
        <v>220</v>
      </c>
      <c r="R65" s="75" t="s">
        <v>220</v>
      </c>
      <c r="S65" s="75" t="s">
        <v>220</v>
      </c>
      <c r="T65" s="75" t="s">
        <v>220</v>
      </c>
      <c r="U65" s="75" t="s">
        <v>220</v>
      </c>
      <c r="V65" s="75"/>
      <c r="W65" s="75"/>
      <c r="X65" s="75" t="s">
        <v>220</v>
      </c>
      <c r="Y65" s="75" t="s">
        <v>220</v>
      </c>
      <c r="Z65" s="75" t="s">
        <v>220</v>
      </c>
      <c r="AA65" s="75" t="s">
        <v>220</v>
      </c>
      <c r="AB65" s="75"/>
      <c r="AC65" s="75"/>
      <c r="AD65" s="75"/>
      <c r="AE65" s="75" t="s">
        <v>220</v>
      </c>
      <c r="AF65" s="75" t="s">
        <v>220</v>
      </c>
      <c r="AG65" s="75" t="s">
        <v>220</v>
      </c>
      <c r="AH65" s="75" t="s">
        <v>220</v>
      </c>
      <c r="AI65" s="107">
        <f t="shared" si="18"/>
        <v>21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 t="s">
        <v>220</v>
      </c>
      <c r="E66" s="75" t="s">
        <v>220</v>
      </c>
      <c r="F66" s="75" t="s">
        <v>220</v>
      </c>
      <c r="G66" s="75" t="s">
        <v>220</v>
      </c>
      <c r="H66" s="75"/>
      <c r="I66" s="75"/>
      <c r="J66" s="75" t="s">
        <v>220</v>
      </c>
      <c r="K66" s="75" t="s">
        <v>220</v>
      </c>
      <c r="L66" s="75" t="s">
        <v>220</v>
      </c>
      <c r="M66" s="75" t="s">
        <v>220</v>
      </c>
      <c r="N66" s="75" t="s">
        <v>220</v>
      </c>
      <c r="O66" s="75"/>
      <c r="P66" s="75"/>
      <c r="Q66" s="75" t="s">
        <v>220</v>
      </c>
      <c r="R66" s="75" t="s">
        <v>220</v>
      </c>
      <c r="S66" s="75" t="s">
        <v>220</v>
      </c>
      <c r="T66" s="75" t="s">
        <v>220</v>
      </c>
      <c r="U66" s="75" t="s">
        <v>220</v>
      </c>
      <c r="V66" s="75"/>
      <c r="W66" s="75"/>
      <c r="X66" s="75" t="s">
        <v>222</v>
      </c>
      <c r="Y66" s="75" t="s">
        <v>222</v>
      </c>
      <c r="Z66" s="75" t="s">
        <v>222</v>
      </c>
      <c r="AA66" s="75" t="s">
        <v>222</v>
      </c>
      <c r="AB66" s="75"/>
      <c r="AC66" s="75"/>
      <c r="AD66" s="75"/>
      <c r="AE66" s="75" t="s">
        <v>220</v>
      </c>
      <c r="AF66" s="75" t="s">
        <v>220</v>
      </c>
      <c r="AG66" s="75" t="s">
        <v>220</v>
      </c>
      <c r="AH66" s="75" t="s">
        <v>220</v>
      </c>
      <c r="AI66" s="107">
        <f t="shared" si="18"/>
        <v>17</v>
      </c>
      <c r="AJ66" s="107">
        <f t="shared" si="19"/>
        <v>0</v>
      </c>
      <c r="AK66" s="108">
        <f t="shared" si="20"/>
        <v>4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 t="s">
        <v>220</v>
      </c>
      <c r="E67" s="75" t="s">
        <v>220</v>
      </c>
      <c r="F67" s="75" t="s">
        <v>220</v>
      </c>
      <c r="G67" s="75" t="s">
        <v>220</v>
      </c>
      <c r="H67" s="75"/>
      <c r="I67" s="75"/>
      <c r="J67" s="75" t="s">
        <v>220</v>
      </c>
      <c r="K67" s="75" t="s">
        <v>220</v>
      </c>
      <c r="L67" s="75" t="s">
        <v>220</v>
      </c>
      <c r="M67" s="75" t="s">
        <v>220</v>
      </c>
      <c r="N67" s="75" t="s">
        <v>220</v>
      </c>
      <c r="O67" s="75"/>
      <c r="P67" s="75"/>
      <c r="Q67" s="75" t="s">
        <v>220</v>
      </c>
      <c r="R67" s="75" t="s">
        <v>220</v>
      </c>
      <c r="S67" s="75" t="s">
        <v>220</v>
      </c>
      <c r="T67" s="75" t="s">
        <v>220</v>
      </c>
      <c r="U67" s="75" t="s">
        <v>220</v>
      </c>
      <c r="V67" s="75"/>
      <c r="W67" s="75"/>
      <c r="X67" s="75" t="s">
        <v>222</v>
      </c>
      <c r="Y67" s="75" t="s">
        <v>222</v>
      </c>
      <c r="Z67" s="75" t="s">
        <v>222</v>
      </c>
      <c r="AA67" s="75" t="s">
        <v>222</v>
      </c>
      <c r="AB67" s="75"/>
      <c r="AC67" s="75"/>
      <c r="AD67" s="75"/>
      <c r="AE67" s="75" t="s">
        <v>220</v>
      </c>
      <c r="AF67" s="75" t="s">
        <v>220</v>
      </c>
      <c r="AG67" s="75" t="s">
        <v>220</v>
      </c>
      <c r="AH67" s="75" t="s">
        <v>220</v>
      </c>
      <c r="AI67" s="107">
        <f t="shared" si="18"/>
        <v>17</v>
      </c>
      <c r="AJ67" s="107">
        <f t="shared" si="19"/>
        <v>0</v>
      </c>
      <c r="AK67" s="108">
        <f t="shared" si="20"/>
        <v>4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 t="s">
        <v>220</v>
      </c>
      <c r="E68" s="80" t="s">
        <v>220</v>
      </c>
      <c r="F68" s="80" t="s">
        <v>220</v>
      </c>
      <c r="G68" s="80" t="s">
        <v>220</v>
      </c>
      <c r="H68" s="80"/>
      <c r="I68" s="80"/>
      <c r="J68" s="80" t="s">
        <v>220</v>
      </c>
      <c r="K68" s="80" t="s">
        <v>220</v>
      </c>
      <c r="L68" s="80" t="s">
        <v>220</v>
      </c>
      <c r="M68" s="80" t="s">
        <v>220</v>
      </c>
      <c r="N68" s="80" t="s">
        <v>220</v>
      </c>
      <c r="O68" s="80"/>
      <c r="P68" s="80"/>
      <c r="Q68" s="80" t="s">
        <v>220</v>
      </c>
      <c r="R68" s="80" t="s">
        <v>220</v>
      </c>
      <c r="S68" s="80" t="s">
        <v>220</v>
      </c>
      <c r="T68" s="80" t="s">
        <v>220</v>
      </c>
      <c r="U68" s="75" t="s">
        <v>220</v>
      </c>
      <c r="V68" s="75"/>
      <c r="W68" s="75"/>
      <c r="X68" s="75" t="s">
        <v>220</v>
      </c>
      <c r="Y68" s="75" t="s">
        <v>220</v>
      </c>
      <c r="Z68" s="75" t="s">
        <v>220</v>
      </c>
      <c r="AA68" s="75" t="s">
        <v>220</v>
      </c>
      <c r="AB68" s="75"/>
      <c r="AC68" s="75"/>
      <c r="AD68" s="75"/>
      <c r="AE68" s="75" t="s">
        <v>220</v>
      </c>
      <c r="AF68" s="75" t="s">
        <v>220</v>
      </c>
      <c r="AG68" s="75" t="s">
        <v>220</v>
      </c>
      <c r="AH68" s="75" t="s">
        <v>220</v>
      </c>
      <c r="AI68" s="107">
        <f t="shared" si="18"/>
        <v>21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 t="s">
        <v>220</v>
      </c>
      <c r="E69" s="75" t="s">
        <v>220</v>
      </c>
      <c r="F69" s="75" t="s">
        <v>220</v>
      </c>
      <c r="G69" s="75" t="s">
        <v>220</v>
      </c>
      <c r="H69" s="75"/>
      <c r="I69" s="75"/>
      <c r="J69" s="75" t="s">
        <v>220</v>
      </c>
      <c r="K69" s="75" t="s">
        <v>220</v>
      </c>
      <c r="L69" s="75" t="s">
        <v>220</v>
      </c>
      <c r="M69" s="75" t="s">
        <v>220</v>
      </c>
      <c r="N69" s="75" t="s">
        <v>220</v>
      </c>
      <c r="O69" s="75"/>
      <c r="P69" s="75"/>
      <c r="Q69" s="75" t="s">
        <v>220</v>
      </c>
      <c r="R69" s="75" t="s">
        <v>220</v>
      </c>
      <c r="S69" s="75" t="s">
        <v>220</v>
      </c>
      <c r="T69" s="75" t="s">
        <v>220</v>
      </c>
      <c r="U69" s="75" t="s">
        <v>220</v>
      </c>
      <c r="V69" s="75"/>
      <c r="W69" s="75"/>
      <c r="X69" s="75" t="s">
        <v>220</v>
      </c>
      <c r="Y69" s="75" t="s">
        <v>220</v>
      </c>
      <c r="Z69" s="75" t="s">
        <v>220</v>
      </c>
      <c r="AA69" s="75" t="s">
        <v>220</v>
      </c>
      <c r="AB69" s="75"/>
      <c r="AC69" s="75"/>
      <c r="AD69" s="75"/>
      <c r="AE69" s="75" t="s">
        <v>220</v>
      </c>
      <c r="AF69" s="75" t="s">
        <v>220</v>
      </c>
      <c r="AG69" s="75" t="s">
        <v>220</v>
      </c>
      <c r="AH69" s="75" t="s">
        <v>220</v>
      </c>
      <c r="AI69" s="107">
        <f t="shared" si="18"/>
        <v>21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 t="s">
        <v>220</v>
      </c>
      <c r="E70" s="75" t="s">
        <v>220</v>
      </c>
      <c r="F70" s="75" t="s">
        <v>220</v>
      </c>
      <c r="G70" s="75" t="s">
        <v>220</v>
      </c>
      <c r="H70" s="75"/>
      <c r="I70" s="75"/>
      <c r="J70" s="75" t="s">
        <v>220</v>
      </c>
      <c r="K70" s="75" t="s">
        <v>220</v>
      </c>
      <c r="L70" s="75" t="s">
        <v>220</v>
      </c>
      <c r="M70" s="75" t="s">
        <v>220</v>
      </c>
      <c r="N70" s="75" t="s">
        <v>220</v>
      </c>
      <c r="O70" s="75"/>
      <c r="P70" s="75"/>
      <c r="Q70" s="75" t="s">
        <v>220</v>
      </c>
      <c r="R70" s="75" t="s">
        <v>220</v>
      </c>
      <c r="S70" s="75" t="s">
        <v>220</v>
      </c>
      <c r="T70" s="75" t="s">
        <v>220</v>
      </c>
      <c r="U70" s="75" t="s">
        <v>220</v>
      </c>
      <c r="V70" s="75"/>
      <c r="W70" s="75"/>
      <c r="X70" s="75" t="s">
        <v>220</v>
      </c>
      <c r="Y70" s="75" t="s">
        <v>220</v>
      </c>
      <c r="Z70" s="75" t="s">
        <v>220</v>
      </c>
      <c r="AA70" s="75" t="s">
        <v>220</v>
      </c>
      <c r="AB70" s="75"/>
      <c r="AC70" s="75"/>
      <c r="AD70" s="75"/>
      <c r="AE70" s="75" t="s">
        <v>222</v>
      </c>
      <c r="AF70" s="75" t="s">
        <v>222</v>
      </c>
      <c r="AG70" s="75" t="s">
        <v>222</v>
      </c>
      <c r="AH70" s="75" t="s">
        <v>222</v>
      </c>
      <c r="AI70" s="107">
        <f t="shared" si="18"/>
        <v>18</v>
      </c>
      <c r="AJ70" s="107">
        <f t="shared" si="19"/>
        <v>0</v>
      </c>
      <c r="AK70" s="108">
        <f t="shared" si="20"/>
        <v>3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 t="s">
        <v>220</v>
      </c>
      <c r="E71" s="75" t="s">
        <v>220</v>
      </c>
      <c r="F71" s="75" t="s">
        <v>220</v>
      </c>
      <c r="G71" s="75" t="s">
        <v>220</v>
      </c>
      <c r="H71" s="75"/>
      <c r="I71" s="75"/>
      <c r="J71" s="75" t="s">
        <v>220</v>
      </c>
      <c r="K71" s="75" t="s">
        <v>220</v>
      </c>
      <c r="L71" s="75" t="s">
        <v>220</v>
      </c>
      <c r="M71" s="75" t="s">
        <v>220</v>
      </c>
      <c r="N71" s="75" t="s">
        <v>220</v>
      </c>
      <c r="O71" s="75"/>
      <c r="P71" s="75"/>
      <c r="Q71" s="75" t="s">
        <v>220</v>
      </c>
      <c r="R71" s="75" t="s">
        <v>220</v>
      </c>
      <c r="S71" s="75" t="s">
        <v>220</v>
      </c>
      <c r="T71" s="75" t="s">
        <v>220</v>
      </c>
      <c r="U71" s="75" t="s">
        <v>220</v>
      </c>
      <c r="V71" s="75"/>
      <c r="W71" s="75"/>
      <c r="X71" s="75" t="s">
        <v>220</v>
      </c>
      <c r="Y71" s="75" t="s">
        <v>220</v>
      </c>
      <c r="Z71" s="75" t="s">
        <v>220</v>
      </c>
      <c r="AA71" s="75" t="s">
        <v>222</v>
      </c>
      <c r="AB71" s="75"/>
      <c r="AC71" s="75"/>
      <c r="AD71" s="75"/>
      <c r="AE71" s="75" t="s">
        <v>222</v>
      </c>
      <c r="AF71" s="75" t="s">
        <v>222</v>
      </c>
      <c r="AG71" s="75" t="s">
        <v>222</v>
      </c>
      <c r="AH71" s="75" t="s">
        <v>222</v>
      </c>
      <c r="AI71" s="107">
        <f t="shared" si="18"/>
        <v>17</v>
      </c>
      <c r="AJ71" s="107">
        <f t="shared" si="19"/>
        <v>0</v>
      </c>
      <c r="AK71" s="108">
        <f t="shared" si="20"/>
        <v>4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11</v>
      </c>
      <c r="E72" s="42">
        <f t="shared" ref="E72:AH72" si="31">COUNTIF(E61:E71,"p") + COUNTIF(E61:E71,"ah")</f>
        <v>11</v>
      </c>
      <c r="F72" s="42">
        <f t="shared" si="31"/>
        <v>11</v>
      </c>
      <c r="G72" s="42">
        <f t="shared" si="31"/>
        <v>11</v>
      </c>
      <c r="H72" s="42">
        <f t="shared" si="31"/>
        <v>0</v>
      </c>
      <c r="I72" s="42">
        <f t="shared" si="31"/>
        <v>0</v>
      </c>
      <c r="J72" s="42">
        <f t="shared" si="31"/>
        <v>11</v>
      </c>
      <c r="K72" s="42">
        <f t="shared" si="31"/>
        <v>11</v>
      </c>
      <c r="L72" s="42">
        <f t="shared" si="31"/>
        <v>11</v>
      </c>
      <c r="M72" s="42">
        <f t="shared" si="31"/>
        <v>11</v>
      </c>
      <c r="N72" s="42">
        <f t="shared" si="31"/>
        <v>11</v>
      </c>
      <c r="O72" s="42">
        <f t="shared" si="31"/>
        <v>0</v>
      </c>
      <c r="P72" s="42">
        <f t="shared" si="31"/>
        <v>0</v>
      </c>
      <c r="Q72" s="42">
        <f t="shared" si="31"/>
        <v>11</v>
      </c>
      <c r="R72" s="42">
        <f t="shared" si="31"/>
        <v>11</v>
      </c>
      <c r="S72" s="42">
        <f t="shared" si="31"/>
        <v>11</v>
      </c>
      <c r="T72" s="42">
        <f t="shared" si="31"/>
        <v>11</v>
      </c>
      <c r="U72" s="42">
        <f t="shared" si="31"/>
        <v>11</v>
      </c>
      <c r="V72" s="42">
        <f t="shared" si="31"/>
        <v>0</v>
      </c>
      <c r="W72" s="42">
        <f t="shared" si="31"/>
        <v>0</v>
      </c>
      <c r="X72" s="42">
        <f t="shared" si="31"/>
        <v>7</v>
      </c>
      <c r="Y72" s="42">
        <f t="shared" si="31"/>
        <v>7</v>
      </c>
      <c r="Z72" s="42">
        <f t="shared" si="31"/>
        <v>7</v>
      </c>
      <c r="AA72" s="42">
        <f t="shared" si="31"/>
        <v>6</v>
      </c>
      <c r="AB72" s="42">
        <f t="shared" si="31"/>
        <v>0</v>
      </c>
      <c r="AC72" s="42">
        <f t="shared" si="31"/>
        <v>0</v>
      </c>
      <c r="AD72" s="42">
        <f t="shared" si="31"/>
        <v>0</v>
      </c>
      <c r="AE72" s="42">
        <f t="shared" si="31"/>
        <v>8</v>
      </c>
      <c r="AF72" s="42">
        <f t="shared" si="31"/>
        <v>8</v>
      </c>
      <c r="AG72" s="42">
        <f t="shared" si="31"/>
        <v>8</v>
      </c>
      <c r="AH72" s="42">
        <f t="shared" si="31"/>
        <v>7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19</v>
      </c>
      <c r="E73" s="35">
        <f t="shared" si="32"/>
        <v>19</v>
      </c>
      <c r="F73" s="35">
        <f t="shared" si="32"/>
        <v>19</v>
      </c>
      <c r="G73" s="35">
        <f t="shared" si="32"/>
        <v>19</v>
      </c>
      <c r="H73" s="35">
        <f t="shared" si="32"/>
        <v>0</v>
      </c>
      <c r="I73" s="35">
        <f t="shared" si="32"/>
        <v>0</v>
      </c>
      <c r="J73" s="35">
        <f t="shared" si="32"/>
        <v>19</v>
      </c>
      <c r="K73" s="35">
        <f t="shared" si="32"/>
        <v>19</v>
      </c>
      <c r="L73" s="35">
        <f t="shared" si="32"/>
        <v>19</v>
      </c>
      <c r="M73" s="35">
        <f t="shared" si="32"/>
        <v>19</v>
      </c>
      <c r="N73" s="35">
        <f t="shared" si="32"/>
        <v>19</v>
      </c>
      <c r="O73" s="35">
        <f t="shared" si="32"/>
        <v>0</v>
      </c>
      <c r="P73" s="35">
        <f t="shared" si="32"/>
        <v>0</v>
      </c>
      <c r="Q73" s="35">
        <f t="shared" si="32"/>
        <v>19</v>
      </c>
      <c r="R73" s="35">
        <f t="shared" si="32"/>
        <v>19</v>
      </c>
      <c r="S73" s="35">
        <f t="shared" si="32"/>
        <v>19</v>
      </c>
      <c r="T73" s="35">
        <f t="shared" si="32"/>
        <v>19</v>
      </c>
      <c r="U73" s="35">
        <f t="shared" si="32"/>
        <v>19</v>
      </c>
      <c r="V73" s="35">
        <f t="shared" si="32"/>
        <v>0</v>
      </c>
      <c r="W73" s="35">
        <f t="shared" si="32"/>
        <v>0</v>
      </c>
      <c r="X73" s="35">
        <f t="shared" si="32"/>
        <v>13</v>
      </c>
      <c r="Y73" s="35">
        <f t="shared" si="32"/>
        <v>13</v>
      </c>
      <c r="Z73" s="35">
        <f t="shared" si="32"/>
        <v>13</v>
      </c>
      <c r="AA73" s="35">
        <f t="shared" si="32"/>
        <v>11</v>
      </c>
      <c r="AB73" s="35">
        <f t="shared" si="32"/>
        <v>0</v>
      </c>
      <c r="AC73" s="35">
        <f t="shared" si="32"/>
        <v>0</v>
      </c>
      <c r="AD73" s="35">
        <f t="shared" si="32"/>
        <v>0</v>
      </c>
      <c r="AE73" s="35">
        <f t="shared" si="32"/>
        <v>12</v>
      </c>
      <c r="AF73" s="35">
        <f t="shared" si="32"/>
        <v>12</v>
      </c>
      <c r="AG73" s="35">
        <f t="shared" si="32"/>
        <v>12</v>
      </c>
      <c r="AH73" s="35">
        <f t="shared" si="32"/>
        <v>11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 t="s">
        <v>222</v>
      </c>
      <c r="AB76" s="77"/>
      <c r="AC76" s="77"/>
      <c r="AD76" s="77"/>
      <c r="AE76" s="77" t="s">
        <v>222</v>
      </c>
      <c r="AF76" s="77" t="s">
        <v>222</v>
      </c>
      <c r="AG76" s="77" t="s">
        <v>222</v>
      </c>
      <c r="AH76" s="77" t="s">
        <v>222</v>
      </c>
      <c r="AI76" s="107">
        <f>COUNTIF(D76:AG76,"p")</f>
        <v>0</v>
      </c>
      <c r="AJ76" s="107">
        <f>COUNTIF(D76:AH76,"AH")</f>
        <v>0</v>
      </c>
      <c r="AK76" s="108">
        <f>COUNTIF(D76:AG76,"PC")</f>
        <v>4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9</v>
      </c>
      <c r="G83" s="102">
        <f>COUNTIF(D11:AE35,"f")</f>
        <v>0</v>
      </c>
      <c r="H83" s="102">
        <f>COUNTIF(D11:AE35,"ast")</f>
        <v>8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139</v>
      </c>
      <c r="X83" s="105">
        <f>COUNTIF(D49:AE58,"AH")</f>
        <v>0</v>
      </c>
      <c r="Y83" s="105">
        <f>COUNTIF(D49:AE58,"PC")</f>
        <v>13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19</v>
      </c>
      <c r="AG83" s="105">
        <f>COUNTIF(D49:AE58,"AT")</f>
        <v>19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189</v>
      </c>
      <c r="E105" s="105">
        <f>COUNTIF(D61:AE71,"AH")</f>
        <v>0</v>
      </c>
      <c r="F105" s="105">
        <f>COUNTIF(D61:AE71,"PC")</f>
        <v>20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2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3:AH24 D26:AH28 D30:AH30 D32:AH33 D35:AH47 D49:AH58 D61:AH71 D75:AH76 D78:AH79 D21:AH21">
    <cfRule type="containsText" dxfId="37" priority="7" operator="containsText" text="AH">
      <formula>NOT(ISERROR(SEARCH("AH",D12)))</formula>
    </cfRule>
    <cfRule type="containsText" dxfId="36" priority="8" operator="containsText" text="TP">
      <formula>NOT(ISERROR(SEARCH("TP",D12)))</formula>
    </cfRule>
    <cfRule type="containsText" dxfId="35" priority="9" operator="containsText" text="TAD">
      <formula>NOT(ISERROR(SEARCH("TAD",D12)))</formula>
    </cfRule>
    <cfRule type="containsText" dxfId="34" priority="10" operator="containsText" text="AT">
      <formula>NOT(ISERROR(SEARCH("AT",D12)))</formula>
    </cfRule>
    <cfRule type="containsText" dxfId="33" priority="11" operator="containsText" text="MA">
      <formula>NOT(ISERROR(SEARCH("MA",D12)))</formula>
    </cfRule>
    <cfRule type="containsText" dxfId="32" priority="12" operator="containsText" text="RES">
      <formula>NOT(ISERROR(SEARCH("RES",D12)))</formula>
    </cfRule>
    <cfRule type="containsText" dxfId="31" priority="13" operator="containsText" text="CEX">
      <formula>NOT(ISERROR(SEARCH("CEX",D12)))</formula>
    </cfRule>
    <cfRule type="containsText" dxfId="30" priority="14" operator="containsText" text="RTT">
      <formula>NOT(ISERROR(SEARCH("RTT",D12)))</formula>
    </cfRule>
    <cfRule type="beginsWith" dxfId="29" priority="15" operator="beginsWith" text="CA">
      <formula>LEFT(D12,LEN("CA"))="CA"</formula>
    </cfRule>
    <cfRule type="containsText" dxfId="28" priority="16" operator="containsText" text="AST">
      <formula>NOT(ISERROR(SEARCH("AST",D12)))</formula>
    </cfRule>
    <cfRule type="containsText" dxfId="27" priority="17" operator="containsText" text="F">
      <formula>NOT(ISERROR(SEARCH("F",D12)))</formula>
    </cfRule>
    <cfRule type="containsText" dxfId="26" priority="18" operator="containsText" text="PC">
      <formula>NOT(ISERROR(SEARCH("PC",D12)))</formula>
    </cfRule>
    <cfRule type="containsText" dxfId="25" priority="19" operator="containsText" text="P">
      <formula>NOT(ISERROR(SEARCH("P",D12)))</formula>
    </cfRule>
  </conditionalFormatting>
  <conditionalFormatting sqref="D9:AH10 D12:AH12 D14:AH14 D17:AH17 D19:AH19 D23:AH24 D26:AH28 D30:AH30 D32:AH33 D35:AH36 D39:AH39 D41:AH41 D43:AH44 D46:AH47 D49:AH58 D61:AH71 D75:AH76 D78:AH79 D21:AH21">
    <cfRule type="expression" dxfId="24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3" priority="6">
      <formula>OR(D$9=1,D$9=7)</formula>
    </cfRule>
  </conditionalFormatting>
  <conditionalFormatting sqref="D59:AH59">
    <cfRule type="expression" dxfId="22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1" priority="4">
      <formula>OR(D$9=1,D$9=7)</formula>
    </cfRule>
  </conditionalFormatting>
  <conditionalFormatting sqref="D72:AH73">
    <cfRule type="expression" dxfId="20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19" priority="2">
      <formula>OR(D$9=1,D$9=7)</formula>
    </cfRule>
  </conditionalFormatting>
  <dataValidations count="1">
    <dataValidation type="list" showInputMessage="1" showErrorMessage="1" sqref="D12:AH12 D14:AH14 D17:AH19 D78:AH79 D23:AH24 D26:AH28 D30:AH30 D32:AH33 D35:AH47 D49:AH58 D61:AH71 D75:AH76 D21:AH21" xr:uid="{C4F8318F-1F66-458B-BBAB-E8FF029804F6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062C0-DD47-4D43-9000-7AA3072CC53D}">
  <sheetPr codeName="Feuil30">
    <outlinePr summaryRight="0"/>
  </sheetPr>
  <dimension ref="A1:AU125"/>
  <sheetViews>
    <sheetView zoomScaleNormal="100" workbookViewId="0">
      <pane ySplit="10" topLeftCell="A52" activePane="bottomLeft" state="frozen"/>
      <selection activeCell="B1" sqref="B1"/>
      <selection pane="bottomLeft" activeCell="G64" sqref="G64:K64"/>
    </sheetView>
  </sheetViews>
  <sheetFormatPr baseColWidth="10" defaultColWidth="17.42578125" defaultRowHeight="14.25" x14ac:dyDescent="0.2"/>
  <cols>
    <col min="1" max="1" width="11.28515625" style="81" bestFit="1" customWidth="1"/>
    <col min="2" max="2" width="42.5703125" style="50" bestFit="1" customWidth="1"/>
    <col min="3" max="3" width="18" style="81" bestFit="1" customWidth="1"/>
    <col min="4" max="34" width="4.7109375" style="3" customWidth="1"/>
    <col min="35" max="47" width="3.7109375" style="180" customWidth="1"/>
    <col min="48" max="48" width="17.42578125" style="3" customWidth="1"/>
    <col min="49" max="16384" width="17.42578125" style="3"/>
  </cols>
  <sheetData>
    <row r="1" spans="1:47" ht="15" customHeight="1" x14ac:dyDescent="0.2">
      <c r="A1" s="49">
        <f>Menu!D34</f>
        <v>46388</v>
      </c>
      <c r="C1" s="51"/>
      <c r="D1" s="52"/>
      <c r="E1" s="53"/>
      <c r="F1" s="52"/>
      <c r="G1" s="53"/>
      <c r="H1" s="52"/>
      <c r="I1" s="53"/>
      <c r="J1" s="52"/>
      <c r="K1" s="53"/>
      <c r="L1" s="52"/>
      <c r="M1" s="53"/>
      <c r="N1" s="52"/>
      <c r="O1" s="53"/>
      <c r="P1" s="52"/>
      <c r="Q1" s="53"/>
      <c r="R1" s="54"/>
      <c r="S1" s="53"/>
      <c r="T1" s="54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47" x14ac:dyDescent="0.2">
      <c r="A2" s="49">
        <f>Menu!E34</f>
        <v>46418</v>
      </c>
      <c r="C2" s="51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47" ht="0.95" customHeight="1" x14ac:dyDescent="0.2">
      <c r="A3" s="49"/>
      <c r="C3" s="51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47" ht="12.75" hidden="1" customHeight="1" x14ac:dyDescent="0.2">
      <c r="A4" s="49"/>
      <c r="C4" s="51"/>
      <c r="D4" s="55">
        <f>A1</f>
        <v>46388</v>
      </c>
      <c r="E4" s="55">
        <f t="shared" ref="E4:AH4" si="0">D4+1</f>
        <v>46389</v>
      </c>
      <c r="F4" s="55">
        <f t="shared" si="0"/>
        <v>46390</v>
      </c>
      <c r="G4" s="55">
        <f t="shared" si="0"/>
        <v>46391</v>
      </c>
      <c r="H4" s="55">
        <f t="shared" si="0"/>
        <v>46392</v>
      </c>
      <c r="I4" s="55">
        <f t="shared" si="0"/>
        <v>46393</v>
      </c>
      <c r="J4" s="55">
        <f t="shared" si="0"/>
        <v>46394</v>
      </c>
      <c r="K4" s="55">
        <f t="shared" si="0"/>
        <v>46395</v>
      </c>
      <c r="L4" s="55">
        <f t="shared" si="0"/>
        <v>46396</v>
      </c>
      <c r="M4" s="55">
        <f t="shared" si="0"/>
        <v>46397</v>
      </c>
      <c r="N4" s="55">
        <f t="shared" si="0"/>
        <v>46398</v>
      </c>
      <c r="O4" s="55">
        <f t="shared" si="0"/>
        <v>46399</v>
      </c>
      <c r="P4" s="55">
        <f t="shared" si="0"/>
        <v>46400</v>
      </c>
      <c r="Q4" s="55">
        <f t="shared" si="0"/>
        <v>46401</v>
      </c>
      <c r="R4" s="55">
        <f t="shared" si="0"/>
        <v>46402</v>
      </c>
      <c r="S4" s="55">
        <f t="shared" si="0"/>
        <v>46403</v>
      </c>
      <c r="T4" s="55">
        <f t="shared" si="0"/>
        <v>46404</v>
      </c>
      <c r="U4" s="55">
        <f t="shared" si="0"/>
        <v>46405</v>
      </c>
      <c r="V4" s="55">
        <f t="shared" si="0"/>
        <v>46406</v>
      </c>
      <c r="W4" s="55">
        <f t="shared" si="0"/>
        <v>46407</v>
      </c>
      <c r="X4" s="55">
        <f t="shared" si="0"/>
        <v>46408</v>
      </c>
      <c r="Y4" s="55">
        <f t="shared" si="0"/>
        <v>46409</v>
      </c>
      <c r="Z4" s="55">
        <f t="shared" si="0"/>
        <v>46410</v>
      </c>
      <c r="AA4" s="55">
        <f t="shared" si="0"/>
        <v>46411</v>
      </c>
      <c r="AB4" s="55">
        <f t="shared" si="0"/>
        <v>46412</v>
      </c>
      <c r="AC4" s="55">
        <f t="shared" si="0"/>
        <v>46413</v>
      </c>
      <c r="AD4" s="55">
        <f t="shared" si="0"/>
        <v>46414</v>
      </c>
      <c r="AE4" s="55">
        <f t="shared" si="0"/>
        <v>46415</v>
      </c>
      <c r="AF4" s="55">
        <f t="shared" si="0"/>
        <v>46416</v>
      </c>
      <c r="AG4" s="55">
        <f t="shared" si="0"/>
        <v>46417</v>
      </c>
      <c r="AH4" s="55">
        <f t="shared" si="0"/>
        <v>46418</v>
      </c>
    </row>
    <row r="5" spans="1:47" s="81" customFormat="1" ht="20.100000000000001" customHeight="1" x14ac:dyDescent="0.2">
      <c r="A5" s="178"/>
      <c r="B5" s="178"/>
      <c r="C5" s="178"/>
      <c r="D5" s="510" t="str">
        <f>TEXT(A1,"mmmm-aaaa")</f>
        <v>janvier-2027</v>
      </c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1"/>
      <c r="AB5" s="511"/>
      <c r="AC5" s="511"/>
      <c r="AD5" s="511"/>
      <c r="AE5" s="511"/>
      <c r="AF5" s="511"/>
      <c r="AG5" s="511"/>
      <c r="AH5" s="511"/>
      <c r="AI5" s="515" t="s">
        <v>233</v>
      </c>
      <c r="AJ5" s="515" t="s">
        <v>234</v>
      </c>
      <c r="AK5" s="514" t="s">
        <v>235</v>
      </c>
      <c r="AL5" s="516" t="s">
        <v>236</v>
      </c>
      <c r="AM5" s="517" t="s">
        <v>237</v>
      </c>
      <c r="AN5" s="522" t="s">
        <v>238</v>
      </c>
      <c r="AO5" s="519" t="s">
        <v>226</v>
      </c>
      <c r="AP5" s="518" t="s">
        <v>239</v>
      </c>
      <c r="AQ5" s="512" t="s">
        <v>240</v>
      </c>
      <c r="AR5" s="507" t="s">
        <v>241</v>
      </c>
      <c r="AS5" s="520" t="s">
        <v>242</v>
      </c>
      <c r="AT5" s="521" t="s">
        <v>243</v>
      </c>
      <c r="AU5" s="513" t="s">
        <v>244</v>
      </c>
    </row>
    <row r="6" spans="1:47" s="81" customFormat="1" ht="20.100000000000001" customHeight="1" x14ac:dyDescent="0.2">
      <c r="A6" s="178"/>
      <c r="B6" s="178"/>
      <c r="C6" s="178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1"/>
      <c r="AB6" s="511"/>
      <c r="AC6" s="511"/>
      <c r="AD6" s="511"/>
      <c r="AE6" s="511"/>
      <c r="AF6" s="511"/>
      <c r="AG6" s="511"/>
      <c r="AH6" s="511"/>
      <c r="AI6" s="508"/>
      <c r="AJ6" s="508"/>
      <c r="AK6" s="508"/>
      <c r="AL6" s="508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s="81" customFormat="1" ht="20.100000000000001" customHeight="1" x14ac:dyDescent="0.2">
      <c r="A7" s="178"/>
      <c r="B7" s="178"/>
      <c r="C7" s="178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1"/>
      <c r="AB7" s="511"/>
      <c r="AC7" s="511"/>
      <c r="AD7" s="511"/>
      <c r="AE7" s="511"/>
      <c r="AF7" s="511"/>
      <c r="AG7" s="511"/>
      <c r="AH7" s="511"/>
      <c r="AI7" s="508"/>
      <c r="AJ7" s="508"/>
      <c r="AK7" s="508"/>
      <c r="AL7" s="508"/>
      <c r="AM7" s="508"/>
      <c r="AN7" s="508"/>
      <c r="AO7" s="508"/>
      <c r="AP7" s="508"/>
      <c r="AQ7" s="508"/>
      <c r="AR7" s="508"/>
      <c r="AS7" s="508"/>
      <c r="AT7" s="508"/>
      <c r="AU7" s="508"/>
    </row>
    <row r="8" spans="1:47" ht="15" customHeight="1" x14ac:dyDescent="0.2">
      <c r="A8" s="56"/>
      <c r="B8" s="57"/>
      <c r="C8" s="56"/>
      <c r="D8" s="58"/>
      <c r="E8" s="59"/>
      <c r="F8" s="59"/>
      <c r="G8" s="59"/>
      <c r="H8" s="59"/>
      <c r="I8" s="59"/>
      <c r="J8" s="59"/>
      <c r="K8" s="58"/>
      <c r="L8" s="59"/>
      <c r="M8" s="59"/>
      <c r="N8" s="59"/>
      <c r="O8" s="59"/>
      <c r="P8" s="59"/>
      <c r="Q8" s="58"/>
      <c r="R8" s="58"/>
      <c r="S8" s="59"/>
      <c r="T8" s="59"/>
      <c r="U8" s="59"/>
      <c r="V8" s="59"/>
      <c r="W8" s="60"/>
      <c r="X8" s="58"/>
      <c r="Y8" s="60"/>
      <c r="Z8" s="60"/>
      <c r="AA8" s="60"/>
      <c r="AB8" s="60"/>
      <c r="AC8" s="60"/>
      <c r="AD8" s="60"/>
      <c r="AE8" s="60"/>
      <c r="AF8" s="58"/>
      <c r="AG8" s="60"/>
      <c r="AH8" s="60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</row>
    <row r="9" spans="1:47" ht="15" customHeight="1" x14ac:dyDescent="0.2">
      <c r="A9" s="61"/>
      <c r="B9" s="62"/>
      <c r="C9" s="61"/>
      <c r="D9" s="74">
        <f t="shared" ref="D9:AH9" si="1">IFERROR(WEEKDAY(D4),"")</f>
        <v>6</v>
      </c>
      <c r="E9" s="74">
        <f t="shared" si="1"/>
        <v>7</v>
      </c>
      <c r="F9" s="74">
        <f t="shared" si="1"/>
        <v>1</v>
      </c>
      <c r="G9" s="74">
        <f t="shared" si="1"/>
        <v>2</v>
      </c>
      <c r="H9" s="74">
        <f t="shared" si="1"/>
        <v>3</v>
      </c>
      <c r="I9" s="74">
        <f t="shared" si="1"/>
        <v>4</v>
      </c>
      <c r="J9" s="74">
        <f t="shared" si="1"/>
        <v>5</v>
      </c>
      <c r="K9" s="74">
        <f t="shared" si="1"/>
        <v>6</v>
      </c>
      <c r="L9" s="74">
        <f t="shared" si="1"/>
        <v>7</v>
      </c>
      <c r="M9" s="74">
        <f t="shared" si="1"/>
        <v>1</v>
      </c>
      <c r="N9" s="74">
        <f t="shared" si="1"/>
        <v>2</v>
      </c>
      <c r="O9" s="74">
        <f t="shared" si="1"/>
        <v>3</v>
      </c>
      <c r="P9" s="74">
        <f t="shared" si="1"/>
        <v>4</v>
      </c>
      <c r="Q9" s="74">
        <f t="shared" si="1"/>
        <v>5</v>
      </c>
      <c r="R9" s="74">
        <f t="shared" si="1"/>
        <v>6</v>
      </c>
      <c r="S9" s="74">
        <f t="shared" si="1"/>
        <v>7</v>
      </c>
      <c r="T9" s="74">
        <f t="shared" si="1"/>
        <v>1</v>
      </c>
      <c r="U9" s="74">
        <f t="shared" si="1"/>
        <v>2</v>
      </c>
      <c r="V9" s="74">
        <f t="shared" si="1"/>
        <v>3</v>
      </c>
      <c r="W9" s="74">
        <f t="shared" si="1"/>
        <v>4</v>
      </c>
      <c r="X9" s="74">
        <f t="shared" si="1"/>
        <v>5</v>
      </c>
      <c r="Y9" s="74">
        <f t="shared" si="1"/>
        <v>6</v>
      </c>
      <c r="Z9" s="74">
        <f t="shared" si="1"/>
        <v>7</v>
      </c>
      <c r="AA9" s="74">
        <f t="shared" si="1"/>
        <v>1</v>
      </c>
      <c r="AB9" s="74">
        <f t="shared" si="1"/>
        <v>2</v>
      </c>
      <c r="AC9" s="74">
        <f t="shared" si="1"/>
        <v>3</v>
      </c>
      <c r="AD9" s="74">
        <f t="shared" si="1"/>
        <v>4</v>
      </c>
      <c r="AE9" s="74">
        <f t="shared" si="1"/>
        <v>5</v>
      </c>
      <c r="AF9" s="74">
        <f t="shared" si="1"/>
        <v>6</v>
      </c>
      <c r="AG9" s="74">
        <f t="shared" si="1"/>
        <v>7</v>
      </c>
      <c r="AH9" s="179">
        <f t="shared" si="1"/>
        <v>1</v>
      </c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</row>
    <row r="10" spans="1:47" ht="15" customHeight="1" x14ac:dyDescent="0.2">
      <c r="A10" s="131" t="s">
        <v>30</v>
      </c>
      <c r="B10" s="132" t="s">
        <v>31</v>
      </c>
      <c r="C10" s="131" t="s">
        <v>32</v>
      </c>
      <c r="D10" s="77">
        <f t="shared" ref="D10:AH10" si="2">DAY(D4)</f>
        <v>1</v>
      </c>
      <c r="E10" s="77">
        <f t="shared" si="2"/>
        <v>2</v>
      </c>
      <c r="F10" s="77">
        <f t="shared" si="2"/>
        <v>3</v>
      </c>
      <c r="G10" s="77">
        <f t="shared" si="2"/>
        <v>4</v>
      </c>
      <c r="H10" s="77">
        <f t="shared" si="2"/>
        <v>5</v>
      </c>
      <c r="I10" s="77">
        <f t="shared" si="2"/>
        <v>6</v>
      </c>
      <c r="J10" s="77">
        <f t="shared" si="2"/>
        <v>7</v>
      </c>
      <c r="K10" s="77">
        <f t="shared" si="2"/>
        <v>8</v>
      </c>
      <c r="L10" s="77">
        <f t="shared" si="2"/>
        <v>9</v>
      </c>
      <c r="M10" s="77">
        <f t="shared" si="2"/>
        <v>10</v>
      </c>
      <c r="N10" s="77">
        <f t="shared" si="2"/>
        <v>11</v>
      </c>
      <c r="O10" s="77">
        <f t="shared" si="2"/>
        <v>12</v>
      </c>
      <c r="P10" s="77">
        <f t="shared" si="2"/>
        <v>13</v>
      </c>
      <c r="Q10" s="77">
        <f t="shared" si="2"/>
        <v>14</v>
      </c>
      <c r="R10" s="77">
        <f t="shared" si="2"/>
        <v>15</v>
      </c>
      <c r="S10" s="77">
        <f t="shared" si="2"/>
        <v>16</v>
      </c>
      <c r="T10" s="77">
        <f t="shared" si="2"/>
        <v>17</v>
      </c>
      <c r="U10" s="77">
        <f t="shared" si="2"/>
        <v>18</v>
      </c>
      <c r="V10" s="77">
        <f t="shared" si="2"/>
        <v>19</v>
      </c>
      <c r="W10" s="77">
        <f t="shared" si="2"/>
        <v>20</v>
      </c>
      <c r="X10" s="77">
        <f t="shared" si="2"/>
        <v>21</v>
      </c>
      <c r="Y10" s="77">
        <f t="shared" si="2"/>
        <v>22</v>
      </c>
      <c r="Z10" s="77">
        <f t="shared" si="2"/>
        <v>23</v>
      </c>
      <c r="AA10" s="77">
        <f t="shared" si="2"/>
        <v>24</v>
      </c>
      <c r="AB10" s="77">
        <f t="shared" si="2"/>
        <v>25</v>
      </c>
      <c r="AC10" s="77">
        <f t="shared" si="2"/>
        <v>26</v>
      </c>
      <c r="AD10" s="77">
        <f t="shared" si="2"/>
        <v>27</v>
      </c>
      <c r="AE10" s="77">
        <f t="shared" si="2"/>
        <v>28</v>
      </c>
      <c r="AF10" s="77">
        <f t="shared" si="2"/>
        <v>29</v>
      </c>
      <c r="AG10" s="77">
        <f t="shared" si="2"/>
        <v>30</v>
      </c>
      <c r="AH10" s="77">
        <f t="shared" si="2"/>
        <v>31</v>
      </c>
      <c r="AI10" s="107" t="s">
        <v>220</v>
      </c>
      <c r="AJ10" s="107" t="s">
        <v>221</v>
      </c>
      <c r="AK10" s="108" t="s">
        <v>222</v>
      </c>
      <c r="AL10" s="109" t="s">
        <v>223</v>
      </c>
      <c r="AM10" s="110" t="s">
        <v>224</v>
      </c>
      <c r="AN10" s="111" t="s">
        <v>225</v>
      </c>
      <c r="AO10" s="112" t="s">
        <v>226</v>
      </c>
      <c r="AP10" s="113" t="s">
        <v>227</v>
      </c>
      <c r="AQ10" s="114" t="s">
        <v>228</v>
      </c>
      <c r="AR10" s="115" t="s">
        <v>229</v>
      </c>
      <c r="AS10" s="116" t="s">
        <v>230</v>
      </c>
      <c r="AT10" s="117" t="s">
        <v>231</v>
      </c>
      <c r="AU10" s="118" t="s">
        <v>232</v>
      </c>
    </row>
    <row r="11" spans="1:47" x14ac:dyDescent="0.2">
      <c r="A11" s="19" t="str">
        <f>IFERROR(IF(config!A11="","",config!A11),"")</f>
        <v/>
      </c>
      <c r="B11" s="20" t="str">
        <f>IFERROR(IF(config!B11="","",config!B11),"")</f>
        <v>Responsable du service territorial 8</v>
      </c>
      <c r="C11" s="21" t="str">
        <f>IFERROR(IF(config!C11="","",config!C11),"")</f>
        <v/>
      </c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2"/>
    </row>
    <row r="12" spans="1:47" s="5" customFormat="1" ht="15" customHeight="1" x14ac:dyDescent="0.25">
      <c r="A12" s="30" t="str">
        <f>IFERROR(IF(config!A12="","",config!A12),"")</f>
        <v>N019002</v>
      </c>
      <c r="B12" s="31" t="str">
        <f>IFERROR(IF(config!B12="","",config!B12),"")</f>
        <v>DEBREYNE</v>
      </c>
      <c r="C12" s="30" t="str">
        <f>IFERROR(IF(config!C12="","",config!C12),"")</f>
        <v>Audrey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183">
        <f>COUNTIF(D12:AG12,"p")</f>
        <v>0</v>
      </c>
      <c r="AJ12" s="183">
        <f>COUNTIF(D12:AH12,"AH")</f>
        <v>0</v>
      </c>
      <c r="AK12" s="184">
        <f>COUNTIF(D12:AG12,"PC")</f>
        <v>0</v>
      </c>
      <c r="AL12" s="185">
        <f>COUNTIF(D12:AG12,"f")</f>
        <v>0</v>
      </c>
      <c r="AM12" s="186">
        <f>COUNTIF(D12:AG12,"ast")</f>
        <v>0</v>
      </c>
      <c r="AN12" s="187">
        <f>COUNTIF(D12:AG12,"cA")</f>
        <v>0</v>
      </c>
      <c r="AO12" s="188">
        <f>COUNTIF(D12:AG12,"rtt")</f>
        <v>0</v>
      </c>
      <c r="AP12" s="189">
        <f>COUNTIF(D12:AG12,"cex")</f>
        <v>0</v>
      </c>
      <c r="AQ12" s="190">
        <f>COUNTIF(D12:AG12,"res")</f>
        <v>0</v>
      </c>
      <c r="AR12" s="191">
        <f>COUNTIF(D12:AG12,"mA")</f>
        <v>0</v>
      </c>
      <c r="AS12" s="192">
        <f>COUNTIF(D12:AG12,"at")</f>
        <v>0</v>
      </c>
      <c r="AT12" s="193">
        <f>COUNTIF(D12:AG12,"TAD")</f>
        <v>0</v>
      </c>
      <c r="AU12" s="194">
        <f>COUNTIF(D12:AG12,"TP")</f>
        <v>0</v>
      </c>
    </row>
    <row r="13" spans="1:47" x14ac:dyDescent="0.2">
      <c r="A13" s="24" t="str">
        <f>IFERROR(IF(config!A13="","",config!A13),"")</f>
        <v/>
      </c>
      <c r="B13" s="25" t="str">
        <f>IFERROR(IF(config!B13="","",config!B13),"")</f>
        <v>Assistant.e comptable</v>
      </c>
      <c r="C13" s="26" t="str">
        <f>IFERROR(IF(config!C13="","",config!C13),"")</f>
        <v/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6"/>
    </row>
    <row r="14" spans="1:47" s="5" customFormat="1" ht="15" customHeight="1" x14ac:dyDescent="0.25">
      <c r="A14" s="30" t="str">
        <f>IFERROR(IF(config!A14="","",config!A14),"")</f>
        <v>N024050</v>
      </c>
      <c r="B14" s="31" t="str">
        <f>IFERROR(IF(config!B14="","",config!B14),"")</f>
        <v>LUTARD</v>
      </c>
      <c r="C14" s="30" t="str">
        <f>IFERROR(IF(config!C14="","",config!C14),"")</f>
        <v>Karyne</v>
      </c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183">
        <f>COUNTIF(D14:AG14,"p")</f>
        <v>0</v>
      </c>
      <c r="AJ14" s="183">
        <f>COUNTIF(D14:AH14,"AH")</f>
        <v>0</v>
      </c>
      <c r="AK14" s="184">
        <f>COUNTIF(D14:AG14,"PC")</f>
        <v>0</v>
      </c>
      <c r="AL14" s="185">
        <f>COUNTIF(D14:AG14,"f")</f>
        <v>0</v>
      </c>
      <c r="AM14" s="186">
        <f>COUNTIF(D14:AG14,"ast")</f>
        <v>0</v>
      </c>
      <c r="AN14" s="187">
        <f>COUNTIF(D14:AG14,"cA")</f>
        <v>0</v>
      </c>
      <c r="AO14" s="188">
        <f>COUNTIF(D14:AG14,"rtt")</f>
        <v>0</v>
      </c>
      <c r="AP14" s="189">
        <f>COUNTIF(D14:AG14,"cex")</f>
        <v>0</v>
      </c>
      <c r="AQ14" s="190">
        <f>COUNTIF(D14:AG14,"res")</f>
        <v>0</v>
      </c>
      <c r="AR14" s="191">
        <f>COUNTIF(D14:AG14,"mA")</f>
        <v>0</v>
      </c>
      <c r="AS14" s="192">
        <f>COUNTIF(D14:AG14,"at")</f>
        <v>0</v>
      </c>
      <c r="AT14" s="193">
        <f>COUNTIF(D14:AG14,"TAD")</f>
        <v>0</v>
      </c>
      <c r="AU14" s="194">
        <f>COUNTIF(D14:AG14,"TP")</f>
        <v>0</v>
      </c>
    </row>
    <row r="15" spans="1:47" x14ac:dyDescent="0.2">
      <c r="A15" s="251" t="str">
        <f>IFERROR(IF(config!A15="","",config!A15),"")</f>
        <v/>
      </c>
      <c r="B15" s="252" t="str">
        <f>IFERROR(IF(config!B15="","",config!B15),"")</f>
        <v>CENTRE VOIRIE / ESPACES VERTS</v>
      </c>
      <c r="C15" s="253" t="str">
        <f>IFERROR(IF(config!C15="","",config!C15),"")</f>
        <v/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5"/>
      <c r="AJ15" s="255"/>
      <c r="AK15" s="255"/>
      <c r="AL15" s="255"/>
      <c r="AM15" s="255"/>
      <c r="AN15" s="255"/>
      <c r="AO15" s="255"/>
      <c r="AP15" s="255"/>
      <c r="AQ15" s="255"/>
      <c r="AR15" s="255"/>
      <c r="AS15" s="255"/>
      <c r="AT15" s="255"/>
      <c r="AU15" s="256"/>
    </row>
    <row r="16" spans="1:47" x14ac:dyDescent="0.2">
      <c r="A16" s="257" t="str">
        <f>IFERROR(IF(config!A16="","",config!A16),"")</f>
        <v/>
      </c>
      <c r="B16" s="258" t="str">
        <f>IFERROR(IF(config!B16="","",config!B16),"")</f>
        <v>Responsable du centre voirie espaces verts</v>
      </c>
      <c r="C16" s="259" t="str">
        <f>IFERROR(IF(config!C16="","",config!C16),"")</f>
        <v/>
      </c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1"/>
      <c r="AJ16" s="261"/>
      <c r="AK16" s="261"/>
      <c r="AL16" s="261"/>
      <c r="AM16" s="261"/>
      <c r="AN16" s="261"/>
      <c r="AO16" s="261"/>
      <c r="AP16" s="261"/>
      <c r="AQ16" s="261"/>
      <c r="AR16" s="261"/>
      <c r="AS16" s="261"/>
      <c r="AT16" s="261"/>
      <c r="AU16" s="262"/>
    </row>
    <row r="17" spans="1:47" s="5" customFormat="1" ht="15" customHeight="1" x14ac:dyDescent="0.25">
      <c r="A17" s="30" t="str">
        <f>IFERROR(IF(config!A17="","",config!A17),"")</f>
        <v>N018905</v>
      </c>
      <c r="B17" s="31" t="str">
        <f>IFERROR(IF(config!B17="","",config!B17),"")</f>
        <v>HAUTDECOEUR</v>
      </c>
      <c r="C17" s="30" t="str">
        <f>IFERROR(IF(config!C17="","",config!C17),"")</f>
        <v>Laurence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183">
        <f>COUNTIF(D17:AG17,"p")</f>
        <v>0</v>
      </c>
      <c r="AJ17" s="183">
        <f>COUNTIF(D17:AH17,"AH")</f>
        <v>0</v>
      </c>
      <c r="AK17" s="184">
        <f>COUNTIF(D17:AG17,"PC")</f>
        <v>0</v>
      </c>
      <c r="AL17" s="185">
        <f>COUNTIF(D17:AG17,"f")</f>
        <v>0</v>
      </c>
      <c r="AM17" s="186">
        <f>COUNTIF(D17:AG17,"ast")</f>
        <v>0</v>
      </c>
      <c r="AN17" s="187">
        <f>COUNTIF(D17:AG17,"cA")</f>
        <v>0</v>
      </c>
      <c r="AO17" s="188">
        <f>COUNTIF(D17:AG17,"rtt")</f>
        <v>0</v>
      </c>
      <c r="AP17" s="189">
        <f>COUNTIF(D17:AG17,"cex")</f>
        <v>0</v>
      </c>
      <c r="AQ17" s="190">
        <f>COUNTIF(D17:AG17,"res")</f>
        <v>0</v>
      </c>
      <c r="AR17" s="191">
        <f>COUNTIF(D17:AG17,"mA")</f>
        <v>0</v>
      </c>
      <c r="AS17" s="192">
        <f>COUNTIF(D17:AG17,"at")</f>
        <v>0</v>
      </c>
      <c r="AT17" s="193">
        <f>COUNTIF(D17:AG17,"TAD")</f>
        <v>0</v>
      </c>
      <c r="AU17" s="194">
        <f>COUNTIF(D17:AG17,"TP")</f>
        <v>0</v>
      </c>
    </row>
    <row r="18" spans="1:47" x14ac:dyDescent="0.2">
      <c r="A18" s="263" t="str">
        <f>IFERROR(IF(config!A18="","",config!A18),"")</f>
        <v/>
      </c>
      <c r="B18" s="264" t="str">
        <f>IFERROR(IF(config!B18="","",config!B18),"")</f>
        <v>Chargé.e de la végétalisation</v>
      </c>
      <c r="C18" s="265" t="str">
        <f>IFERROR(IF(config!C18="","",config!C18),"")</f>
        <v/>
      </c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8"/>
    </row>
    <row r="19" spans="1:47" s="5" customFormat="1" ht="15" customHeight="1" x14ac:dyDescent="0.25">
      <c r="A19" s="30" t="str">
        <f>IFERROR(IF(config!A19="","",config!A19),"")</f>
        <v>N017539</v>
      </c>
      <c r="B19" s="31" t="str">
        <f>IFERROR(IF(config!B19="","",config!B19),"")</f>
        <v>VRBOVSKA</v>
      </c>
      <c r="C19" s="30" t="str">
        <f>IFERROR(IF(config!C19="","",config!C19),"")</f>
        <v>Xavier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183">
        <f>COUNTIF(D19:AG19,"p")</f>
        <v>0</v>
      </c>
      <c r="AJ19" s="183">
        <f>COUNTIF(D19:AH19,"AH")</f>
        <v>0</v>
      </c>
      <c r="AK19" s="184">
        <f>COUNTIF(D19:AG19,"PC")</f>
        <v>0</v>
      </c>
      <c r="AL19" s="185">
        <f>COUNTIF(D19:AG19,"f")</f>
        <v>0</v>
      </c>
      <c r="AM19" s="186">
        <f>COUNTIF(D19:AG19,"ast")</f>
        <v>0</v>
      </c>
      <c r="AN19" s="187">
        <f>COUNTIF(D19:AG19,"cA")</f>
        <v>0</v>
      </c>
      <c r="AO19" s="188">
        <f>COUNTIF(D19:AG19,"rtt")</f>
        <v>0</v>
      </c>
      <c r="AP19" s="189">
        <f>COUNTIF(D19:AG19,"cex")</f>
        <v>0</v>
      </c>
      <c r="AQ19" s="190">
        <f>COUNTIF(D19:AG19,"res")</f>
        <v>0</v>
      </c>
      <c r="AR19" s="191">
        <f>COUNTIF(D19:AG19,"mA")</f>
        <v>0</v>
      </c>
      <c r="AS19" s="192">
        <f>COUNTIF(D19:AG19,"at")</f>
        <v>0</v>
      </c>
      <c r="AT19" s="193">
        <f>COUNTIF(D19:AG19,"TAD")</f>
        <v>0</v>
      </c>
      <c r="AU19" s="194">
        <f>COUNTIF(D19:AG19,"TP")</f>
        <v>0</v>
      </c>
    </row>
    <row r="20" spans="1:47" x14ac:dyDescent="0.2">
      <c r="A20" s="151" t="str">
        <f>IFERROR(IF(config!A20="","",config!A20),"")</f>
        <v/>
      </c>
      <c r="B20" s="145" t="str">
        <f>IFERROR(IF(config!B20="","",config!B20),"")</f>
        <v>Responsable de l’unité maintenance</v>
      </c>
      <c r="C20" s="146" t="str">
        <f>IFERROR(IF(config!C20="","",config!C20),"")</f>
        <v/>
      </c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8"/>
    </row>
    <row r="21" spans="1:47" s="5" customFormat="1" ht="15" customHeight="1" x14ac:dyDescent="0.25">
      <c r="A21" s="30" t="str">
        <f>IFERROR(IF(config!A21="","",config!A21),"")</f>
        <v>N016820</v>
      </c>
      <c r="B21" s="31" t="str">
        <f>IFERROR(IF(config!B21="","",config!B21),"")</f>
        <v>GRENET</v>
      </c>
      <c r="C21" s="30" t="str">
        <f>IFERROR(IF(config!C21="","",config!C21),"")</f>
        <v>Eric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183">
        <f>COUNTIF(D21:AG21,"p")</f>
        <v>0</v>
      </c>
      <c r="AJ21" s="183">
        <f>COUNTIF(D21:AH21,"AH")</f>
        <v>0</v>
      </c>
      <c r="AK21" s="184">
        <f>COUNTIF(D21:AG21,"PC")</f>
        <v>0</v>
      </c>
      <c r="AL21" s="185">
        <f>COUNTIF(D21:AG21,"f")</f>
        <v>0</v>
      </c>
      <c r="AM21" s="186">
        <f>COUNTIF(D21:AG21,"ast")</f>
        <v>0</v>
      </c>
      <c r="AN21" s="187">
        <f>COUNTIF(D21:AG21,"cA")</f>
        <v>0</v>
      </c>
      <c r="AO21" s="188">
        <f>COUNTIF(D21:AG21,"rtt")</f>
        <v>0</v>
      </c>
      <c r="AP21" s="189">
        <f>COUNTIF(D21:AG21,"cex")</f>
        <v>0</v>
      </c>
      <c r="AQ21" s="190">
        <f>COUNTIF(D21:AG21,"res")</f>
        <v>0</v>
      </c>
      <c r="AR21" s="191">
        <f>COUNTIF(D21:AG21,"mA")</f>
        <v>0</v>
      </c>
      <c r="AS21" s="192">
        <f>COUNTIF(D21:AG21,"at")</f>
        <v>0</v>
      </c>
      <c r="AT21" s="193">
        <f>COUNTIF(D21:AG21,"TAD")</f>
        <v>0</v>
      </c>
      <c r="AU21" s="194">
        <f>COUNTIF(D21:AG21,"TP")</f>
        <v>0</v>
      </c>
    </row>
    <row r="22" spans="1:47" s="5" customFormat="1" ht="15" customHeight="1" x14ac:dyDescent="0.25">
      <c r="A22" s="151" t="str">
        <f>IFERROR(IF(config!A22="","",config!A22),"")</f>
        <v/>
      </c>
      <c r="B22" s="145" t="str">
        <f>IFERROR(IF(config!B22="","",config!B22),"")</f>
        <v>Surveillant.es de travaux</v>
      </c>
      <c r="C22" s="146" t="str">
        <f>IFERROR(IF(config!C22="","",config!C22),"")</f>
        <v/>
      </c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227"/>
      <c r="AJ22" s="227"/>
      <c r="AK22" s="227"/>
      <c r="AL22" s="227"/>
      <c r="AM22" s="227"/>
      <c r="AN22" s="227"/>
      <c r="AO22" s="227"/>
      <c r="AP22" s="227"/>
      <c r="AQ22" s="227"/>
      <c r="AR22" s="227"/>
      <c r="AS22" s="227"/>
      <c r="AT22" s="227"/>
      <c r="AU22" s="228"/>
    </row>
    <row r="23" spans="1:47" ht="15" customHeight="1" x14ac:dyDescent="0.2">
      <c r="A23" s="47" t="str">
        <f>IFERROR(IF(config!A23="","",config!A23),"")</f>
        <v>C004587</v>
      </c>
      <c r="B23" s="48" t="str">
        <f>IFERROR(IF(config!B23="","",config!B23),"")</f>
        <v>BOURGOIN</v>
      </c>
      <c r="C23" s="47" t="str">
        <f>IFERROR(IF(config!C23="","",config!C23),"")</f>
        <v>Jean-Baptiste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203">
        <f>COUNTIF(D23:AG23,"p")</f>
        <v>0</v>
      </c>
      <c r="AJ23" s="203">
        <f>COUNTIF(D23:AH23,"AH")</f>
        <v>0</v>
      </c>
      <c r="AK23" s="204">
        <f>COUNTIF(D23:AG23,"PC")</f>
        <v>0</v>
      </c>
      <c r="AL23" s="205">
        <f>COUNTIF(D23:AG23,"f")</f>
        <v>0</v>
      </c>
      <c r="AM23" s="206">
        <f>COUNTIF(D23:AG23,"ast")</f>
        <v>0</v>
      </c>
      <c r="AN23" s="207">
        <f>COUNTIF(D23:AG23,"cA")</f>
        <v>0</v>
      </c>
      <c r="AO23" s="208">
        <f>COUNTIF(D23:AG23,"rtt")</f>
        <v>0</v>
      </c>
      <c r="AP23" s="209">
        <f>COUNTIF(D23:AG23,"cex")</f>
        <v>0</v>
      </c>
      <c r="AQ23" s="210">
        <f>COUNTIF(D23:AG23,"res")</f>
        <v>0</v>
      </c>
      <c r="AR23" s="211">
        <f>COUNTIF(D23:AG23,"mA")</f>
        <v>0</v>
      </c>
      <c r="AS23" s="212">
        <f>COUNTIF(D23:AG23,"at")</f>
        <v>0</v>
      </c>
      <c r="AT23" s="213">
        <f>COUNTIF(D23:AG23,"TAD")</f>
        <v>0</v>
      </c>
      <c r="AU23" s="214">
        <f>COUNTIF(D23:AG23,"TP")</f>
        <v>0</v>
      </c>
    </row>
    <row r="24" spans="1:47" s="5" customFormat="1" ht="15" customHeight="1" x14ac:dyDescent="0.25">
      <c r="A24" s="28" t="str">
        <f>IFERROR(IF(config!A24="","",config!A24),"")</f>
        <v>N02645</v>
      </c>
      <c r="B24" s="29" t="str">
        <f>IFERROR(IF(config!B24="","",config!B24),"")</f>
        <v>MERCADIEU</v>
      </c>
      <c r="C24" s="28" t="str">
        <f>IFERROR(IF(config!C24="","",config!C24),"")</f>
        <v>Baptiste</v>
      </c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215">
        <f>COUNTIF(D24:AG24,"p")</f>
        <v>0</v>
      </c>
      <c r="AJ24" s="215">
        <f>COUNTIF(D24:AH24,"AH")</f>
        <v>0</v>
      </c>
      <c r="AK24" s="216">
        <f>COUNTIF(D24:AG24,"PC")</f>
        <v>0</v>
      </c>
      <c r="AL24" s="217">
        <f>COUNTIF(D24:AG24,"f")</f>
        <v>0</v>
      </c>
      <c r="AM24" s="218">
        <f>COUNTIF(D24:AG24,"ast")</f>
        <v>0</v>
      </c>
      <c r="AN24" s="219">
        <f>COUNTIF(D24:AG24,"cA")</f>
        <v>0</v>
      </c>
      <c r="AO24" s="220">
        <f>COUNTIF(D24:AG24,"rtt")</f>
        <v>0</v>
      </c>
      <c r="AP24" s="221">
        <f>COUNTIF(D24:AG24,"cex")</f>
        <v>0</v>
      </c>
      <c r="AQ24" s="222">
        <f>COUNTIF(D24:AG24,"res")</f>
        <v>0</v>
      </c>
      <c r="AR24" s="223">
        <f>COUNTIF(D24:AG24,"mA")</f>
        <v>0</v>
      </c>
      <c r="AS24" s="224">
        <f>COUNTIF(D24:AG24,"at")</f>
        <v>0</v>
      </c>
      <c r="AT24" s="225">
        <f>COUNTIF(D24:AG24,"TAD")</f>
        <v>0</v>
      </c>
      <c r="AU24" s="226">
        <f>COUNTIF(D24:AG24,"TP")</f>
        <v>0</v>
      </c>
    </row>
    <row r="25" spans="1:47" s="5" customFormat="1" ht="15" customHeight="1" x14ac:dyDescent="0.25">
      <c r="A25" s="151" t="str">
        <f>IFERROR(IF(config!A25="","",config!A25),"")</f>
        <v/>
      </c>
      <c r="B25" s="145" t="str">
        <f>IFERROR(IF(config!B25="","",config!B25),"")</f>
        <v>Agent.es de surveillance de l’espace public</v>
      </c>
      <c r="C25" s="146" t="str">
        <f>IFERROR(IF(config!C25="","",config!C25),"")</f>
        <v/>
      </c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227"/>
      <c r="AJ25" s="227"/>
      <c r="AK25" s="227"/>
      <c r="AL25" s="227"/>
      <c r="AM25" s="227"/>
      <c r="AN25" s="227"/>
      <c r="AO25" s="227"/>
      <c r="AP25" s="227"/>
      <c r="AQ25" s="227"/>
      <c r="AR25" s="227"/>
      <c r="AS25" s="227"/>
      <c r="AT25" s="227"/>
      <c r="AU25" s="228"/>
    </row>
    <row r="26" spans="1:47" ht="15" customHeight="1" x14ac:dyDescent="0.2">
      <c r="A26" s="47" t="str">
        <f>IFERROR(IF(config!A26="","",config!A26),"")</f>
        <v>C004845</v>
      </c>
      <c r="B26" s="48" t="str">
        <f>IFERROR(IF(config!B26="","",config!B26),"")</f>
        <v>GARCIA</v>
      </c>
      <c r="C26" s="47" t="str">
        <f>IFERROR(IF(config!C26="","",config!C26),"")</f>
        <v>Yoan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203">
        <f>COUNTIF(D26:AG26,"p")</f>
        <v>0</v>
      </c>
      <c r="AJ26" s="203">
        <f>COUNTIF(D26:AH26,"AH")</f>
        <v>0</v>
      </c>
      <c r="AK26" s="204">
        <f>COUNTIF(D26:AG26,"PC")</f>
        <v>0</v>
      </c>
      <c r="AL26" s="205">
        <f>COUNTIF(D26:AG26,"f")</f>
        <v>0</v>
      </c>
      <c r="AM26" s="206">
        <f>COUNTIF(D26:AG26,"ast")</f>
        <v>0</v>
      </c>
      <c r="AN26" s="207">
        <f>COUNTIF(D26:AG26,"cA")</f>
        <v>0</v>
      </c>
      <c r="AO26" s="208">
        <f>COUNTIF(D26:AG26,"rtt")</f>
        <v>0</v>
      </c>
      <c r="AP26" s="209">
        <f>COUNTIF(D26:AG26,"cex")</f>
        <v>0</v>
      </c>
      <c r="AQ26" s="210">
        <f>COUNTIF(D26:AG26,"res")</f>
        <v>0</v>
      </c>
      <c r="AR26" s="211">
        <f>COUNTIF(D26:AG26,"mA")</f>
        <v>0</v>
      </c>
      <c r="AS26" s="212">
        <f>COUNTIF(D26:AG26,"at")</f>
        <v>0</v>
      </c>
      <c r="AT26" s="213">
        <f>COUNTIF(D26:AG26,"TAD")</f>
        <v>0</v>
      </c>
      <c r="AU26" s="214">
        <f>COUNTIF(D26:AG26,"TP")</f>
        <v>0</v>
      </c>
    </row>
    <row r="27" spans="1:47" ht="15" customHeight="1" x14ac:dyDescent="0.2">
      <c r="A27" s="22" t="str">
        <f>IFERROR(IF(config!A27="","",config!A27),"")</f>
        <v>C005015</v>
      </c>
      <c r="B27" s="23" t="str">
        <f>IFERROR(IF(config!B27="","",config!B27),"")</f>
        <v>LARROUDE</v>
      </c>
      <c r="C27" s="22" t="str">
        <f>IFERROR(IF(config!C27="","",config!C27),"")</f>
        <v>Christophe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107">
        <f>COUNTIF(D27:AG27,"p")</f>
        <v>0</v>
      </c>
      <c r="AJ27" s="107">
        <f>COUNTIF(D27:AH27,"AH")</f>
        <v>0</v>
      </c>
      <c r="AK27" s="108">
        <f>COUNTIF(D27:AG27,"PC")</f>
        <v>0</v>
      </c>
      <c r="AL27" s="109">
        <f>COUNTIF(D27:AG27,"f")</f>
        <v>0</v>
      </c>
      <c r="AM27" s="110">
        <f>COUNTIF(D27:AG27,"ast")</f>
        <v>0</v>
      </c>
      <c r="AN27" s="111">
        <f>COUNTIF(D27:AG27,"cA")</f>
        <v>0</v>
      </c>
      <c r="AO27" s="112">
        <f>COUNTIF(D27:AG27,"rtt")</f>
        <v>0</v>
      </c>
      <c r="AP27" s="113">
        <f>COUNTIF(D27:AG27,"cex")</f>
        <v>0</v>
      </c>
      <c r="AQ27" s="114">
        <f>COUNTIF(D27:AG27,"res")</f>
        <v>0</v>
      </c>
      <c r="AR27" s="115">
        <f>COUNTIF(D27:AG27,"mA")</f>
        <v>0</v>
      </c>
      <c r="AS27" s="116">
        <f>COUNTIF(D27:AG27,"at")</f>
        <v>0</v>
      </c>
      <c r="AT27" s="117">
        <f>COUNTIF(D27:AG27,"TAD")</f>
        <v>0</v>
      </c>
      <c r="AU27" s="118">
        <f>COUNTIF(D27:AG27,"TP")</f>
        <v>0</v>
      </c>
    </row>
    <row r="28" spans="1:47" s="5" customFormat="1" ht="15" customHeight="1" x14ac:dyDescent="0.25">
      <c r="A28" s="22" t="str">
        <f>IFERROR(IF(config!A28="","",config!A28),"")</f>
        <v>N020065</v>
      </c>
      <c r="B28" s="23" t="str">
        <f>IFERROR(IF(config!B28="","",config!B28),"")</f>
        <v>SAMITIER</v>
      </c>
      <c r="C28" s="22" t="str">
        <f>IFERROR(IF(config!C28="","",config!C28),"")</f>
        <v>Beatrice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107">
        <f>COUNTIF(D28:AG28,"p")</f>
        <v>0</v>
      </c>
      <c r="AJ28" s="107">
        <f>COUNTIF(D28:AH28,"AH")</f>
        <v>0</v>
      </c>
      <c r="AK28" s="108">
        <f>COUNTIF(D28:AG28,"PC")</f>
        <v>0</v>
      </c>
      <c r="AL28" s="109">
        <f>COUNTIF(D28:AG28,"f")</f>
        <v>0</v>
      </c>
      <c r="AM28" s="110">
        <f>COUNTIF(D28:AG28,"ast")</f>
        <v>0</v>
      </c>
      <c r="AN28" s="111">
        <f>COUNTIF(D28:AG28,"cA")</f>
        <v>0</v>
      </c>
      <c r="AO28" s="112">
        <f>COUNTIF(D28:AG28,"rtt")</f>
        <v>0</v>
      </c>
      <c r="AP28" s="113">
        <f>COUNTIF(D28:AG28,"cex")</f>
        <v>0</v>
      </c>
      <c r="AQ28" s="114">
        <f>COUNTIF(D28:AG28,"res")</f>
        <v>0</v>
      </c>
      <c r="AR28" s="115">
        <f>COUNTIF(D28:AG28,"mA")</f>
        <v>0</v>
      </c>
      <c r="AS28" s="116">
        <f>COUNTIF(D28:AG28,"at")</f>
        <v>0</v>
      </c>
      <c r="AT28" s="117">
        <f>COUNTIF(D28:AG28,"TAD")</f>
        <v>0</v>
      </c>
      <c r="AU28" s="118">
        <f>COUNTIF(D28:AG28,"TP")</f>
        <v>0</v>
      </c>
    </row>
    <row r="29" spans="1:47" s="5" customFormat="1" ht="15" customHeight="1" x14ac:dyDescent="0.25">
      <c r="A29" s="147" t="str">
        <f>IFERROR(IF(config!A29="","",config!A29),"")</f>
        <v/>
      </c>
      <c r="B29" s="148" t="str">
        <f>IFERROR(IF(config!B29="","",config!B29),"")</f>
        <v>Responsable de l’unité régie</v>
      </c>
      <c r="C29" s="149" t="str">
        <f>IFERROR(IF(config!C29="","",config!C29),"")</f>
        <v/>
      </c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229"/>
      <c r="AJ29" s="229"/>
      <c r="AK29" s="229"/>
      <c r="AL29" s="229"/>
      <c r="AM29" s="229"/>
      <c r="AN29" s="229"/>
      <c r="AO29" s="229"/>
      <c r="AP29" s="229"/>
      <c r="AQ29" s="229"/>
      <c r="AR29" s="229"/>
      <c r="AS29" s="229"/>
      <c r="AT29" s="229"/>
      <c r="AU29" s="230"/>
    </row>
    <row r="30" spans="1:47" ht="15" customHeight="1" x14ac:dyDescent="0.2">
      <c r="A30" s="30" t="str">
        <f>IFERROR(IF(config!A30="","",config!A30),"")</f>
        <v>C003285</v>
      </c>
      <c r="B30" s="31" t="str">
        <f>IFERROR(IF(config!B30="","",config!B30),"")</f>
        <v>FOURCADE</v>
      </c>
      <c r="C30" s="30" t="str">
        <f>IFERROR(IF(config!C30="","",config!C30),"")</f>
        <v>Hervé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9"/>
      <c r="AI30" s="183">
        <f>COUNTIF(D30:AG30,"p")</f>
        <v>0</v>
      </c>
      <c r="AJ30" s="183">
        <f>COUNTIF(D30:AH30,"AH")</f>
        <v>0</v>
      </c>
      <c r="AK30" s="184">
        <f>COUNTIF(D30:AG30,"PC")</f>
        <v>0</v>
      </c>
      <c r="AL30" s="185">
        <f>COUNTIF(D30:AG30,"f")</f>
        <v>0</v>
      </c>
      <c r="AM30" s="186">
        <f>COUNTIF(D30:AG30,"ast")</f>
        <v>0</v>
      </c>
      <c r="AN30" s="187">
        <f>COUNTIF(D30:AG30,"cA")</f>
        <v>0</v>
      </c>
      <c r="AO30" s="188">
        <f>COUNTIF(D30:AG30,"rtt")</f>
        <v>0</v>
      </c>
      <c r="AP30" s="189">
        <f>COUNTIF(D30:AG30,"cex")</f>
        <v>0</v>
      </c>
      <c r="AQ30" s="190">
        <f>COUNTIF(D30:AG30,"res")</f>
        <v>0</v>
      </c>
      <c r="AR30" s="191">
        <f>COUNTIF(D30:AG30,"mA")</f>
        <v>0</v>
      </c>
      <c r="AS30" s="192">
        <f>COUNTIF(D30:AG30,"at")</f>
        <v>0</v>
      </c>
      <c r="AT30" s="193">
        <f>COUNTIF(D30:AG30,"TAD")</f>
        <v>0</v>
      </c>
      <c r="AU30" s="194">
        <f>COUNTIF(D30:AG30,"TP")</f>
        <v>0</v>
      </c>
    </row>
    <row r="31" spans="1:47" s="5" customFormat="1" ht="15" customHeight="1" x14ac:dyDescent="0.25">
      <c r="A31" s="147" t="str">
        <f>IFERROR(IF(config!A31="","",config!A31),"")</f>
        <v/>
      </c>
      <c r="B31" s="148" t="str">
        <f>IFERROR(IF(config!B31="","",config!B31),"")</f>
        <v>Responsable d’équipe voirie</v>
      </c>
      <c r="C31" s="149" t="str">
        <f>IFERROR(IF(config!C31="","",config!C31),"")</f>
        <v/>
      </c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229"/>
      <c r="AJ31" s="229"/>
      <c r="AK31" s="229"/>
      <c r="AL31" s="229"/>
      <c r="AM31" s="229"/>
      <c r="AN31" s="229"/>
      <c r="AO31" s="229"/>
      <c r="AP31" s="229"/>
      <c r="AQ31" s="229"/>
      <c r="AR31" s="229"/>
      <c r="AS31" s="229"/>
      <c r="AT31" s="229"/>
      <c r="AU31" s="230"/>
    </row>
    <row r="32" spans="1:47" ht="15" customHeight="1" x14ac:dyDescent="0.2">
      <c r="A32" s="47" t="str">
        <f>IFERROR(IF(config!A32="","",config!A32),"")</f>
        <v>JT030845</v>
      </c>
      <c r="B32" s="48" t="str">
        <f>IFERROR(IF(config!B32="","",config!B32),"")</f>
        <v>GONCALVES</v>
      </c>
      <c r="C32" s="47" t="str">
        <f>IFERROR(IF(config!C32="","",config!C32),"")</f>
        <v>Lionel</v>
      </c>
      <c r="D32" s="77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203">
        <f>COUNTIF(D32:AG32,"p")</f>
        <v>0</v>
      </c>
      <c r="AJ32" s="203">
        <f>COUNTIF(D32:AH32,"AH")</f>
        <v>0</v>
      </c>
      <c r="AK32" s="204">
        <f>COUNTIF(D32:AG32,"PC")</f>
        <v>0</v>
      </c>
      <c r="AL32" s="205">
        <f>COUNTIF(D32:AG32,"f")</f>
        <v>0</v>
      </c>
      <c r="AM32" s="206">
        <f>COUNTIF(D32:AG32,"ast")</f>
        <v>0</v>
      </c>
      <c r="AN32" s="207">
        <f>COUNTIF(D32:AG32,"cA")</f>
        <v>0</v>
      </c>
      <c r="AO32" s="208">
        <f>COUNTIF(D32:AG32,"rtt")</f>
        <v>0</v>
      </c>
      <c r="AP32" s="209">
        <f>COUNTIF(D32:AG32,"cex")</f>
        <v>0</v>
      </c>
      <c r="AQ32" s="210">
        <f>COUNTIF(D32:AG32,"res")</f>
        <v>0</v>
      </c>
      <c r="AR32" s="211">
        <f>COUNTIF(D32:AG32,"mA")</f>
        <v>0</v>
      </c>
      <c r="AS32" s="212">
        <f>COUNTIF(D32:AG32,"at")</f>
        <v>0</v>
      </c>
      <c r="AT32" s="213">
        <f>COUNTIF(D32:AG32,"TAD")</f>
        <v>0</v>
      </c>
      <c r="AU32" s="214">
        <f>COUNTIF(D32:AG32,"TP")</f>
        <v>0</v>
      </c>
    </row>
    <row r="33" spans="1:47" s="5" customFormat="1" ht="15" customHeight="1" x14ac:dyDescent="0.25">
      <c r="A33" s="28" t="str">
        <f>IFERROR(IF(config!A33="","",config!A33),"")</f>
        <v>N011045</v>
      </c>
      <c r="B33" s="29" t="str">
        <f>IFERROR(IF(config!B33="","",config!B33),"")</f>
        <v>SIGALA</v>
      </c>
      <c r="C33" s="28" t="str">
        <f>IFERROR(IF(config!C33="","",config!C33),"")</f>
        <v>Jean-Christohpe</v>
      </c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215">
        <f>COUNTIF(D33:AG33,"p")</f>
        <v>0</v>
      </c>
      <c r="AJ33" s="215">
        <f>COUNTIF(D33:AH33,"AH")</f>
        <v>0</v>
      </c>
      <c r="AK33" s="216">
        <f>COUNTIF(D33:AG33,"PC")</f>
        <v>0</v>
      </c>
      <c r="AL33" s="217">
        <f>COUNTIF(D33:AG33,"f")</f>
        <v>0</v>
      </c>
      <c r="AM33" s="218">
        <f>COUNTIF(D33:AG33,"ast")</f>
        <v>0</v>
      </c>
      <c r="AN33" s="219">
        <f>COUNTIF(D33:AG33,"cA")</f>
        <v>0</v>
      </c>
      <c r="AO33" s="220">
        <f>COUNTIF(D33:AG33,"rtt")</f>
        <v>0</v>
      </c>
      <c r="AP33" s="221">
        <f>COUNTIF(D33:AG33,"cex")</f>
        <v>0</v>
      </c>
      <c r="AQ33" s="222">
        <f>COUNTIF(D33:AG33,"res")</f>
        <v>0</v>
      </c>
      <c r="AR33" s="223">
        <f>COUNTIF(D33:AG33,"mA")</f>
        <v>0</v>
      </c>
      <c r="AS33" s="224">
        <f>COUNTIF(D33:AG33,"at")</f>
        <v>0</v>
      </c>
      <c r="AT33" s="225">
        <f>COUNTIF(D33:AG33,"TAD")</f>
        <v>0</v>
      </c>
      <c r="AU33" s="226">
        <f>COUNTIF(D33:AG33,"TP")</f>
        <v>0</v>
      </c>
    </row>
    <row r="34" spans="1:47" s="5" customFormat="1" ht="15" customHeight="1" x14ac:dyDescent="0.25">
      <c r="A34" s="147" t="str">
        <f>IFERROR(IF(config!A34="","",config!A34),"")</f>
        <v/>
      </c>
      <c r="B34" s="148" t="str">
        <f>IFERROR(IF(config!B34="","",config!B34),"")</f>
        <v>Responsable d’équipe espaces verts</v>
      </c>
      <c r="C34" s="149" t="str">
        <f>IFERROR(IF(config!C34="","",config!C34),"")</f>
        <v/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229"/>
      <c r="AJ34" s="229"/>
      <c r="AK34" s="229"/>
      <c r="AL34" s="229"/>
      <c r="AM34" s="229"/>
      <c r="AN34" s="229"/>
      <c r="AO34" s="229"/>
      <c r="AP34" s="229"/>
      <c r="AQ34" s="229"/>
      <c r="AR34" s="229"/>
      <c r="AS34" s="229"/>
      <c r="AT34" s="229"/>
      <c r="AU34" s="230"/>
    </row>
    <row r="35" spans="1:47" ht="15" customHeight="1" x14ac:dyDescent="0.2">
      <c r="A35" s="30" t="str">
        <f>IFERROR(IF(config!A35="","",config!A35),"")</f>
        <v>N015967</v>
      </c>
      <c r="B35" s="31" t="str">
        <f>IFERROR(IF(config!B35="","",config!B35),"")</f>
        <v>TUCOULET</v>
      </c>
      <c r="C35" s="30" t="str">
        <f>IFERROR(IF(config!C35="","",config!C35),"")</f>
        <v>Dorian</v>
      </c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203">
        <f>COUNTIF(D35:AG35,"p")</f>
        <v>0</v>
      </c>
      <c r="AJ35" s="203">
        <f>COUNTIF(D35:AH35,"AH")</f>
        <v>0</v>
      </c>
      <c r="AK35" s="204">
        <f>COUNTIF(D35:AG35,"PC")</f>
        <v>0</v>
      </c>
      <c r="AL35" s="205">
        <f>COUNTIF(D35:AG35,"f")</f>
        <v>0</v>
      </c>
      <c r="AM35" s="206">
        <f>COUNTIF(D35:AG35,"ast")</f>
        <v>0</v>
      </c>
      <c r="AN35" s="207">
        <f>COUNTIF(D35:AG35,"cA")</f>
        <v>0</v>
      </c>
      <c r="AO35" s="208">
        <f>COUNTIF(D35:AG35,"rtt")</f>
        <v>0</v>
      </c>
      <c r="AP35" s="209">
        <f>COUNTIF(D35:AG35,"cex")</f>
        <v>0</v>
      </c>
      <c r="AQ35" s="210">
        <f>COUNTIF(D35:AG35,"res")</f>
        <v>0</v>
      </c>
      <c r="AR35" s="211">
        <f>COUNTIF(D35:AG35,"mA")</f>
        <v>0</v>
      </c>
      <c r="AS35" s="212">
        <f>COUNTIF(D35:AG35,"at")</f>
        <v>0</v>
      </c>
      <c r="AT35" s="213">
        <f>COUNTIF(D35:AG35,"TAD")</f>
        <v>0</v>
      </c>
      <c r="AU35" s="214">
        <f>COUNTIF(D35:AG35,"TP")</f>
        <v>0</v>
      </c>
    </row>
    <row r="36" spans="1:47" ht="15" customHeight="1" x14ac:dyDescent="0.2">
      <c r="A36" s="163" t="str">
        <f>IFERROR(IF(config!A47="","",config!A47),"")</f>
        <v/>
      </c>
      <c r="B36" s="164" t="str">
        <f>IFERROR(IF(config!B47="","",config!B47),"")</f>
        <v>TOTAL ENCADRANTS REGIE</v>
      </c>
      <c r="C36" s="165" t="str">
        <f>IFERROR(IF(config!C47="","",config!C47),"")</f>
        <v/>
      </c>
      <c r="D36" s="238">
        <f t="shared" ref="D36:AH36" si="3">COUNTIF(D30:D35,"p")</f>
        <v>0</v>
      </c>
      <c r="E36" s="238">
        <f t="shared" si="3"/>
        <v>0</v>
      </c>
      <c r="F36" s="238">
        <f t="shared" si="3"/>
        <v>0</v>
      </c>
      <c r="G36" s="238">
        <f t="shared" si="3"/>
        <v>0</v>
      </c>
      <c r="H36" s="238">
        <f t="shared" si="3"/>
        <v>0</v>
      </c>
      <c r="I36" s="238">
        <f t="shared" si="3"/>
        <v>0</v>
      </c>
      <c r="J36" s="238">
        <f t="shared" si="3"/>
        <v>0</v>
      </c>
      <c r="K36" s="238">
        <f t="shared" si="3"/>
        <v>0</v>
      </c>
      <c r="L36" s="238">
        <f t="shared" si="3"/>
        <v>0</v>
      </c>
      <c r="M36" s="238">
        <f t="shared" si="3"/>
        <v>0</v>
      </c>
      <c r="N36" s="238">
        <f t="shared" si="3"/>
        <v>0</v>
      </c>
      <c r="O36" s="238">
        <f t="shared" si="3"/>
        <v>0</v>
      </c>
      <c r="P36" s="238">
        <f t="shared" si="3"/>
        <v>0</v>
      </c>
      <c r="Q36" s="238">
        <f t="shared" si="3"/>
        <v>0</v>
      </c>
      <c r="R36" s="238">
        <f t="shared" si="3"/>
        <v>0</v>
      </c>
      <c r="S36" s="238">
        <f t="shared" si="3"/>
        <v>0</v>
      </c>
      <c r="T36" s="238">
        <f t="shared" si="3"/>
        <v>0</v>
      </c>
      <c r="U36" s="238">
        <f t="shared" si="3"/>
        <v>0</v>
      </c>
      <c r="V36" s="238">
        <f t="shared" si="3"/>
        <v>0</v>
      </c>
      <c r="W36" s="238">
        <f t="shared" si="3"/>
        <v>0</v>
      </c>
      <c r="X36" s="238">
        <f t="shared" si="3"/>
        <v>0</v>
      </c>
      <c r="Y36" s="238">
        <f t="shared" si="3"/>
        <v>0</v>
      </c>
      <c r="Z36" s="238">
        <f t="shared" si="3"/>
        <v>0</v>
      </c>
      <c r="AA36" s="238">
        <f t="shared" si="3"/>
        <v>0</v>
      </c>
      <c r="AB36" s="238">
        <f t="shared" si="3"/>
        <v>0</v>
      </c>
      <c r="AC36" s="238">
        <f t="shared" si="3"/>
        <v>0</v>
      </c>
      <c r="AD36" s="238">
        <f t="shared" si="3"/>
        <v>0</v>
      </c>
      <c r="AE36" s="238">
        <f t="shared" si="3"/>
        <v>0</v>
      </c>
      <c r="AF36" s="238">
        <f t="shared" si="3"/>
        <v>0</v>
      </c>
      <c r="AG36" s="238">
        <f t="shared" si="3"/>
        <v>0</v>
      </c>
      <c r="AH36" s="238">
        <f t="shared" si="3"/>
        <v>0</v>
      </c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</row>
    <row r="37" spans="1:47" s="5" customFormat="1" ht="15" customHeight="1" x14ac:dyDescent="0.25">
      <c r="A37" s="133" t="str">
        <f>IFERROR(IF(config!A36="","",config!A36),"")</f>
        <v/>
      </c>
      <c r="B37" s="134" t="str">
        <f>IFERROR(IF(config!B36="","",config!B36),"")</f>
        <v>CENTRE PROPRETÉ</v>
      </c>
      <c r="C37" s="135" t="str">
        <f>IFERROR(IF(config!C36="","",config!C36),"")</f>
        <v/>
      </c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8"/>
    </row>
    <row r="38" spans="1:47" s="5" customFormat="1" ht="15" customHeight="1" x14ac:dyDescent="0.25">
      <c r="A38" s="240" t="str">
        <f>IFERROR(IF(config!A37="","",config!A37),"")</f>
        <v/>
      </c>
      <c r="B38" s="138" t="str">
        <f>IFERROR(IF(config!B37="","",config!B37),"")</f>
        <v>Responsable du centre propreté</v>
      </c>
      <c r="C38" s="241" t="str">
        <f>IFERROR(IF(config!C37="","",config!C37),"")</f>
        <v/>
      </c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200"/>
    </row>
    <row r="39" spans="1:47" s="5" customFormat="1" ht="15" customHeight="1" x14ac:dyDescent="0.25">
      <c r="A39" s="250" t="str">
        <f>IFERROR(IF(config!A38="","",config!A38),"")</f>
        <v>JN020502</v>
      </c>
      <c r="B39" s="246" t="str">
        <f>IFERROR(IF(config!B38="","",config!B38),"")</f>
        <v>GOURVIAT</v>
      </c>
      <c r="C39" s="247" t="str">
        <f>IFERROR(IF(config!C38="","",config!C38),"")</f>
        <v>Annabelle</v>
      </c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183">
        <f>COUNTIF(D39:AG39,"p")</f>
        <v>0</v>
      </c>
      <c r="AJ39" s="183">
        <f>COUNTIF(D39:AH39,"AH")</f>
        <v>0</v>
      </c>
      <c r="AK39" s="184">
        <f>COUNTIF(D39:AG39,"PC")</f>
        <v>0</v>
      </c>
      <c r="AL39" s="185">
        <f>COUNTIF(D39:AG39,"f")</f>
        <v>0</v>
      </c>
      <c r="AM39" s="186">
        <f>COUNTIF(D39:AG39,"ast")</f>
        <v>0</v>
      </c>
      <c r="AN39" s="187">
        <f>COUNTIF(D39:AG39,"cA")</f>
        <v>0</v>
      </c>
      <c r="AO39" s="188">
        <f>COUNTIF(D39:AG39,"rtt")</f>
        <v>0</v>
      </c>
      <c r="AP39" s="189">
        <f>COUNTIF(D39:AG39,"cex")</f>
        <v>0</v>
      </c>
      <c r="AQ39" s="190">
        <f>COUNTIF(D39:AG39,"res")</f>
        <v>0</v>
      </c>
      <c r="AR39" s="191">
        <f>COUNTIF(D39:AG39,"mA")</f>
        <v>0</v>
      </c>
      <c r="AS39" s="192">
        <f>COUNTIF(D39:AG39,"at")</f>
        <v>0</v>
      </c>
      <c r="AT39" s="193">
        <f>COUNTIF(D39:AG39,"TAD")</f>
        <v>0</v>
      </c>
      <c r="AU39" s="194">
        <f>COUNTIF(D39:AG39,"TP")</f>
        <v>0</v>
      </c>
    </row>
    <row r="40" spans="1:47" s="5" customFormat="1" ht="15" customHeight="1" x14ac:dyDescent="0.25">
      <c r="A40" s="242" t="str">
        <f>IFERROR(IF(config!A39="","",config!A39),"")</f>
        <v/>
      </c>
      <c r="B40" s="142" t="str">
        <f>IFERROR(IF(config!B39="","",config!B39),"")</f>
        <v>Assistant.e administratif.ive</v>
      </c>
      <c r="C40" s="243" t="str">
        <f>IFERROR(IF(config!C39="","",config!C39),"")</f>
        <v/>
      </c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2"/>
    </row>
    <row r="41" spans="1:47" ht="15" customHeight="1" x14ac:dyDescent="0.2">
      <c r="A41" s="250" t="str">
        <f>IFERROR(IF(config!A40="","",config!A40),"")</f>
        <v>JT032516</v>
      </c>
      <c r="B41" s="246" t="str">
        <f>IFERROR(IF(config!B40="","",config!B40),"")</f>
        <v>LARTIGUE</v>
      </c>
      <c r="C41" s="247" t="str">
        <f>IFERROR(IF(config!C40="","",config!C40),"")</f>
        <v>Laura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183">
        <f>COUNTIF(D41:AG41,"p")</f>
        <v>0</v>
      </c>
      <c r="AJ41" s="183">
        <f>COUNTIF(D41:AH41,"AH")</f>
        <v>0</v>
      </c>
      <c r="AK41" s="184">
        <f>COUNTIF(D41:AG41,"PC")</f>
        <v>0</v>
      </c>
      <c r="AL41" s="185">
        <f>COUNTIF(D41:AG41,"f")</f>
        <v>0</v>
      </c>
      <c r="AM41" s="186">
        <f>COUNTIF(D41:AG41,"ast")</f>
        <v>0</v>
      </c>
      <c r="AN41" s="187">
        <f>COUNTIF(D41:AG41,"cA")</f>
        <v>0</v>
      </c>
      <c r="AO41" s="188">
        <f>COUNTIF(D41:AG41,"rtt")</f>
        <v>0</v>
      </c>
      <c r="AP41" s="189">
        <f>COUNTIF(D41:AG41,"cex")</f>
        <v>0</v>
      </c>
      <c r="AQ41" s="190">
        <f>COUNTIF(D41:AG41,"res")</f>
        <v>0</v>
      </c>
      <c r="AR41" s="191">
        <f>COUNTIF(D41:AG41,"mA")</f>
        <v>0</v>
      </c>
      <c r="AS41" s="192">
        <f>COUNTIF(D41:AG41,"at")</f>
        <v>0</v>
      </c>
      <c r="AT41" s="193">
        <f>COUNTIF(D41:AG41,"TAD")</f>
        <v>0</v>
      </c>
      <c r="AU41" s="194">
        <f>COUNTIF(D41:AG41,"TP")</f>
        <v>0</v>
      </c>
    </row>
    <row r="42" spans="1:47" s="5" customFormat="1" ht="15" customHeight="1" x14ac:dyDescent="0.25">
      <c r="A42" s="242" t="str">
        <f>IFERROR(IF(config!A41="","",config!A41),"")</f>
        <v/>
      </c>
      <c r="B42" s="142" t="str">
        <f>IFERROR(IF(config!B41="","",config!B41),"")</f>
        <v>Responsables d’équipe propreté quartier 1</v>
      </c>
      <c r="C42" s="243" t="str">
        <f>IFERROR(IF(config!C41="","",config!C41),"")</f>
        <v/>
      </c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2"/>
    </row>
    <row r="43" spans="1:47" ht="15" customHeight="1" x14ac:dyDescent="0.2">
      <c r="A43" s="30" t="str">
        <f>IFERROR(IF(config!A42="","",config!A42),"")</f>
        <v>JN010897</v>
      </c>
      <c r="B43" s="31" t="str">
        <f>IFERROR(IF(config!B42="","",config!B42),"")</f>
        <v>TRIQUENEAUX</v>
      </c>
      <c r="C43" s="30" t="str">
        <f>IFERROR(IF(config!C42="","",config!C42),"")</f>
        <v>Benoit</v>
      </c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203">
        <f>COUNTIF(D43:AG43,"p")</f>
        <v>0</v>
      </c>
      <c r="AJ43" s="203">
        <f>COUNTIF(D43:AH43,"AH")</f>
        <v>0</v>
      </c>
      <c r="AK43" s="204">
        <f>COUNTIF(D43:AG43,"PC")</f>
        <v>0</v>
      </c>
      <c r="AL43" s="205">
        <f>COUNTIF(D43:AG43,"f")</f>
        <v>0</v>
      </c>
      <c r="AM43" s="206">
        <f>COUNTIF(D43:AG43,"ast")</f>
        <v>0</v>
      </c>
      <c r="AN43" s="207">
        <f>COUNTIF(D43:AG43,"cA")</f>
        <v>0</v>
      </c>
      <c r="AO43" s="208">
        <f>COUNTIF(D43:AG43,"rtt")</f>
        <v>0</v>
      </c>
      <c r="AP43" s="209">
        <f>COUNTIF(D43:AG43,"cex")</f>
        <v>0</v>
      </c>
      <c r="AQ43" s="210">
        <f>COUNTIF(D43:AG43,"res")</f>
        <v>0</v>
      </c>
      <c r="AR43" s="211">
        <f>COUNTIF(D43:AG43,"mA")</f>
        <v>0</v>
      </c>
      <c r="AS43" s="212">
        <f>COUNTIF(D43:AG43,"at")</f>
        <v>0</v>
      </c>
      <c r="AT43" s="213">
        <f>COUNTIF(D43:AG43,"TAD")</f>
        <v>0</v>
      </c>
      <c r="AU43" s="214">
        <f>COUNTIF(D43:AG43,"TP")</f>
        <v>0</v>
      </c>
    </row>
    <row r="44" spans="1:47" s="5" customFormat="1" ht="15" customHeight="1" x14ac:dyDescent="0.25">
      <c r="A44" s="82" t="str">
        <f>IFERROR(IF(config!A43="","",config!A43),"")</f>
        <v>JN010381</v>
      </c>
      <c r="B44" s="245" t="str">
        <f>IFERROR(IF(config!B43="","",config!B43),"")</f>
        <v>ESPERON</v>
      </c>
      <c r="C44" s="83" t="str">
        <f>IFERROR(IF(config!C43="","",config!C43),"")</f>
        <v>Alain</v>
      </c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215">
        <f>COUNTIF(D44:AG44,"p")</f>
        <v>0</v>
      </c>
      <c r="AJ44" s="215">
        <f>COUNTIF(D44:AH44,"AH")</f>
        <v>0</v>
      </c>
      <c r="AK44" s="216">
        <f>COUNTIF(D44:AG44,"PC")</f>
        <v>0</v>
      </c>
      <c r="AL44" s="217">
        <f>COUNTIF(D44:AG44,"f")</f>
        <v>0</v>
      </c>
      <c r="AM44" s="218">
        <f>COUNTIF(D44:AG44,"ast")</f>
        <v>0</v>
      </c>
      <c r="AN44" s="219">
        <f>COUNTIF(D44:AG44,"cA")</f>
        <v>0</v>
      </c>
      <c r="AO44" s="220">
        <f>COUNTIF(D44:AG44,"rtt")</f>
        <v>0</v>
      </c>
      <c r="AP44" s="221">
        <f>COUNTIF(D44:AG44,"cex")</f>
        <v>0</v>
      </c>
      <c r="AQ44" s="222">
        <f>COUNTIF(D44:AG44,"res")</f>
        <v>0</v>
      </c>
      <c r="AR44" s="223">
        <f>COUNTIF(D44:AG44,"mA")</f>
        <v>0</v>
      </c>
      <c r="AS44" s="224">
        <f>COUNTIF(D44:AG44,"at")</f>
        <v>0</v>
      </c>
      <c r="AT44" s="225">
        <f>COUNTIF(D44:AG44,"TAD")</f>
        <v>0</v>
      </c>
      <c r="AU44" s="226">
        <f>COUNTIF(D44:AG44,"TP")</f>
        <v>0</v>
      </c>
    </row>
    <row r="45" spans="1:47" s="5" customFormat="1" ht="15" customHeight="1" x14ac:dyDescent="0.25">
      <c r="A45" s="242" t="str">
        <f>IFERROR(IF(config!A44="","",config!A44),"")</f>
        <v/>
      </c>
      <c r="B45" s="142" t="str">
        <f>IFERROR(IF(config!B44="","",config!B44),"")</f>
        <v>Responsables d’équipe propreté quartier 7</v>
      </c>
      <c r="C45" s="243" t="str">
        <f>IFERROR(IF(config!C44="","",config!C44),"")</f>
        <v/>
      </c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2"/>
    </row>
    <row r="46" spans="1:47" ht="15" customHeight="1" x14ac:dyDescent="0.2">
      <c r="A46" s="30" t="str">
        <f>IFERROR(IF(config!A45="","",config!A45),"")</f>
        <v>JN010750</v>
      </c>
      <c r="B46" s="31" t="str">
        <f>IFERROR(IF(config!B45="","",config!B45),"")</f>
        <v>ROUGLAN</v>
      </c>
      <c r="C46" s="30" t="str">
        <f>IFERROR(IF(config!C45="","",config!C45),"")</f>
        <v>William</v>
      </c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203">
        <f>COUNTIF(D46:AG46,"p")</f>
        <v>0</v>
      </c>
      <c r="AJ46" s="203">
        <f>COUNTIF(D46:AH46,"AH")</f>
        <v>0</v>
      </c>
      <c r="AK46" s="204">
        <f>COUNTIF(D46:AG46,"PC")</f>
        <v>0</v>
      </c>
      <c r="AL46" s="205">
        <f>COUNTIF(D46:AG46,"f")</f>
        <v>0</v>
      </c>
      <c r="AM46" s="206">
        <f>COUNTIF(D46:AG46,"ast")</f>
        <v>0</v>
      </c>
      <c r="AN46" s="207">
        <f>COUNTIF(D46:AG46,"cA")</f>
        <v>0</v>
      </c>
      <c r="AO46" s="208">
        <f>COUNTIF(D46:AG46,"rtt")</f>
        <v>0</v>
      </c>
      <c r="AP46" s="209">
        <f>COUNTIF(D46:AG46,"cex")</f>
        <v>0</v>
      </c>
      <c r="AQ46" s="210">
        <f>COUNTIF(D46:AG46,"res")</f>
        <v>0</v>
      </c>
      <c r="AR46" s="211">
        <f>COUNTIF(D46:AG46,"mA")</f>
        <v>0</v>
      </c>
      <c r="AS46" s="212">
        <f>COUNTIF(D46:AG46,"at")</f>
        <v>0</v>
      </c>
      <c r="AT46" s="213">
        <f>COUNTIF(D46:AG46,"TAD")</f>
        <v>0</v>
      </c>
      <c r="AU46" s="214">
        <f>COUNTIF(D46:AG46,"TP")</f>
        <v>0</v>
      </c>
    </row>
    <row r="47" spans="1:47" s="5" customFormat="1" ht="15" customHeight="1" x14ac:dyDescent="0.25">
      <c r="A47" s="249" t="str">
        <f>IFERROR(IF(config!A46="","",config!A46),"")</f>
        <v>JN010461</v>
      </c>
      <c r="B47" s="244" t="str">
        <f>IFERROR(IF(config!B46="","",config!B46),"")</f>
        <v>NOURRI</v>
      </c>
      <c r="C47" s="248" t="str">
        <f>IFERROR(IF(config!C46="","",config!C46),"")</f>
        <v>Danny</v>
      </c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215">
        <f>COUNTIF(D47:AG47,"p")</f>
        <v>0</v>
      </c>
      <c r="AJ47" s="215">
        <f>COUNTIF(D47:AH47,"AH")</f>
        <v>0</v>
      </c>
      <c r="AK47" s="216">
        <f>COUNTIF(D47:AG47,"PC")</f>
        <v>0</v>
      </c>
      <c r="AL47" s="217">
        <f>COUNTIF(D47:AG47,"f")</f>
        <v>0</v>
      </c>
      <c r="AM47" s="218">
        <f>COUNTIF(D47:AG47,"ast")</f>
        <v>0</v>
      </c>
      <c r="AN47" s="219">
        <f>COUNTIF(D47:AG47,"cA")</f>
        <v>0</v>
      </c>
      <c r="AO47" s="220">
        <f>COUNTIF(D47:AG47,"rtt")</f>
        <v>0</v>
      </c>
      <c r="AP47" s="221">
        <f>COUNTIF(D47:AG47,"cex")</f>
        <v>0</v>
      </c>
      <c r="AQ47" s="222">
        <f>COUNTIF(D47:AG47,"res")</f>
        <v>0</v>
      </c>
      <c r="AR47" s="223">
        <f>COUNTIF(D47:AG47,"mA")</f>
        <v>0</v>
      </c>
      <c r="AS47" s="224">
        <f>COUNTIF(D47:AG47,"at")</f>
        <v>0</v>
      </c>
      <c r="AT47" s="225">
        <f>COUNTIF(D47:AG47,"TAD")</f>
        <v>0</v>
      </c>
      <c r="AU47" s="226">
        <f>COUNTIF(D47:AG47,"TP")</f>
        <v>0</v>
      </c>
    </row>
    <row r="48" spans="1:47" x14ac:dyDescent="0.2">
      <c r="A48" s="152" t="str">
        <f>IFERROR(IF(config!A48="","",config!A48),"")</f>
        <v/>
      </c>
      <c r="B48" s="153" t="str">
        <f>IFERROR(IF(config!B48="","",config!B48),"")</f>
        <v>Agent.es de voirie</v>
      </c>
      <c r="C48" s="154" t="str">
        <f>IFERROR(IF(config!C48="","",config!C48),"")</f>
        <v/>
      </c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232"/>
      <c r="AJ48" s="232"/>
      <c r="AK48" s="232"/>
      <c r="AL48" s="232"/>
      <c r="AM48" s="232"/>
      <c r="AN48" s="232"/>
      <c r="AO48" s="232"/>
      <c r="AP48" s="232"/>
      <c r="AQ48" s="232"/>
      <c r="AR48" s="232"/>
      <c r="AS48" s="232"/>
      <c r="AT48" s="232"/>
      <c r="AU48" s="232"/>
    </row>
    <row r="49" spans="1:47" s="5" customFormat="1" ht="15" customHeight="1" x14ac:dyDescent="0.25">
      <c r="A49" s="22" t="str">
        <f>IFERROR(IF(config!A49="","",config!A49),"")</f>
        <v>JT028103</v>
      </c>
      <c r="B49" s="23" t="str">
        <f>IFERROR(IF(config!B49="","",config!B49),"")</f>
        <v>BERRIO-GAUDNER</v>
      </c>
      <c r="C49" s="22" t="str">
        <f>IFERROR(IF(config!C49="","",config!C49),"")</f>
        <v>Jacques</v>
      </c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107">
        <f t="shared" ref="AI49:AI58" si="4">COUNTIF(D49:AG49,"p")</f>
        <v>0</v>
      </c>
      <c r="AJ49" s="107">
        <f t="shared" ref="AJ49:AJ58" si="5">COUNTIF(D49:AH49,"AH")</f>
        <v>0</v>
      </c>
      <c r="AK49" s="108">
        <f t="shared" ref="AK49:AK58" si="6">COUNTIF(D49:AG49,"PC")</f>
        <v>0</v>
      </c>
      <c r="AL49" s="109">
        <f t="shared" ref="AL49:AL58" si="7">COUNTIF(D49:AG49,"f")</f>
        <v>0</v>
      </c>
      <c r="AM49" s="110">
        <f t="shared" ref="AM49:AM58" si="8">COUNTIF(D49:AG49,"ast")</f>
        <v>0</v>
      </c>
      <c r="AN49" s="111">
        <f t="shared" ref="AN49:AN58" si="9">COUNTIF(D49:AG49,"cA")</f>
        <v>0</v>
      </c>
      <c r="AO49" s="112">
        <f t="shared" ref="AO49:AO58" si="10">COUNTIF(D49:AG49,"rtt")</f>
        <v>0</v>
      </c>
      <c r="AP49" s="113">
        <f t="shared" ref="AP49:AP58" si="11">COUNTIF(D49:AG49,"cex")</f>
        <v>0</v>
      </c>
      <c r="AQ49" s="114">
        <f t="shared" ref="AQ49:AQ58" si="12">COUNTIF(D49:AG49,"res")</f>
        <v>0</v>
      </c>
      <c r="AR49" s="115">
        <f t="shared" ref="AR49:AR58" si="13">COUNTIF(D49:AG49,"mA")</f>
        <v>0</v>
      </c>
      <c r="AS49" s="116">
        <f t="shared" ref="AS49:AS58" si="14">COUNTIF(D49:AG49,"at")</f>
        <v>0</v>
      </c>
      <c r="AT49" s="117">
        <f t="shared" ref="AT49:AT58" si="15">COUNTIF(D49:AG49,"TAD")</f>
        <v>0</v>
      </c>
      <c r="AU49" s="118">
        <f t="shared" ref="AU49:AU58" si="16">COUNTIF(D49:AG49,"TP")</f>
        <v>0</v>
      </c>
    </row>
    <row r="50" spans="1:47" s="5" customFormat="1" ht="15" customHeight="1" x14ac:dyDescent="0.25">
      <c r="A50" s="22" t="str">
        <f>IFERROR(IF(config!A50="","",config!A50),"")</f>
        <v>C002908</v>
      </c>
      <c r="B50" s="23" t="str">
        <f>IFERROR(IF(config!B50="","",config!B50),"")</f>
        <v>FONTENEAU</v>
      </c>
      <c r="C50" s="22" t="str">
        <f>IFERROR(IF(config!C50="","",config!C50),"")</f>
        <v>Fabrice</v>
      </c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107">
        <f t="shared" si="4"/>
        <v>0</v>
      </c>
      <c r="AJ50" s="107">
        <f t="shared" si="5"/>
        <v>0</v>
      </c>
      <c r="AK50" s="108">
        <f t="shared" si="6"/>
        <v>0</v>
      </c>
      <c r="AL50" s="109">
        <f t="shared" si="7"/>
        <v>0</v>
      </c>
      <c r="AM50" s="110">
        <f t="shared" si="8"/>
        <v>0</v>
      </c>
      <c r="AN50" s="111">
        <f t="shared" si="9"/>
        <v>0</v>
      </c>
      <c r="AO50" s="112">
        <f t="shared" si="10"/>
        <v>0</v>
      </c>
      <c r="AP50" s="113">
        <f t="shared" si="11"/>
        <v>0</v>
      </c>
      <c r="AQ50" s="114">
        <f t="shared" si="12"/>
        <v>0</v>
      </c>
      <c r="AR50" s="115">
        <f t="shared" si="13"/>
        <v>0</v>
      </c>
      <c r="AS50" s="116">
        <f t="shared" si="14"/>
        <v>0</v>
      </c>
      <c r="AT50" s="117">
        <f t="shared" si="15"/>
        <v>0</v>
      </c>
      <c r="AU50" s="118">
        <f t="shared" si="16"/>
        <v>0</v>
      </c>
    </row>
    <row r="51" spans="1:47" s="5" customFormat="1" ht="15" customHeight="1" x14ac:dyDescent="0.25">
      <c r="A51" s="22" t="str">
        <f>IFERROR(IF(config!A51="","",config!A51),"")</f>
        <v>C004504</v>
      </c>
      <c r="B51" s="23" t="str">
        <f>IFERROR(IF(config!B51="","",config!B51),"")</f>
        <v>GUIJARRO</v>
      </c>
      <c r="C51" s="22" t="str">
        <f>IFERROR(IF(config!C51="","",config!C51),"")</f>
        <v>Juan-Pédro</v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107">
        <f t="shared" si="4"/>
        <v>0</v>
      </c>
      <c r="AJ51" s="107">
        <f t="shared" si="5"/>
        <v>0</v>
      </c>
      <c r="AK51" s="108">
        <f t="shared" si="6"/>
        <v>0</v>
      </c>
      <c r="AL51" s="109">
        <f t="shared" si="7"/>
        <v>0</v>
      </c>
      <c r="AM51" s="110">
        <f t="shared" si="8"/>
        <v>0</v>
      </c>
      <c r="AN51" s="111">
        <f t="shared" si="9"/>
        <v>0</v>
      </c>
      <c r="AO51" s="112">
        <f t="shared" si="10"/>
        <v>0</v>
      </c>
      <c r="AP51" s="113">
        <f t="shared" si="11"/>
        <v>0</v>
      </c>
      <c r="AQ51" s="114">
        <f t="shared" si="12"/>
        <v>0</v>
      </c>
      <c r="AR51" s="115">
        <f t="shared" si="13"/>
        <v>0</v>
      </c>
      <c r="AS51" s="116">
        <f t="shared" si="14"/>
        <v>0</v>
      </c>
      <c r="AT51" s="117">
        <f t="shared" si="15"/>
        <v>0</v>
      </c>
      <c r="AU51" s="118">
        <f t="shared" si="16"/>
        <v>0</v>
      </c>
    </row>
    <row r="52" spans="1:47" s="5" customFormat="1" ht="15" customHeight="1" x14ac:dyDescent="0.25">
      <c r="A52" s="22" t="str">
        <f>IFERROR(IF(config!A52="","",config!A52),"")</f>
        <v>T028198</v>
      </c>
      <c r="B52" s="23" t="str">
        <f>IFERROR(IF(config!B52="","",config!B52),"")</f>
        <v>GOUREAU</v>
      </c>
      <c r="C52" s="22" t="str">
        <f>IFERROR(IF(config!C52="","",config!C52),"")</f>
        <v>Jonathan</v>
      </c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107">
        <f t="shared" si="4"/>
        <v>0</v>
      </c>
      <c r="AJ52" s="107">
        <f t="shared" si="5"/>
        <v>0</v>
      </c>
      <c r="AK52" s="108">
        <f t="shared" si="6"/>
        <v>0</v>
      </c>
      <c r="AL52" s="109">
        <f t="shared" si="7"/>
        <v>0</v>
      </c>
      <c r="AM52" s="110">
        <f t="shared" si="8"/>
        <v>0</v>
      </c>
      <c r="AN52" s="111">
        <f t="shared" si="9"/>
        <v>0</v>
      </c>
      <c r="AO52" s="112">
        <f t="shared" si="10"/>
        <v>0</v>
      </c>
      <c r="AP52" s="113">
        <f t="shared" si="11"/>
        <v>0</v>
      </c>
      <c r="AQ52" s="114">
        <f t="shared" si="12"/>
        <v>0</v>
      </c>
      <c r="AR52" s="115">
        <f t="shared" si="13"/>
        <v>0</v>
      </c>
      <c r="AS52" s="116">
        <f t="shared" si="14"/>
        <v>0</v>
      </c>
      <c r="AT52" s="117">
        <f t="shared" si="15"/>
        <v>0</v>
      </c>
      <c r="AU52" s="118">
        <f t="shared" si="16"/>
        <v>0</v>
      </c>
    </row>
    <row r="53" spans="1:47" s="5" customFormat="1" ht="15" customHeight="1" x14ac:dyDescent="0.25">
      <c r="A53" s="22" t="str">
        <f>IFERROR(IF(config!A53="","",config!A53),"")</f>
        <v>C002986</v>
      </c>
      <c r="B53" s="23" t="str">
        <f>IFERROR(IF(config!B53="","",config!B53),"")</f>
        <v>LABORIE</v>
      </c>
      <c r="C53" s="22" t="str">
        <f>IFERROR(IF(config!C53="","",config!C53),"")</f>
        <v>Jean-Louis</v>
      </c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107">
        <f t="shared" si="4"/>
        <v>0</v>
      </c>
      <c r="AJ53" s="107">
        <f t="shared" si="5"/>
        <v>0</v>
      </c>
      <c r="AK53" s="108">
        <f t="shared" si="6"/>
        <v>0</v>
      </c>
      <c r="AL53" s="109">
        <f t="shared" si="7"/>
        <v>0</v>
      </c>
      <c r="AM53" s="110">
        <f t="shared" si="8"/>
        <v>0</v>
      </c>
      <c r="AN53" s="111">
        <f t="shared" si="9"/>
        <v>0</v>
      </c>
      <c r="AO53" s="112">
        <f t="shared" si="10"/>
        <v>0</v>
      </c>
      <c r="AP53" s="113">
        <f t="shared" si="11"/>
        <v>0</v>
      </c>
      <c r="AQ53" s="114">
        <f t="shared" si="12"/>
        <v>0</v>
      </c>
      <c r="AR53" s="115">
        <f t="shared" si="13"/>
        <v>0</v>
      </c>
      <c r="AS53" s="116">
        <f t="shared" si="14"/>
        <v>0</v>
      </c>
      <c r="AT53" s="117">
        <f t="shared" si="15"/>
        <v>0</v>
      </c>
      <c r="AU53" s="118">
        <f t="shared" si="16"/>
        <v>0</v>
      </c>
    </row>
    <row r="54" spans="1:47" s="5" customFormat="1" ht="15" customHeight="1" x14ac:dyDescent="0.25">
      <c r="A54" s="22" t="str">
        <f>IFERROR(IF(config!A54="","",config!A54),"")</f>
        <v>C007317</v>
      </c>
      <c r="B54" s="23" t="str">
        <f>IFERROR(IF(config!B54="","",config!B54),"")</f>
        <v>LARRIEU</v>
      </c>
      <c r="C54" s="22" t="str">
        <f>IFERROR(IF(config!C54="","",config!C54),"")</f>
        <v>Cédric</v>
      </c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107">
        <f t="shared" si="4"/>
        <v>0</v>
      </c>
      <c r="AJ54" s="107">
        <f t="shared" si="5"/>
        <v>0</v>
      </c>
      <c r="AK54" s="108">
        <f t="shared" si="6"/>
        <v>0</v>
      </c>
      <c r="AL54" s="109">
        <f t="shared" si="7"/>
        <v>0</v>
      </c>
      <c r="AM54" s="110">
        <f t="shared" si="8"/>
        <v>0</v>
      </c>
      <c r="AN54" s="111">
        <f t="shared" si="9"/>
        <v>0</v>
      </c>
      <c r="AO54" s="112">
        <f t="shared" si="10"/>
        <v>0</v>
      </c>
      <c r="AP54" s="113">
        <f t="shared" si="11"/>
        <v>0</v>
      </c>
      <c r="AQ54" s="114">
        <f t="shared" si="12"/>
        <v>0</v>
      </c>
      <c r="AR54" s="115">
        <f t="shared" si="13"/>
        <v>0</v>
      </c>
      <c r="AS54" s="116">
        <f t="shared" si="14"/>
        <v>0</v>
      </c>
      <c r="AT54" s="117">
        <f t="shared" si="15"/>
        <v>0</v>
      </c>
      <c r="AU54" s="118">
        <f t="shared" si="16"/>
        <v>0</v>
      </c>
    </row>
    <row r="55" spans="1:47" s="5" customFormat="1" ht="15" customHeight="1" x14ac:dyDescent="0.25">
      <c r="A55" s="22" t="str">
        <f>IFERROR(IF(config!A55="","",config!A55),"")</f>
        <v>C004309</v>
      </c>
      <c r="B55" s="23" t="str">
        <f>IFERROR(IF(config!B55="","",config!B55),"")</f>
        <v>LEVIGNAT</v>
      </c>
      <c r="C55" s="22" t="str">
        <f>IFERROR(IF(config!C55="","",config!C55),"")</f>
        <v>Didier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107">
        <f t="shared" si="4"/>
        <v>0</v>
      </c>
      <c r="AJ55" s="107">
        <f t="shared" si="5"/>
        <v>0</v>
      </c>
      <c r="AK55" s="108">
        <f t="shared" si="6"/>
        <v>0</v>
      </c>
      <c r="AL55" s="109">
        <f t="shared" si="7"/>
        <v>0</v>
      </c>
      <c r="AM55" s="110">
        <f t="shared" si="8"/>
        <v>0</v>
      </c>
      <c r="AN55" s="111">
        <f t="shared" si="9"/>
        <v>0</v>
      </c>
      <c r="AO55" s="112">
        <f t="shared" si="10"/>
        <v>0</v>
      </c>
      <c r="AP55" s="113">
        <f t="shared" si="11"/>
        <v>0</v>
      </c>
      <c r="AQ55" s="114">
        <f t="shared" si="12"/>
        <v>0</v>
      </c>
      <c r="AR55" s="115">
        <f t="shared" si="13"/>
        <v>0</v>
      </c>
      <c r="AS55" s="116">
        <f t="shared" si="14"/>
        <v>0</v>
      </c>
      <c r="AT55" s="117">
        <f t="shared" si="15"/>
        <v>0</v>
      </c>
      <c r="AU55" s="118">
        <f t="shared" si="16"/>
        <v>0</v>
      </c>
    </row>
    <row r="56" spans="1:47" s="5" customFormat="1" ht="15" customHeight="1" x14ac:dyDescent="0.25">
      <c r="A56" s="22" t="str">
        <f>IFERROR(IF(config!A56="","",config!A56),"")</f>
        <v>C005624</v>
      </c>
      <c r="B56" s="23" t="str">
        <f>IFERROR(IF(config!B56="","",config!B56),"")</f>
        <v>MARTIN-HERNANDEZ</v>
      </c>
      <c r="C56" s="22" t="str">
        <f>IFERROR(IF(config!C56="","",config!C56),"")</f>
        <v>Pierre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107">
        <f t="shared" si="4"/>
        <v>0</v>
      </c>
      <c r="AJ56" s="107">
        <f t="shared" si="5"/>
        <v>0</v>
      </c>
      <c r="AK56" s="108">
        <f t="shared" si="6"/>
        <v>0</v>
      </c>
      <c r="AL56" s="109">
        <f t="shared" si="7"/>
        <v>0</v>
      </c>
      <c r="AM56" s="110">
        <f t="shared" si="8"/>
        <v>0</v>
      </c>
      <c r="AN56" s="111">
        <f t="shared" si="9"/>
        <v>0</v>
      </c>
      <c r="AO56" s="112">
        <f t="shared" si="10"/>
        <v>0</v>
      </c>
      <c r="AP56" s="113">
        <f t="shared" si="11"/>
        <v>0</v>
      </c>
      <c r="AQ56" s="114">
        <f t="shared" si="12"/>
        <v>0</v>
      </c>
      <c r="AR56" s="115">
        <f t="shared" si="13"/>
        <v>0</v>
      </c>
      <c r="AS56" s="116">
        <f t="shared" si="14"/>
        <v>0</v>
      </c>
      <c r="AT56" s="117">
        <f t="shared" si="15"/>
        <v>0</v>
      </c>
      <c r="AU56" s="118">
        <f t="shared" si="16"/>
        <v>0</v>
      </c>
    </row>
    <row r="57" spans="1:47" s="5" customFormat="1" ht="15" customHeight="1" x14ac:dyDescent="0.25">
      <c r="A57" s="22" t="str">
        <f>IFERROR(IF(config!A57="","",config!A57),"")</f>
        <v>C007758</v>
      </c>
      <c r="B57" s="23" t="str">
        <f>IFERROR(IF(config!B57="","",config!B57),"")</f>
        <v>PIERRE</v>
      </c>
      <c r="C57" s="22" t="str">
        <f>IFERROR(IF(config!C57="","",config!C57),"")</f>
        <v>Frantzy</v>
      </c>
      <c r="D57" s="75"/>
      <c r="E57" s="75"/>
      <c r="F57" s="75"/>
      <c r="G57" s="75" t="s">
        <v>222</v>
      </c>
      <c r="H57" s="75" t="s">
        <v>222</v>
      </c>
      <c r="I57" s="75" t="s">
        <v>222</v>
      </c>
      <c r="J57" s="75" t="s">
        <v>222</v>
      </c>
      <c r="K57" s="75" t="s">
        <v>222</v>
      </c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107">
        <f t="shared" si="4"/>
        <v>0</v>
      </c>
      <c r="AJ57" s="107">
        <f t="shared" si="5"/>
        <v>0</v>
      </c>
      <c r="AK57" s="108">
        <f t="shared" si="6"/>
        <v>5</v>
      </c>
      <c r="AL57" s="109">
        <f t="shared" si="7"/>
        <v>0</v>
      </c>
      <c r="AM57" s="110">
        <f t="shared" si="8"/>
        <v>0</v>
      </c>
      <c r="AN57" s="111">
        <f t="shared" si="9"/>
        <v>0</v>
      </c>
      <c r="AO57" s="112">
        <f t="shared" si="10"/>
        <v>0</v>
      </c>
      <c r="AP57" s="113">
        <f t="shared" si="11"/>
        <v>0</v>
      </c>
      <c r="AQ57" s="114">
        <f t="shared" si="12"/>
        <v>0</v>
      </c>
      <c r="AR57" s="115">
        <f t="shared" si="13"/>
        <v>0</v>
      </c>
      <c r="AS57" s="116">
        <f t="shared" si="14"/>
        <v>0</v>
      </c>
      <c r="AT57" s="117">
        <f t="shared" si="15"/>
        <v>0</v>
      </c>
      <c r="AU57" s="118">
        <f t="shared" si="16"/>
        <v>0</v>
      </c>
    </row>
    <row r="58" spans="1:47" s="5" customFormat="1" ht="15" customHeight="1" x14ac:dyDescent="0.25">
      <c r="A58" s="28" t="str">
        <f>IFERROR(IF(config!A58="","",config!A58),"")</f>
        <v>T029734</v>
      </c>
      <c r="B58" s="29" t="str">
        <f>IFERROR(IF(config!B58="","",config!B58),"")</f>
        <v>WEISS</v>
      </c>
      <c r="C58" s="28" t="str">
        <f>IFERROR(IF(config!C58="","",config!C58),"")</f>
        <v>Miguel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107">
        <f t="shared" si="4"/>
        <v>0</v>
      </c>
      <c r="AJ58" s="107">
        <f t="shared" si="5"/>
        <v>0</v>
      </c>
      <c r="AK58" s="108">
        <f t="shared" si="6"/>
        <v>0</v>
      </c>
      <c r="AL58" s="109">
        <f t="shared" si="7"/>
        <v>0</v>
      </c>
      <c r="AM58" s="110">
        <f t="shared" si="8"/>
        <v>0</v>
      </c>
      <c r="AN58" s="111">
        <f t="shared" si="9"/>
        <v>0</v>
      </c>
      <c r="AO58" s="112">
        <f t="shared" si="10"/>
        <v>0</v>
      </c>
      <c r="AP58" s="113">
        <f t="shared" si="11"/>
        <v>0</v>
      </c>
      <c r="AQ58" s="114">
        <f t="shared" si="12"/>
        <v>0</v>
      </c>
      <c r="AR58" s="115">
        <f t="shared" si="13"/>
        <v>0</v>
      </c>
      <c r="AS58" s="116">
        <f t="shared" si="14"/>
        <v>0</v>
      </c>
      <c r="AT58" s="117">
        <f t="shared" si="15"/>
        <v>0</v>
      </c>
      <c r="AU58" s="118">
        <f t="shared" si="16"/>
        <v>0</v>
      </c>
    </row>
    <row r="59" spans="1:47" ht="15" customHeight="1" x14ac:dyDescent="0.2">
      <c r="A59" s="32" t="str">
        <f>IFERROR(IF(config!A59="","",config!A59),"")</f>
        <v/>
      </c>
      <c r="B59" s="33" t="str">
        <f>IFERROR(IF(config!B59="","",config!B59),"")</f>
        <v>TOTAL AGENTS VOIRIE</v>
      </c>
      <c r="C59" s="34" t="str">
        <f>IFERROR(IF(config!C59="","",config!C59),"")</f>
        <v/>
      </c>
      <c r="D59" s="35">
        <f>COUNTIF(D49:D58,"p") + COUNTIF(D49:D58,"ah")</f>
        <v>0</v>
      </c>
      <c r="E59" s="35">
        <f t="shared" ref="E59:AH59" si="17">COUNTIF(E49:E58,"p") + COUNTIF(E49:E58,"ah")</f>
        <v>0</v>
      </c>
      <c r="F59" s="35">
        <f t="shared" si="17"/>
        <v>0</v>
      </c>
      <c r="G59" s="35">
        <f t="shared" si="17"/>
        <v>0</v>
      </c>
      <c r="H59" s="35">
        <f t="shared" si="17"/>
        <v>0</v>
      </c>
      <c r="I59" s="35">
        <f t="shared" si="17"/>
        <v>0</v>
      </c>
      <c r="J59" s="35">
        <f t="shared" si="17"/>
        <v>0</v>
      </c>
      <c r="K59" s="35">
        <f t="shared" si="17"/>
        <v>0</v>
      </c>
      <c r="L59" s="35">
        <f t="shared" si="17"/>
        <v>0</v>
      </c>
      <c r="M59" s="35">
        <f t="shared" si="17"/>
        <v>0</v>
      </c>
      <c r="N59" s="35">
        <f t="shared" si="17"/>
        <v>0</v>
      </c>
      <c r="O59" s="35">
        <f t="shared" si="17"/>
        <v>0</v>
      </c>
      <c r="P59" s="35">
        <f t="shared" si="17"/>
        <v>0</v>
      </c>
      <c r="Q59" s="35">
        <f t="shared" si="17"/>
        <v>0</v>
      </c>
      <c r="R59" s="35">
        <f t="shared" si="17"/>
        <v>0</v>
      </c>
      <c r="S59" s="35">
        <f t="shared" si="17"/>
        <v>0</v>
      </c>
      <c r="T59" s="35">
        <f t="shared" si="17"/>
        <v>0</v>
      </c>
      <c r="U59" s="35">
        <f t="shared" si="17"/>
        <v>0</v>
      </c>
      <c r="V59" s="35">
        <f t="shared" si="17"/>
        <v>0</v>
      </c>
      <c r="W59" s="35">
        <f t="shared" si="17"/>
        <v>0</v>
      </c>
      <c r="X59" s="35">
        <f t="shared" si="17"/>
        <v>0</v>
      </c>
      <c r="Y59" s="35">
        <f t="shared" si="17"/>
        <v>0</v>
      </c>
      <c r="Z59" s="35">
        <f t="shared" si="17"/>
        <v>0</v>
      </c>
      <c r="AA59" s="35">
        <f t="shared" si="17"/>
        <v>0</v>
      </c>
      <c r="AB59" s="35">
        <f t="shared" si="17"/>
        <v>0</v>
      </c>
      <c r="AC59" s="35">
        <f t="shared" si="17"/>
        <v>0</v>
      </c>
      <c r="AD59" s="35">
        <f t="shared" si="17"/>
        <v>0</v>
      </c>
      <c r="AE59" s="35">
        <f t="shared" si="17"/>
        <v>0</v>
      </c>
      <c r="AF59" s="35">
        <f t="shared" si="17"/>
        <v>0</v>
      </c>
      <c r="AG59" s="35">
        <f t="shared" si="17"/>
        <v>0</v>
      </c>
      <c r="AH59" s="35">
        <f t="shared" si="17"/>
        <v>0</v>
      </c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3"/>
    </row>
    <row r="60" spans="1:47" x14ac:dyDescent="0.2">
      <c r="A60" s="157" t="str">
        <f>IFERROR(IF(config!A60="","",config!A60),"")</f>
        <v/>
      </c>
      <c r="B60" s="158" t="str">
        <f>IFERROR(IF(config!B60="","",config!B60),"")</f>
        <v>Jardinier.ères</v>
      </c>
      <c r="C60" s="159" t="str">
        <f>IFERROR(IF(config!C60="","",config!C60),"")</f>
        <v/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234"/>
      <c r="AJ60" s="234"/>
      <c r="AK60" s="234"/>
      <c r="AL60" s="234"/>
      <c r="AM60" s="234"/>
      <c r="AN60" s="234"/>
      <c r="AO60" s="234"/>
      <c r="AP60" s="234"/>
      <c r="AQ60" s="234"/>
      <c r="AR60" s="234"/>
      <c r="AS60" s="234"/>
      <c r="AT60" s="234"/>
      <c r="AU60" s="234"/>
    </row>
    <row r="61" spans="1:47" s="5" customFormat="1" ht="15" customHeight="1" x14ac:dyDescent="0.25">
      <c r="A61" s="22" t="str">
        <f>IFERROR(IF(config!A61="","",config!A61),"")</f>
        <v>N018514</v>
      </c>
      <c r="B61" s="23" t="str">
        <f>IFERROR(IF(config!B61="","",config!B61),"")</f>
        <v>DELANDE</v>
      </c>
      <c r="C61" s="22" t="str">
        <f>IFERROR(IF(config!C61="","",config!C61),"")</f>
        <v>Romain</v>
      </c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107">
        <f t="shared" ref="AI61:AI71" si="18">COUNTIF(D61:AG61,"p")</f>
        <v>0</v>
      </c>
      <c r="AJ61" s="107">
        <f t="shared" ref="AJ61:AJ71" si="19">COUNTIF(D61:AH61,"AH")</f>
        <v>0</v>
      </c>
      <c r="AK61" s="108">
        <f t="shared" ref="AK61:AK71" si="20">COUNTIF(D61:AG61,"PC")</f>
        <v>0</v>
      </c>
      <c r="AL61" s="109">
        <f t="shared" ref="AL61:AL71" si="21">COUNTIF(D61:AG61,"f")</f>
        <v>0</v>
      </c>
      <c r="AM61" s="110">
        <f t="shared" ref="AM61:AM71" si="22">COUNTIF(D61:AG61,"ast")</f>
        <v>0</v>
      </c>
      <c r="AN61" s="111">
        <f t="shared" ref="AN61:AN71" si="23">COUNTIF(D61:AG61,"cA")</f>
        <v>0</v>
      </c>
      <c r="AO61" s="112">
        <f t="shared" ref="AO61:AO71" si="24">COUNTIF(D61:AG61,"rtt")</f>
        <v>0</v>
      </c>
      <c r="AP61" s="113">
        <f t="shared" ref="AP61:AP71" si="25">COUNTIF(D61:AG61,"cex")</f>
        <v>0</v>
      </c>
      <c r="AQ61" s="114">
        <f t="shared" ref="AQ61:AQ71" si="26">COUNTIF(D61:AG61,"res")</f>
        <v>0</v>
      </c>
      <c r="AR61" s="115">
        <f t="shared" ref="AR61:AR71" si="27">COUNTIF(D61:AG61,"mA")</f>
        <v>0</v>
      </c>
      <c r="AS61" s="116">
        <f t="shared" ref="AS61:AS71" si="28">COUNTIF(D61:AG61,"at")</f>
        <v>0</v>
      </c>
      <c r="AT61" s="117">
        <f t="shared" ref="AT61:AT71" si="29">COUNTIF(D61:AG61,"TAD")</f>
        <v>0</v>
      </c>
      <c r="AU61" s="118">
        <f t="shared" ref="AU61:AU71" si="30">COUNTIF(D61:AG61,"TP")</f>
        <v>0</v>
      </c>
    </row>
    <row r="62" spans="1:47" s="5" customFormat="1" ht="15" customHeight="1" x14ac:dyDescent="0.25">
      <c r="A62" s="22" t="str">
        <f>IFERROR(IF(config!A62="","",config!A62),"")</f>
        <v>T029231</v>
      </c>
      <c r="B62" s="23" t="str">
        <f>IFERROR(IF(config!B62="","",config!B62),"")</f>
        <v>DA SILVA REIS</v>
      </c>
      <c r="C62" s="22" t="str">
        <f>IFERROR(IF(config!C62="","",config!C62),"")</f>
        <v>Alexandra</v>
      </c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107">
        <f t="shared" si="18"/>
        <v>0</v>
      </c>
      <c r="AJ62" s="107">
        <f t="shared" si="19"/>
        <v>0</v>
      </c>
      <c r="AK62" s="108">
        <f t="shared" si="20"/>
        <v>0</v>
      </c>
      <c r="AL62" s="109">
        <f t="shared" si="21"/>
        <v>0</v>
      </c>
      <c r="AM62" s="110">
        <f t="shared" si="22"/>
        <v>0</v>
      </c>
      <c r="AN62" s="111">
        <f t="shared" si="23"/>
        <v>0</v>
      </c>
      <c r="AO62" s="112">
        <f t="shared" si="24"/>
        <v>0</v>
      </c>
      <c r="AP62" s="113">
        <f t="shared" si="25"/>
        <v>0</v>
      </c>
      <c r="AQ62" s="114">
        <f t="shared" si="26"/>
        <v>0</v>
      </c>
      <c r="AR62" s="115">
        <f t="shared" si="27"/>
        <v>0</v>
      </c>
      <c r="AS62" s="116">
        <f t="shared" si="28"/>
        <v>0</v>
      </c>
      <c r="AT62" s="117">
        <f t="shared" si="29"/>
        <v>0</v>
      </c>
      <c r="AU62" s="118">
        <f t="shared" si="30"/>
        <v>0</v>
      </c>
    </row>
    <row r="63" spans="1:47" s="5" customFormat="1" ht="15" customHeight="1" x14ac:dyDescent="0.25">
      <c r="A63" s="22" t="str">
        <f>IFERROR(IF(config!A63="","",config!A63),"")</f>
        <v>N011181</v>
      </c>
      <c r="B63" s="23" t="str">
        <f>IFERROR(IF(config!B63="","",config!B63),"")</f>
        <v>ELMAGROUD</v>
      </c>
      <c r="C63" s="22" t="str">
        <f>IFERROR(IF(config!C63="","",config!C63),"")</f>
        <v>Sofiane</v>
      </c>
      <c r="D63" s="75"/>
      <c r="E63" s="75"/>
      <c r="F63" s="75"/>
      <c r="G63" s="75" t="s">
        <v>222</v>
      </c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107">
        <f t="shared" si="18"/>
        <v>0</v>
      </c>
      <c r="AJ63" s="107">
        <f t="shared" si="19"/>
        <v>0</v>
      </c>
      <c r="AK63" s="108">
        <f t="shared" si="20"/>
        <v>1</v>
      </c>
      <c r="AL63" s="109">
        <f t="shared" si="21"/>
        <v>0</v>
      </c>
      <c r="AM63" s="110">
        <f t="shared" si="22"/>
        <v>0</v>
      </c>
      <c r="AN63" s="111">
        <f t="shared" si="23"/>
        <v>0</v>
      </c>
      <c r="AO63" s="112">
        <f t="shared" si="24"/>
        <v>0</v>
      </c>
      <c r="AP63" s="113">
        <f t="shared" si="25"/>
        <v>0</v>
      </c>
      <c r="AQ63" s="114">
        <f t="shared" si="26"/>
        <v>0</v>
      </c>
      <c r="AR63" s="115">
        <f t="shared" si="27"/>
        <v>0</v>
      </c>
      <c r="AS63" s="116">
        <f t="shared" si="28"/>
        <v>0</v>
      </c>
      <c r="AT63" s="117">
        <f t="shared" si="29"/>
        <v>0</v>
      </c>
      <c r="AU63" s="118">
        <f t="shared" si="30"/>
        <v>0</v>
      </c>
    </row>
    <row r="64" spans="1:47" s="5" customFormat="1" ht="15" customHeight="1" x14ac:dyDescent="0.25">
      <c r="A64" s="22" t="str">
        <f>IFERROR(IF(config!A64="","",config!A64),"")</f>
        <v>C004163</v>
      </c>
      <c r="B64" s="23" t="str">
        <f>IFERROR(IF(config!B64="","",config!B64),"")</f>
        <v>ESTEVE</v>
      </c>
      <c r="C64" s="22" t="str">
        <f>IFERROR(IF(config!C64="","",config!C64),"")</f>
        <v>Thierry</v>
      </c>
      <c r="D64" s="75"/>
      <c r="E64" s="75"/>
      <c r="F64" s="75"/>
      <c r="G64" s="75" t="s">
        <v>222</v>
      </c>
      <c r="H64" s="75" t="s">
        <v>222</v>
      </c>
      <c r="I64" s="75" t="s">
        <v>222</v>
      </c>
      <c r="J64" s="75" t="s">
        <v>222</v>
      </c>
      <c r="K64" s="75" t="s">
        <v>222</v>
      </c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107">
        <f t="shared" si="18"/>
        <v>0</v>
      </c>
      <c r="AJ64" s="107">
        <f t="shared" si="19"/>
        <v>0</v>
      </c>
      <c r="AK64" s="108">
        <f t="shared" si="20"/>
        <v>5</v>
      </c>
      <c r="AL64" s="109">
        <f t="shared" si="21"/>
        <v>0</v>
      </c>
      <c r="AM64" s="110">
        <f t="shared" si="22"/>
        <v>0</v>
      </c>
      <c r="AN64" s="111">
        <f t="shared" si="23"/>
        <v>0</v>
      </c>
      <c r="AO64" s="112">
        <f t="shared" si="24"/>
        <v>0</v>
      </c>
      <c r="AP64" s="113">
        <f t="shared" si="25"/>
        <v>0</v>
      </c>
      <c r="AQ64" s="114">
        <f t="shared" si="26"/>
        <v>0</v>
      </c>
      <c r="AR64" s="115">
        <f t="shared" si="27"/>
        <v>0</v>
      </c>
      <c r="AS64" s="116">
        <f t="shared" si="28"/>
        <v>0</v>
      </c>
      <c r="AT64" s="117">
        <f t="shared" si="29"/>
        <v>0</v>
      </c>
      <c r="AU64" s="118">
        <f t="shared" si="30"/>
        <v>0</v>
      </c>
    </row>
    <row r="65" spans="1:47" s="5" customFormat="1" ht="15" customHeight="1" x14ac:dyDescent="0.25">
      <c r="A65" s="22" t="str">
        <f>IFERROR(IF(config!A65="","",config!A65),"")</f>
        <v>C006428</v>
      </c>
      <c r="B65" s="23" t="str">
        <f>IFERROR(IF(config!B65="","",config!B65),"")</f>
        <v>KADRI</v>
      </c>
      <c r="C65" s="22" t="str">
        <f>IFERROR(IF(config!C65="","",config!C65),"")</f>
        <v>Houssine</v>
      </c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107">
        <f t="shared" si="18"/>
        <v>0</v>
      </c>
      <c r="AJ65" s="107">
        <f t="shared" si="19"/>
        <v>0</v>
      </c>
      <c r="AK65" s="108">
        <f t="shared" si="20"/>
        <v>0</v>
      </c>
      <c r="AL65" s="109">
        <f t="shared" si="21"/>
        <v>0</v>
      </c>
      <c r="AM65" s="110">
        <f t="shared" si="22"/>
        <v>0</v>
      </c>
      <c r="AN65" s="111">
        <f t="shared" si="23"/>
        <v>0</v>
      </c>
      <c r="AO65" s="112">
        <f t="shared" si="24"/>
        <v>0</v>
      </c>
      <c r="AP65" s="113">
        <f t="shared" si="25"/>
        <v>0</v>
      </c>
      <c r="AQ65" s="114">
        <f t="shared" si="26"/>
        <v>0</v>
      </c>
      <c r="AR65" s="115">
        <f t="shared" si="27"/>
        <v>0</v>
      </c>
      <c r="AS65" s="116">
        <f t="shared" si="28"/>
        <v>0</v>
      </c>
      <c r="AT65" s="117">
        <f t="shared" si="29"/>
        <v>0</v>
      </c>
      <c r="AU65" s="118">
        <f t="shared" si="30"/>
        <v>0</v>
      </c>
    </row>
    <row r="66" spans="1:47" s="5" customFormat="1" ht="15" customHeight="1" x14ac:dyDescent="0.25">
      <c r="A66" s="22" t="str">
        <f>IFERROR(IF(config!A66="","",config!A66),"")</f>
        <v>N023455</v>
      </c>
      <c r="B66" s="23" t="str">
        <f>IFERROR(IF(config!B66="","",config!B66),"")</f>
        <v>MALLET</v>
      </c>
      <c r="C66" s="22" t="str">
        <f>IFERROR(IF(config!C66="","",config!C66),"")</f>
        <v>Ludovic</v>
      </c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107">
        <f t="shared" si="18"/>
        <v>0</v>
      </c>
      <c r="AJ66" s="107">
        <f t="shared" si="19"/>
        <v>0</v>
      </c>
      <c r="AK66" s="108">
        <f t="shared" si="20"/>
        <v>0</v>
      </c>
      <c r="AL66" s="109">
        <f t="shared" si="21"/>
        <v>0</v>
      </c>
      <c r="AM66" s="110">
        <f t="shared" si="22"/>
        <v>0</v>
      </c>
      <c r="AN66" s="111">
        <f t="shared" si="23"/>
        <v>0</v>
      </c>
      <c r="AO66" s="112">
        <f t="shared" si="24"/>
        <v>0</v>
      </c>
      <c r="AP66" s="113">
        <f t="shared" si="25"/>
        <v>0</v>
      </c>
      <c r="AQ66" s="114">
        <f t="shared" si="26"/>
        <v>0</v>
      </c>
      <c r="AR66" s="115">
        <f t="shared" si="27"/>
        <v>0</v>
      </c>
      <c r="AS66" s="116">
        <f t="shared" si="28"/>
        <v>0</v>
      </c>
      <c r="AT66" s="117">
        <f t="shared" si="29"/>
        <v>0</v>
      </c>
      <c r="AU66" s="118">
        <f t="shared" si="30"/>
        <v>0</v>
      </c>
    </row>
    <row r="67" spans="1:47" s="5" customFormat="1" ht="15" customHeight="1" x14ac:dyDescent="0.25">
      <c r="A67" s="22" t="str">
        <f>IFERROR(IF(config!A67="","",config!A67),"")</f>
        <v>C007461</v>
      </c>
      <c r="B67" s="23" t="str">
        <f>IFERROR(IF(config!B67="","",config!B67),"")</f>
        <v>MAURY</v>
      </c>
      <c r="C67" s="22" t="str">
        <f>IFERROR(IF(config!C67="","",config!C67),"")</f>
        <v>Xavier</v>
      </c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107">
        <f t="shared" si="18"/>
        <v>0</v>
      </c>
      <c r="AJ67" s="107">
        <f t="shared" si="19"/>
        <v>0</v>
      </c>
      <c r="AK67" s="108">
        <f t="shared" si="20"/>
        <v>0</v>
      </c>
      <c r="AL67" s="109">
        <f t="shared" si="21"/>
        <v>0</v>
      </c>
      <c r="AM67" s="110">
        <f t="shared" si="22"/>
        <v>0</v>
      </c>
      <c r="AN67" s="111">
        <f t="shared" si="23"/>
        <v>0</v>
      </c>
      <c r="AO67" s="112">
        <f t="shared" si="24"/>
        <v>0</v>
      </c>
      <c r="AP67" s="113">
        <f t="shared" si="25"/>
        <v>0</v>
      </c>
      <c r="AQ67" s="114">
        <f t="shared" si="26"/>
        <v>0</v>
      </c>
      <c r="AR67" s="115">
        <f t="shared" si="27"/>
        <v>0</v>
      </c>
      <c r="AS67" s="116">
        <f t="shared" si="28"/>
        <v>0</v>
      </c>
      <c r="AT67" s="117">
        <f t="shared" si="29"/>
        <v>0</v>
      </c>
      <c r="AU67" s="118">
        <f t="shared" si="30"/>
        <v>0</v>
      </c>
    </row>
    <row r="68" spans="1:47" s="5" customFormat="1" ht="15" customHeight="1" x14ac:dyDescent="0.25">
      <c r="A68" s="22" t="str">
        <f>IFERROR(IF(config!A68="","",config!A68),"")</f>
        <v>T030790</v>
      </c>
      <c r="B68" s="23" t="str">
        <f>IFERROR(IF(config!B68="","",config!B68),"")</f>
        <v>MOINGT</v>
      </c>
      <c r="C68" s="22" t="str">
        <f>IFERROR(IF(config!C68="","",config!C68),"")</f>
        <v>Joffrey</v>
      </c>
      <c r="D68" s="75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107">
        <f t="shared" si="18"/>
        <v>0</v>
      </c>
      <c r="AJ68" s="107">
        <f t="shared" si="19"/>
        <v>0</v>
      </c>
      <c r="AK68" s="108">
        <f t="shared" si="20"/>
        <v>0</v>
      </c>
      <c r="AL68" s="109">
        <f t="shared" si="21"/>
        <v>0</v>
      </c>
      <c r="AM68" s="110">
        <f t="shared" si="22"/>
        <v>0</v>
      </c>
      <c r="AN68" s="111">
        <f t="shared" si="23"/>
        <v>0</v>
      </c>
      <c r="AO68" s="112">
        <f t="shared" si="24"/>
        <v>0</v>
      </c>
      <c r="AP68" s="113">
        <f t="shared" si="25"/>
        <v>0</v>
      </c>
      <c r="AQ68" s="114">
        <f t="shared" si="26"/>
        <v>0</v>
      </c>
      <c r="AR68" s="115">
        <f t="shared" si="27"/>
        <v>0</v>
      </c>
      <c r="AS68" s="116">
        <f t="shared" si="28"/>
        <v>0</v>
      </c>
      <c r="AT68" s="117">
        <f t="shared" si="29"/>
        <v>0</v>
      </c>
      <c r="AU68" s="118">
        <f t="shared" si="30"/>
        <v>0</v>
      </c>
    </row>
    <row r="69" spans="1:47" s="5" customFormat="1" ht="15" customHeight="1" x14ac:dyDescent="0.25">
      <c r="A69" s="22" t="str">
        <f>IFERROR(IF(config!A69="","",config!A69),"")</f>
        <v>T030619</v>
      </c>
      <c r="B69" s="23" t="str">
        <f>IFERROR(IF(config!B69="","",config!B69),"")</f>
        <v>REY</v>
      </c>
      <c r="C69" s="22" t="str">
        <f>IFERROR(IF(config!C69="","",config!C69),"")</f>
        <v>Adrien</v>
      </c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107">
        <f t="shared" si="18"/>
        <v>0</v>
      </c>
      <c r="AJ69" s="107">
        <f t="shared" si="19"/>
        <v>0</v>
      </c>
      <c r="AK69" s="108">
        <f t="shared" si="20"/>
        <v>0</v>
      </c>
      <c r="AL69" s="109">
        <f t="shared" si="21"/>
        <v>0</v>
      </c>
      <c r="AM69" s="110">
        <f t="shared" si="22"/>
        <v>0</v>
      </c>
      <c r="AN69" s="111">
        <f t="shared" si="23"/>
        <v>0</v>
      </c>
      <c r="AO69" s="112">
        <f t="shared" si="24"/>
        <v>0</v>
      </c>
      <c r="AP69" s="113">
        <f t="shared" si="25"/>
        <v>0</v>
      </c>
      <c r="AQ69" s="114">
        <f t="shared" si="26"/>
        <v>0</v>
      </c>
      <c r="AR69" s="115">
        <f t="shared" si="27"/>
        <v>0</v>
      </c>
      <c r="AS69" s="116">
        <f t="shared" si="28"/>
        <v>0</v>
      </c>
      <c r="AT69" s="117">
        <f t="shared" si="29"/>
        <v>0</v>
      </c>
      <c r="AU69" s="118">
        <f t="shared" si="30"/>
        <v>0</v>
      </c>
    </row>
    <row r="70" spans="1:47" s="5" customFormat="1" ht="15" customHeight="1" x14ac:dyDescent="0.25">
      <c r="A70" s="22" t="str">
        <f>IFERROR(IF(config!A70="","",config!A70),"")</f>
        <v>N019681</v>
      </c>
      <c r="B70" s="23" t="str">
        <f>IFERROR(IF(config!B70="","",config!B70),"")</f>
        <v>TADJROUNA</v>
      </c>
      <c r="C70" s="22" t="str">
        <f>IFERROR(IF(config!C70="","",config!C70),"")</f>
        <v>Mohamed</v>
      </c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107">
        <f t="shared" si="18"/>
        <v>0</v>
      </c>
      <c r="AJ70" s="107">
        <f t="shared" si="19"/>
        <v>0</v>
      </c>
      <c r="AK70" s="108">
        <f t="shared" si="20"/>
        <v>0</v>
      </c>
      <c r="AL70" s="109">
        <f t="shared" si="21"/>
        <v>0</v>
      </c>
      <c r="AM70" s="110">
        <f t="shared" si="22"/>
        <v>0</v>
      </c>
      <c r="AN70" s="111">
        <f t="shared" si="23"/>
        <v>0</v>
      </c>
      <c r="AO70" s="112">
        <f t="shared" si="24"/>
        <v>0</v>
      </c>
      <c r="AP70" s="113">
        <f t="shared" si="25"/>
        <v>0</v>
      </c>
      <c r="AQ70" s="114">
        <f t="shared" si="26"/>
        <v>0</v>
      </c>
      <c r="AR70" s="115">
        <f t="shared" si="27"/>
        <v>0</v>
      </c>
      <c r="AS70" s="116">
        <f t="shared" si="28"/>
        <v>0</v>
      </c>
      <c r="AT70" s="117">
        <f t="shared" si="29"/>
        <v>0</v>
      </c>
      <c r="AU70" s="118">
        <f t="shared" si="30"/>
        <v>0</v>
      </c>
    </row>
    <row r="71" spans="1:47" s="5" customFormat="1" ht="15" customHeight="1" x14ac:dyDescent="0.25">
      <c r="A71" s="28" t="str">
        <f>IFERROR(IF(config!A71="","",config!A71),"")</f>
        <v>N019975</v>
      </c>
      <c r="B71" s="29" t="str">
        <f>IFERROR(IF(config!B71="","",config!B71),"")</f>
        <v>VILLENEUVE</v>
      </c>
      <c r="C71" s="28" t="str">
        <f>IFERROR(IF(config!C71="","",config!C71),"")</f>
        <v>Fabrice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107">
        <f t="shared" si="18"/>
        <v>0</v>
      </c>
      <c r="AJ71" s="107">
        <f t="shared" si="19"/>
        <v>0</v>
      </c>
      <c r="AK71" s="108">
        <f t="shared" si="20"/>
        <v>0</v>
      </c>
      <c r="AL71" s="109">
        <f t="shared" si="21"/>
        <v>0</v>
      </c>
      <c r="AM71" s="110">
        <f t="shared" si="22"/>
        <v>0</v>
      </c>
      <c r="AN71" s="111">
        <f t="shared" si="23"/>
        <v>0</v>
      </c>
      <c r="AO71" s="112">
        <f t="shared" si="24"/>
        <v>0</v>
      </c>
      <c r="AP71" s="113">
        <f t="shared" si="25"/>
        <v>0</v>
      </c>
      <c r="AQ71" s="114">
        <f t="shared" si="26"/>
        <v>0</v>
      </c>
      <c r="AR71" s="115">
        <f t="shared" si="27"/>
        <v>0</v>
      </c>
      <c r="AS71" s="116">
        <f t="shared" si="28"/>
        <v>0</v>
      </c>
      <c r="AT71" s="117">
        <f t="shared" si="29"/>
        <v>0</v>
      </c>
      <c r="AU71" s="118">
        <f t="shared" si="30"/>
        <v>0</v>
      </c>
    </row>
    <row r="72" spans="1:47" ht="15" customHeight="1" x14ac:dyDescent="0.2">
      <c r="A72" s="163" t="str">
        <f>IFERROR(IF(config!A72="","",config!A72),"")</f>
        <v/>
      </c>
      <c r="B72" s="164" t="str">
        <f>IFERROR(IF(config!B72="","",config!B72),"")</f>
        <v>TOTAL AGENTS ESPACES VERTS</v>
      </c>
      <c r="C72" s="165" t="str">
        <f>IFERROR(IF(config!C72="","",config!C72),"")</f>
        <v/>
      </c>
      <c r="D72" s="42">
        <f>COUNTIF(D61:D71,"p") + COUNTIF(D61:D71,"ah")</f>
        <v>0</v>
      </c>
      <c r="E72" s="42">
        <f t="shared" ref="E72:AH72" si="31">COUNTIF(E61:E71,"p") + COUNTIF(E61:E71,"ah")</f>
        <v>0</v>
      </c>
      <c r="F72" s="42">
        <f t="shared" si="31"/>
        <v>0</v>
      </c>
      <c r="G72" s="42">
        <f t="shared" si="31"/>
        <v>0</v>
      </c>
      <c r="H72" s="42">
        <f t="shared" si="31"/>
        <v>0</v>
      </c>
      <c r="I72" s="42">
        <f t="shared" si="31"/>
        <v>0</v>
      </c>
      <c r="J72" s="42">
        <f t="shared" si="31"/>
        <v>0</v>
      </c>
      <c r="K72" s="42">
        <f t="shared" si="31"/>
        <v>0</v>
      </c>
      <c r="L72" s="42">
        <f t="shared" si="31"/>
        <v>0</v>
      </c>
      <c r="M72" s="42">
        <f t="shared" si="31"/>
        <v>0</v>
      </c>
      <c r="N72" s="42">
        <f t="shared" si="31"/>
        <v>0</v>
      </c>
      <c r="O72" s="42">
        <f t="shared" si="31"/>
        <v>0</v>
      </c>
      <c r="P72" s="42">
        <f t="shared" si="31"/>
        <v>0</v>
      </c>
      <c r="Q72" s="42">
        <f t="shared" si="31"/>
        <v>0</v>
      </c>
      <c r="R72" s="42">
        <f t="shared" si="31"/>
        <v>0</v>
      </c>
      <c r="S72" s="42">
        <f t="shared" si="31"/>
        <v>0</v>
      </c>
      <c r="T72" s="42">
        <f t="shared" si="31"/>
        <v>0</v>
      </c>
      <c r="U72" s="42">
        <f t="shared" si="31"/>
        <v>0</v>
      </c>
      <c r="V72" s="42">
        <f t="shared" si="31"/>
        <v>0</v>
      </c>
      <c r="W72" s="42">
        <f t="shared" si="31"/>
        <v>0</v>
      </c>
      <c r="X72" s="42">
        <f t="shared" si="31"/>
        <v>0</v>
      </c>
      <c r="Y72" s="42">
        <f t="shared" si="31"/>
        <v>0</v>
      </c>
      <c r="Z72" s="42">
        <f t="shared" si="31"/>
        <v>0</v>
      </c>
      <c r="AA72" s="42">
        <f t="shared" si="31"/>
        <v>0</v>
      </c>
      <c r="AB72" s="42">
        <f t="shared" si="31"/>
        <v>0</v>
      </c>
      <c r="AC72" s="42">
        <f t="shared" si="31"/>
        <v>0</v>
      </c>
      <c r="AD72" s="42">
        <f t="shared" si="31"/>
        <v>0</v>
      </c>
      <c r="AE72" s="42">
        <f t="shared" si="31"/>
        <v>0</v>
      </c>
      <c r="AF72" s="42">
        <f t="shared" si="31"/>
        <v>0</v>
      </c>
      <c r="AG72" s="42">
        <f t="shared" si="31"/>
        <v>0</v>
      </c>
      <c r="AH72" s="42">
        <f t="shared" si="31"/>
        <v>0</v>
      </c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</row>
    <row r="73" spans="1:47" ht="15" customHeight="1" x14ac:dyDescent="0.2">
      <c r="A73" s="32" t="str">
        <f>IFERROR(IF(config!A73="","",config!A73),"")</f>
        <v/>
      </c>
      <c r="B73" s="33" t="str">
        <f>IFERROR(IF(config!B73="","",config!B73),"")</f>
        <v>TOTAL AGENTS UNITE REGIE</v>
      </c>
      <c r="C73" s="34" t="str">
        <f>IFERROR(IF(config!C73="","",config!C73),"")</f>
        <v/>
      </c>
      <c r="D73" s="35">
        <f t="shared" ref="D73:AH73" si="32">COUNTIF(D49:D71,"p") + COUNTIF(D49:D71,"ah")</f>
        <v>0</v>
      </c>
      <c r="E73" s="35">
        <f t="shared" si="32"/>
        <v>0</v>
      </c>
      <c r="F73" s="35">
        <f t="shared" si="32"/>
        <v>0</v>
      </c>
      <c r="G73" s="35">
        <f t="shared" si="32"/>
        <v>0</v>
      </c>
      <c r="H73" s="35">
        <f t="shared" si="32"/>
        <v>0</v>
      </c>
      <c r="I73" s="35">
        <f t="shared" si="32"/>
        <v>0</v>
      </c>
      <c r="J73" s="35">
        <f t="shared" si="32"/>
        <v>0</v>
      </c>
      <c r="K73" s="35">
        <f t="shared" si="32"/>
        <v>0</v>
      </c>
      <c r="L73" s="35">
        <f t="shared" si="32"/>
        <v>0</v>
      </c>
      <c r="M73" s="35">
        <f t="shared" si="32"/>
        <v>0</v>
      </c>
      <c r="N73" s="35">
        <f t="shared" si="32"/>
        <v>0</v>
      </c>
      <c r="O73" s="35">
        <f t="shared" si="32"/>
        <v>0</v>
      </c>
      <c r="P73" s="35">
        <f t="shared" si="32"/>
        <v>0</v>
      </c>
      <c r="Q73" s="35">
        <f t="shared" si="32"/>
        <v>0</v>
      </c>
      <c r="R73" s="35">
        <f t="shared" si="32"/>
        <v>0</v>
      </c>
      <c r="S73" s="35">
        <f t="shared" si="32"/>
        <v>0</v>
      </c>
      <c r="T73" s="35">
        <f t="shared" si="32"/>
        <v>0</v>
      </c>
      <c r="U73" s="35">
        <f t="shared" si="32"/>
        <v>0</v>
      </c>
      <c r="V73" s="35">
        <f t="shared" si="32"/>
        <v>0</v>
      </c>
      <c r="W73" s="35">
        <f t="shared" si="32"/>
        <v>0</v>
      </c>
      <c r="X73" s="35">
        <f t="shared" si="32"/>
        <v>0</v>
      </c>
      <c r="Y73" s="35">
        <f t="shared" si="32"/>
        <v>0</v>
      </c>
      <c r="Z73" s="35">
        <f t="shared" si="32"/>
        <v>0</v>
      </c>
      <c r="AA73" s="35">
        <f t="shared" si="32"/>
        <v>0</v>
      </c>
      <c r="AB73" s="35">
        <f t="shared" si="32"/>
        <v>0</v>
      </c>
      <c r="AC73" s="35">
        <f t="shared" si="32"/>
        <v>0</v>
      </c>
      <c r="AD73" s="35">
        <f t="shared" si="32"/>
        <v>0</v>
      </c>
      <c r="AE73" s="35">
        <f t="shared" si="32"/>
        <v>0</v>
      </c>
      <c r="AF73" s="35">
        <f t="shared" si="32"/>
        <v>0</v>
      </c>
      <c r="AG73" s="35">
        <f t="shared" si="32"/>
        <v>0</v>
      </c>
      <c r="AH73" s="35">
        <f t="shared" si="32"/>
        <v>0</v>
      </c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3"/>
    </row>
    <row r="74" spans="1:47" x14ac:dyDescent="0.2">
      <c r="A74" s="169" t="str">
        <f>IFERROR(IF(config!A74="","",config!A74),"")</f>
        <v/>
      </c>
      <c r="B74" s="170" t="str">
        <f>IFERROR(IF(config!B74="","",config!B74),"")</f>
        <v>Magasinier.ère</v>
      </c>
      <c r="C74" s="171" t="str">
        <f>IFERROR(IF(config!C74="","",config!C74),"")</f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</row>
    <row r="75" spans="1:47" s="5" customFormat="1" ht="15" customHeight="1" x14ac:dyDescent="0.25">
      <c r="A75" s="22" t="str">
        <f>IFERROR(IF(config!A75="","",config!A75),"")</f>
        <v>N010342</v>
      </c>
      <c r="B75" s="23" t="str">
        <f>IFERROR(IF(config!B75="","",config!B75),"")</f>
        <v>VOL</v>
      </c>
      <c r="C75" s="22" t="str">
        <f>IFERROR(IF(config!C75="","",config!C75),"")</f>
        <v>Christophe</v>
      </c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107">
        <f>COUNTIF(D75:AG75,"p")</f>
        <v>0</v>
      </c>
      <c r="AJ75" s="107">
        <f>COUNTIF(D75:AH75,"AH")</f>
        <v>0</v>
      </c>
      <c r="AK75" s="108">
        <f>COUNTIF(D75:AG75,"PC")</f>
        <v>0</v>
      </c>
      <c r="AL75" s="109">
        <f>COUNTIF(D75:AG75,"f")</f>
        <v>0</v>
      </c>
      <c r="AM75" s="110">
        <f>COUNTIF(D75:AG75,"ast")</f>
        <v>0</v>
      </c>
      <c r="AN75" s="111">
        <f>COUNTIF(D75:AG75,"cA")</f>
        <v>0</v>
      </c>
      <c r="AO75" s="112">
        <f>COUNTIF(D75:AG75,"rtt")</f>
        <v>0</v>
      </c>
      <c r="AP75" s="113">
        <f>COUNTIF(D75:AG75,"cex")</f>
        <v>0</v>
      </c>
      <c r="AQ75" s="114">
        <f>COUNTIF(D75:AG75,"res")</f>
        <v>0</v>
      </c>
      <c r="AR75" s="115">
        <f>COUNTIF(D75:AG75,"mA")</f>
        <v>0</v>
      </c>
      <c r="AS75" s="116">
        <f>COUNTIF(D75:AG75,"at")</f>
        <v>0</v>
      </c>
      <c r="AT75" s="117">
        <f>COUNTIF(D75:AG75,"TAD")</f>
        <v>0</v>
      </c>
      <c r="AU75" s="118">
        <f>COUNTIF(D75:AG75,"TP")</f>
        <v>0</v>
      </c>
    </row>
    <row r="76" spans="1:47" s="5" customFormat="1" ht="15" customHeight="1" x14ac:dyDescent="0.25">
      <c r="A76" s="28" t="str">
        <f>IFERROR(IF(config!A76="","",config!A76),"")</f>
        <v>C003865</v>
      </c>
      <c r="B76" s="29" t="str">
        <f>IFERROR(IF(config!B76="","",config!B76),"")</f>
        <v>GENNA</v>
      </c>
      <c r="C76" s="28" t="str">
        <f>IFERROR(IF(config!C76="","",config!C76),"")</f>
        <v>Grégory</v>
      </c>
      <c r="D76" s="77"/>
      <c r="E76" s="77"/>
      <c r="F76" s="77"/>
      <c r="G76" s="77" t="s">
        <v>222</v>
      </c>
      <c r="H76" s="77" t="s">
        <v>222</v>
      </c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107">
        <f>COUNTIF(D76:AG76,"p")</f>
        <v>0</v>
      </c>
      <c r="AJ76" s="107">
        <f>COUNTIF(D76:AH76,"AH")</f>
        <v>0</v>
      </c>
      <c r="AK76" s="108">
        <f>COUNTIF(D76:AG76,"PC")</f>
        <v>2</v>
      </c>
      <c r="AL76" s="109">
        <f>COUNTIF(D76:AG76,"f")</f>
        <v>0</v>
      </c>
      <c r="AM76" s="110">
        <f>COUNTIF(D76:AG76,"ast")</f>
        <v>0</v>
      </c>
      <c r="AN76" s="111">
        <f>COUNTIF(D76:AG76,"cA")</f>
        <v>0</v>
      </c>
      <c r="AO76" s="112">
        <f>COUNTIF(D76:AG76,"rtt")</f>
        <v>0</v>
      </c>
      <c r="AP76" s="113">
        <f>COUNTIF(D76:AG76,"cex")</f>
        <v>0</v>
      </c>
      <c r="AQ76" s="114">
        <f>COUNTIF(D76:AG76,"res")</f>
        <v>0</v>
      </c>
      <c r="AR76" s="115">
        <f>COUNTIF(D76:AG76,"mA")</f>
        <v>0</v>
      </c>
      <c r="AS76" s="116">
        <f>COUNTIF(D76:AG76,"at")</f>
        <v>0</v>
      </c>
      <c r="AT76" s="117">
        <f>COUNTIF(D76:AG76,"TAD")</f>
        <v>0</v>
      </c>
      <c r="AU76" s="118">
        <f>COUNTIF(D76:AG76,"TP")</f>
        <v>0</v>
      </c>
    </row>
    <row r="77" spans="1:47" x14ac:dyDescent="0.2">
      <c r="A77" s="44" t="str">
        <f>IFERROR(IF(config!A77="","",config!A77),"")</f>
        <v/>
      </c>
      <c r="B77" s="45" t="str">
        <f>IFERROR(IF(config!B77="","",config!B77),"")</f>
        <v>Agent.es d’entretien</v>
      </c>
      <c r="C77" s="46" t="str">
        <f>IFERROR(IF(config!C77="","",config!C77),"")</f>
        <v/>
      </c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</row>
    <row r="78" spans="1:47" s="5" customFormat="1" ht="15" customHeight="1" x14ac:dyDescent="0.25">
      <c r="A78" s="47" t="str">
        <f>IFERROR(IF(config!A78="","",config!A78),"")</f>
        <v>N010032</v>
      </c>
      <c r="B78" s="48" t="str">
        <f>IFERROR(IF(config!B78="","",config!B78),"")</f>
        <v>BERNARD</v>
      </c>
      <c r="C78" s="47" t="str">
        <f>IFERROR(IF(config!C78="","",config!C78),"")</f>
        <v>Jean-Louis</v>
      </c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107">
        <f>COUNTIF(D78:AG78,"p")</f>
        <v>0</v>
      </c>
      <c r="AJ78" s="107">
        <f>COUNTIF(D78:AH78,"AH")</f>
        <v>0</v>
      </c>
      <c r="AK78" s="108">
        <f>COUNTIF(D78:AG78,"PC")</f>
        <v>0</v>
      </c>
      <c r="AL78" s="109">
        <f>COUNTIF(D78:AG78,"f")</f>
        <v>0</v>
      </c>
      <c r="AM78" s="110">
        <f>COUNTIF(D78:AG78,"ast")</f>
        <v>0</v>
      </c>
      <c r="AN78" s="111">
        <f>COUNTIF(D78:AG78,"cA")</f>
        <v>0</v>
      </c>
      <c r="AO78" s="112">
        <f>COUNTIF(D78:AG78,"rtt")</f>
        <v>0</v>
      </c>
      <c r="AP78" s="113">
        <f>COUNTIF(D78:AG78,"cex")</f>
        <v>0</v>
      </c>
      <c r="AQ78" s="114">
        <f>COUNTIF(D78:AG78,"res")</f>
        <v>0</v>
      </c>
      <c r="AR78" s="115">
        <f>COUNTIF(D78:AG78,"mA")</f>
        <v>0</v>
      </c>
      <c r="AS78" s="116">
        <f>COUNTIF(D78:AG78,"at")</f>
        <v>0</v>
      </c>
      <c r="AT78" s="117">
        <f>COUNTIF(D78:AG78,"TAD")</f>
        <v>0</v>
      </c>
      <c r="AU78" s="118">
        <f>COUNTIF(D78:AG78,"TP")</f>
        <v>0</v>
      </c>
    </row>
    <row r="79" spans="1:47" s="5" customFormat="1" ht="15" customHeight="1" x14ac:dyDescent="0.25">
      <c r="A79" s="22" t="str">
        <f>IFERROR(IF(config!A79="","",config!A79),"")</f>
        <v>N010563</v>
      </c>
      <c r="B79" s="23" t="str">
        <f>IFERROR(IF(config!B79="","",config!B79),"")</f>
        <v>HAUBRAICHE</v>
      </c>
      <c r="C79" s="22" t="str">
        <f>IFERROR(IF(config!C79="","",config!C79),"")</f>
        <v>Philippe</v>
      </c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107">
        <f>COUNTIF(D79:AG79,"p")</f>
        <v>0</v>
      </c>
      <c r="AJ79" s="107">
        <f>COUNTIF(D79:AH79,"AH")</f>
        <v>0</v>
      </c>
      <c r="AK79" s="108">
        <f>COUNTIF(D79:AG79,"PC")</f>
        <v>0</v>
      </c>
      <c r="AL79" s="109">
        <f>COUNTIF(D79:AG79,"f")</f>
        <v>0</v>
      </c>
      <c r="AM79" s="110">
        <f>COUNTIF(D79:AG79,"ast")</f>
        <v>0</v>
      </c>
      <c r="AN79" s="111">
        <f>COUNTIF(D79:AG79,"cA")</f>
        <v>0</v>
      </c>
      <c r="AO79" s="112">
        <f>COUNTIF(D79:AG79,"rtt")</f>
        <v>0</v>
      </c>
      <c r="AP79" s="113">
        <f>COUNTIF(D79:AG79,"cex")</f>
        <v>0</v>
      </c>
      <c r="AQ79" s="114">
        <f>COUNTIF(D79:AG79,"res")</f>
        <v>0</v>
      </c>
      <c r="AR79" s="115">
        <f>COUNTIF(D79:AG79,"mA")</f>
        <v>0</v>
      </c>
      <c r="AS79" s="116">
        <f>COUNTIF(D79:AG79,"at")</f>
        <v>0</v>
      </c>
      <c r="AT79" s="117">
        <f>COUNTIF(D79:AG79,"TAD")</f>
        <v>0</v>
      </c>
      <c r="AU79" s="118">
        <f>COUNTIF(D79:AG79,"TP")</f>
        <v>0</v>
      </c>
    </row>
    <row r="80" spans="1:47" ht="15" thickBot="1" x14ac:dyDescent="0.25"/>
    <row r="81" spans="4:34" ht="15.75" customHeight="1" thickBot="1" x14ac:dyDescent="0.25">
      <c r="D81" s="469" t="s">
        <v>245</v>
      </c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4"/>
      <c r="W81" s="469" t="s">
        <v>246</v>
      </c>
      <c r="X81" s="470"/>
      <c r="Y81" s="470"/>
      <c r="Z81" s="470"/>
      <c r="AA81" s="470"/>
      <c r="AB81" s="470"/>
      <c r="AC81" s="470"/>
      <c r="AD81" s="470"/>
      <c r="AE81" s="470"/>
      <c r="AF81" s="471"/>
      <c r="AG81" s="471"/>
      <c r="AH81" s="472"/>
    </row>
    <row r="82" spans="4:34" ht="15.75" customHeight="1" thickBot="1" x14ac:dyDescent="0.25">
      <c r="D82" s="88" t="s">
        <v>220</v>
      </c>
      <c r="E82" s="89" t="s">
        <v>221</v>
      </c>
      <c r="F82" s="90" t="s">
        <v>222</v>
      </c>
      <c r="G82" s="91" t="s">
        <v>223</v>
      </c>
      <c r="H82" s="92" t="s">
        <v>224</v>
      </c>
      <c r="I82" s="93" t="s">
        <v>225</v>
      </c>
      <c r="J82" s="94" t="s">
        <v>226</v>
      </c>
      <c r="K82" s="95" t="s">
        <v>227</v>
      </c>
      <c r="L82" s="96" t="s">
        <v>228</v>
      </c>
      <c r="M82" s="97" t="s">
        <v>229</v>
      </c>
      <c r="N82" s="98" t="s">
        <v>230</v>
      </c>
      <c r="O82" s="99" t="s">
        <v>231</v>
      </c>
      <c r="P82" s="100" t="s">
        <v>232</v>
      </c>
      <c r="W82" s="88" t="s">
        <v>220</v>
      </c>
      <c r="X82" s="89" t="s">
        <v>221</v>
      </c>
      <c r="Y82" s="90" t="s">
        <v>222</v>
      </c>
      <c r="Z82" s="91" t="s">
        <v>223</v>
      </c>
      <c r="AA82" s="92" t="s">
        <v>224</v>
      </c>
      <c r="AB82" s="93" t="s">
        <v>225</v>
      </c>
      <c r="AC82" s="94" t="s">
        <v>226</v>
      </c>
      <c r="AD82" s="95" t="s">
        <v>227</v>
      </c>
      <c r="AE82" s="96" t="s">
        <v>228</v>
      </c>
      <c r="AF82" s="97" t="s">
        <v>229</v>
      </c>
      <c r="AG82" s="98" t="s">
        <v>230</v>
      </c>
      <c r="AH82" s="100" t="s">
        <v>232</v>
      </c>
    </row>
    <row r="83" spans="4:34" ht="15" customHeight="1" thickBot="1" x14ac:dyDescent="0.25">
      <c r="D83" s="101">
        <f>COUNTIF(D11:AE35,"p")</f>
        <v>0</v>
      </c>
      <c r="E83" s="102">
        <f>COUNTIF(D11:AE35,"AH")</f>
        <v>0</v>
      </c>
      <c r="F83" s="102">
        <f>COUNTIF(D11:AE35,"PC")</f>
        <v>0</v>
      </c>
      <c r="G83" s="102">
        <f>COUNTIF(D11:AE35,"f")</f>
        <v>0</v>
      </c>
      <c r="H83" s="102">
        <f>COUNTIF(D11:AE35,"ast")</f>
        <v>0</v>
      </c>
      <c r="I83" s="102">
        <f>COUNTIF(D11:AE35,"ca")</f>
        <v>0</v>
      </c>
      <c r="J83" s="102">
        <f>COUNTIF(D11:AE35,"rtt")</f>
        <v>0</v>
      </c>
      <c r="K83" s="102">
        <f>COUNTIF(D11:AE35,"CEX")</f>
        <v>0</v>
      </c>
      <c r="L83" s="102">
        <f>COUNTIF(D11:AE35,"RES")</f>
        <v>0</v>
      </c>
      <c r="M83" s="102">
        <f>COUNTIF(D11:AE35,"MA")</f>
        <v>0</v>
      </c>
      <c r="N83" s="102">
        <f>COUNTIF(D11:AE35,"AT")</f>
        <v>0</v>
      </c>
      <c r="O83" s="102">
        <f>COUNTIF(D11:AE35,"TAD")</f>
        <v>0</v>
      </c>
      <c r="P83" s="103">
        <f>COUNTIF(D11:AE35,"TP")</f>
        <v>0</v>
      </c>
      <c r="W83" s="104">
        <f>COUNTIF(D49:AE58,"p")</f>
        <v>0</v>
      </c>
      <c r="X83" s="105">
        <f>COUNTIF(D49:AE58,"AH")</f>
        <v>0</v>
      </c>
      <c r="Y83" s="105">
        <f>COUNTIF(D49:AE58,"PC")</f>
        <v>5</v>
      </c>
      <c r="Z83" s="105">
        <f>COUNTIF(D49:AE58,"f")</f>
        <v>0</v>
      </c>
      <c r="AA83" s="105">
        <f>COUNTIF(D49:AE58,"ast")</f>
        <v>0</v>
      </c>
      <c r="AB83" s="105">
        <f>COUNTIF(D49:AE58,"ca")</f>
        <v>0</v>
      </c>
      <c r="AC83" s="105">
        <f>COUNTIF(D49:AE58,"rtt")</f>
        <v>0</v>
      </c>
      <c r="AD83" s="105">
        <f>COUNTIF(D49:AE58,"CEX")</f>
        <v>0</v>
      </c>
      <c r="AE83" s="105">
        <f>COUNTIF(D49:AE58,"RES")</f>
        <v>0</v>
      </c>
      <c r="AF83" s="105">
        <f>COUNTIF(D49:AE58,"MA")</f>
        <v>0</v>
      </c>
      <c r="AG83" s="105">
        <f>COUNTIF(D49:AE58,"AT")</f>
        <v>0</v>
      </c>
      <c r="AH83" s="106">
        <f>COUNTIF(D49:AE58,"TP")</f>
        <v>0</v>
      </c>
    </row>
    <row r="84" spans="4:34" x14ac:dyDescent="0.2">
      <c r="AF84" s="180"/>
      <c r="AG84" s="180"/>
      <c r="AH84" s="180"/>
    </row>
    <row r="85" spans="4:34" x14ac:dyDescent="0.2">
      <c r="AF85" s="180"/>
      <c r="AG85" s="180"/>
      <c r="AH85" s="180"/>
    </row>
    <row r="86" spans="4:34" x14ac:dyDescent="0.2">
      <c r="AF86" s="180"/>
      <c r="AG86" s="180"/>
      <c r="AH86" s="180"/>
    </row>
    <row r="87" spans="4:34" x14ac:dyDescent="0.2">
      <c r="AF87" s="180"/>
      <c r="AG87" s="180"/>
      <c r="AH87" s="180"/>
    </row>
    <row r="88" spans="4:34" x14ac:dyDescent="0.2">
      <c r="AF88" s="180"/>
      <c r="AG88" s="180"/>
      <c r="AH88" s="180"/>
    </row>
    <row r="89" spans="4:34" x14ac:dyDescent="0.2">
      <c r="AF89" s="180"/>
      <c r="AG89" s="180"/>
      <c r="AH89" s="180"/>
    </row>
    <row r="90" spans="4:34" x14ac:dyDescent="0.2">
      <c r="AF90" s="180"/>
      <c r="AG90" s="180"/>
      <c r="AH90" s="180"/>
    </row>
    <row r="91" spans="4:34" x14ac:dyDescent="0.2">
      <c r="AF91" s="180"/>
      <c r="AG91" s="180"/>
      <c r="AH91" s="180"/>
    </row>
    <row r="92" spans="4:34" x14ac:dyDescent="0.2">
      <c r="AF92" s="180"/>
      <c r="AG92" s="180"/>
      <c r="AH92" s="180"/>
    </row>
    <row r="93" spans="4:34" x14ac:dyDescent="0.2">
      <c r="AF93" s="180"/>
      <c r="AG93" s="180"/>
      <c r="AH93" s="180"/>
    </row>
    <row r="94" spans="4:34" x14ac:dyDescent="0.2">
      <c r="AF94" s="180"/>
      <c r="AG94" s="180"/>
      <c r="AH94" s="180"/>
    </row>
    <row r="95" spans="4:34" x14ac:dyDescent="0.2">
      <c r="AF95" s="180"/>
      <c r="AG95" s="180"/>
      <c r="AH95" s="180"/>
    </row>
    <row r="96" spans="4:34" x14ac:dyDescent="0.2">
      <c r="AF96" s="180"/>
      <c r="AG96" s="180"/>
      <c r="AH96" s="180"/>
    </row>
    <row r="97" spans="4:34" x14ac:dyDescent="0.2">
      <c r="AF97" s="180"/>
      <c r="AG97" s="180"/>
      <c r="AH97" s="180"/>
    </row>
    <row r="98" spans="4:34" x14ac:dyDescent="0.2">
      <c r="AF98" s="180"/>
      <c r="AG98" s="180"/>
      <c r="AH98" s="180"/>
    </row>
    <row r="99" spans="4:34" x14ac:dyDescent="0.2">
      <c r="AF99" s="180"/>
      <c r="AG99" s="180"/>
      <c r="AH99" s="180"/>
    </row>
    <row r="100" spans="4:34" x14ac:dyDescent="0.2">
      <c r="AF100" s="180"/>
      <c r="AG100" s="180"/>
      <c r="AH100" s="180"/>
    </row>
    <row r="101" spans="4:34" x14ac:dyDescent="0.2">
      <c r="AF101" s="180"/>
      <c r="AG101" s="180"/>
      <c r="AH101" s="180"/>
    </row>
    <row r="102" spans="4:34" ht="15" thickBot="1" x14ac:dyDescent="0.25">
      <c r="AF102" s="180"/>
      <c r="AG102" s="180"/>
      <c r="AH102" s="180"/>
    </row>
    <row r="103" spans="4:34" ht="15.75" customHeight="1" thickBot="1" x14ac:dyDescent="0.25">
      <c r="D103" s="469" t="s">
        <v>247</v>
      </c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3"/>
      <c r="W103" s="469" t="s">
        <v>248</v>
      </c>
      <c r="X103" s="470"/>
      <c r="Y103" s="470"/>
      <c r="Z103" s="470"/>
      <c r="AA103" s="470"/>
      <c r="AB103" s="470"/>
      <c r="AC103" s="470"/>
      <c r="AD103" s="470"/>
      <c r="AE103" s="470"/>
      <c r="AF103" s="471"/>
      <c r="AG103" s="471"/>
      <c r="AH103" s="472"/>
    </row>
    <row r="104" spans="4:34" ht="15.75" customHeight="1" thickBot="1" x14ac:dyDescent="0.25">
      <c r="D104" s="63" t="s">
        <v>220</v>
      </c>
      <c r="E104" s="63" t="s">
        <v>221</v>
      </c>
      <c r="F104" s="64" t="s">
        <v>222</v>
      </c>
      <c r="G104" s="65" t="s">
        <v>223</v>
      </c>
      <c r="H104" s="66" t="s">
        <v>224</v>
      </c>
      <c r="I104" s="67" t="s">
        <v>225</v>
      </c>
      <c r="J104" s="68" t="s">
        <v>226</v>
      </c>
      <c r="K104" s="69" t="s">
        <v>227</v>
      </c>
      <c r="L104" s="70" t="s">
        <v>228</v>
      </c>
      <c r="M104" s="71" t="s">
        <v>229</v>
      </c>
      <c r="N104" s="72" t="s">
        <v>230</v>
      </c>
      <c r="O104" s="73" t="s">
        <v>232</v>
      </c>
      <c r="W104" s="88" t="s">
        <v>220</v>
      </c>
      <c r="X104" s="89" t="s">
        <v>221</v>
      </c>
      <c r="Y104" s="90" t="s">
        <v>222</v>
      </c>
      <c r="Z104" s="91" t="s">
        <v>223</v>
      </c>
      <c r="AA104" s="92" t="s">
        <v>224</v>
      </c>
      <c r="AB104" s="93" t="s">
        <v>225</v>
      </c>
      <c r="AC104" s="94" t="s">
        <v>226</v>
      </c>
      <c r="AD104" s="95" t="s">
        <v>227</v>
      </c>
      <c r="AE104" s="96" t="s">
        <v>228</v>
      </c>
      <c r="AF104" s="97" t="s">
        <v>229</v>
      </c>
      <c r="AG104" s="98" t="s">
        <v>230</v>
      </c>
      <c r="AH104" s="100" t="s">
        <v>232</v>
      </c>
    </row>
    <row r="105" spans="4:34" ht="15" customHeight="1" thickBot="1" x14ac:dyDescent="0.25">
      <c r="D105" s="104">
        <f>COUNTIF(D61:AE71,"p")</f>
        <v>0</v>
      </c>
      <c r="E105" s="105">
        <f>COUNTIF(D61:AE71,"AH")</f>
        <v>0</v>
      </c>
      <c r="F105" s="105">
        <f>COUNTIF(D61:AE71,"PC")</f>
        <v>6</v>
      </c>
      <c r="G105" s="105">
        <f>COUNTIF(D61:AE71,"f")</f>
        <v>0</v>
      </c>
      <c r="H105" s="105">
        <f>COUNTIF(D61:AE71,"ast")</f>
        <v>0</v>
      </c>
      <c r="I105" s="105">
        <f>COUNTIF(D61:AE71,"ca")</f>
        <v>0</v>
      </c>
      <c r="J105" s="105">
        <f>COUNTIF(D61:AE71,"rtt")</f>
        <v>0</v>
      </c>
      <c r="K105" s="105">
        <f>COUNTIF(D61:AE71,"CEX")</f>
        <v>0</v>
      </c>
      <c r="L105" s="105">
        <f>COUNTIF(D61:AE71,"RES")</f>
        <v>0</v>
      </c>
      <c r="M105" s="105">
        <f>COUNTIF(D61:AE71,"MA")</f>
        <v>0</v>
      </c>
      <c r="N105" s="105">
        <f>COUNTIF(D61:AE71,"AT")</f>
        <v>0</v>
      </c>
      <c r="O105" s="106">
        <f>COUNTIF(D61:AE71,"TP")</f>
        <v>0</v>
      </c>
      <c r="W105" s="101">
        <f>COUNTIF(D75:AE79,"p")</f>
        <v>0</v>
      </c>
      <c r="X105" s="102">
        <f>COUNTIF(D75:AE79,"AH")</f>
        <v>0</v>
      </c>
      <c r="Y105" s="102">
        <f>COUNTIF(D75:AE79,"PC")</f>
        <v>2</v>
      </c>
      <c r="Z105" s="102">
        <f>COUNTIF(D75:AE79,"f")</f>
        <v>0</v>
      </c>
      <c r="AA105" s="102">
        <f>COUNTIF(D75:AE79,"ast")</f>
        <v>0</v>
      </c>
      <c r="AB105" s="102">
        <f>COUNTIF(D75:AE79,"ca")</f>
        <v>0</v>
      </c>
      <c r="AC105" s="102">
        <f>COUNTIF(D75:AE79,"rtt")</f>
        <v>0</v>
      </c>
      <c r="AD105" s="102">
        <f>COUNTIF(D75:AE79,"CEX")</f>
        <v>0</v>
      </c>
      <c r="AE105" s="102">
        <f>COUNTIF(D75:AE79,"RES")</f>
        <v>0</v>
      </c>
      <c r="AF105" s="467">
        <f>COUNTIF(D75:AE79,"MA")</f>
        <v>0</v>
      </c>
      <c r="AG105" s="467">
        <f>COUNTIF(D75:AE79,"AT")</f>
        <v>0</v>
      </c>
      <c r="AH105" s="468">
        <f>COUNTIF(D75:AE79,"TP")</f>
        <v>0</v>
      </c>
    </row>
    <row r="106" spans="4:34" x14ac:dyDescent="0.2">
      <c r="AF106" s="180"/>
      <c r="AG106" s="180"/>
      <c r="AH106" s="180"/>
    </row>
    <row r="107" spans="4:34" x14ac:dyDescent="0.2">
      <c r="AF107" s="180"/>
      <c r="AG107" s="180"/>
      <c r="AH107" s="180"/>
    </row>
    <row r="108" spans="4:34" x14ac:dyDescent="0.2">
      <c r="AF108" s="180"/>
      <c r="AG108" s="180"/>
      <c r="AH108" s="180"/>
    </row>
    <row r="109" spans="4:34" x14ac:dyDescent="0.2">
      <c r="AF109" s="180"/>
      <c r="AG109" s="180"/>
      <c r="AH109" s="180"/>
    </row>
    <row r="110" spans="4:34" x14ac:dyDescent="0.2">
      <c r="AF110" s="180"/>
      <c r="AG110" s="180"/>
      <c r="AH110" s="180"/>
    </row>
    <row r="111" spans="4:34" x14ac:dyDescent="0.2">
      <c r="AF111" s="180"/>
      <c r="AG111" s="180"/>
      <c r="AH111" s="180"/>
    </row>
    <row r="112" spans="4:34" x14ac:dyDescent="0.2">
      <c r="AF112" s="180"/>
      <c r="AG112" s="180"/>
      <c r="AH112" s="180"/>
    </row>
    <row r="113" spans="32:34" x14ac:dyDescent="0.2">
      <c r="AF113" s="180"/>
      <c r="AG113" s="180"/>
      <c r="AH113" s="180"/>
    </row>
    <row r="114" spans="32:34" x14ac:dyDescent="0.2">
      <c r="AF114" s="180"/>
      <c r="AG114" s="180"/>
      <c r="AH114" s="180"/>
    </row>
    <row r="115" spans="32:34" x14ac:dyDescent="0.2">
      <c r="AF115" s="180"/>
      <c r="AG115" s="180"/>
      <c r="AH115" s="180"/>
    </row>
    <row r="116" spans="32:34" x14ac:dyDescent="0.2">
      <c r="AF116" s="180"/>
      <c r="AG116" s="180"/>
      <c r="AH116" s="180"/>
    </row>
    <row r="117" spans="32:34" x14ac:dyDescent="0.2">
      <c r="AF117" s="180"/>
      <c r="AG117" s="180"/>
      <c r="AH117" s="180"/>
    </row>
    <row r="118" spans="32:34" x14ac:dyDescent="0.2">
      <c r="AF118" s="180"/>
      <c r="AG118" s="180"/>
      <c r="AH118" s="180"/>
    </row>
    <row r="119" spans="32:34" x14ac:dyDescent="0.2">
      <c r="AF119" s="180"/>
      <c r="AG119" s="180"/>
      <c r="AH119" s="180"/>
    </row>
    <row r="120" spans="32:34" x14ac:dyDescent="0.2">
      <c r="AF120" s="180"/>
      <c r="AG120" s="180"/>
      <c r="AH120" s="180"/>
    </row>
    <row r="121" spans="32:34" x14ac:dyDescent="0.2">
      <c r="AF121" s="180"/>
      <c r="AG121" s="180"/>
      <c r="AH121" s="180"/>
    </row>
    <row r="122" spans="32:34" x14ac:dyDescent="0.2">
      <c r="AF122" s="180"/>
      <c r="AG122" s="180"/>
      <c r="AH122" s="180"/>
    </row>
    <row r="123" spans="32:34" x14ac:dyDescent="0.2">
      <c r="AF123" s="180"/>
      <c r="AG123" s="180"/>
      <c r="AH123" s="180"/>
    </row>
    <row r="124" spans="32:34" x14ac:dyDescent="0.2">
      <c r="AF124" s="180"/>
      <c r="AG124" s="180"/>
      <c r="AH124" s="180"/>
    </row>
    <row r="125" spans="32:34" x14ac:dyDescent="0.2">
      <c r="AF125" s="180"/>
      <c r="AG125" s="180"/>
      <c r="AH125" s="180"/>
    </row>
  </sheetData>
  <mergeCells count="14">
    <mergeCell ref="AT5:AT9"/>
    <mergeCell ref="AU5:AU9"/>
    <mergeCell ref="AN5:AN9"/>
    <mergeCell ref="AO5:AO9"/>
    <mergeCell ref="AP5:AP9"/>
    <mergeCell ref="AQ5:AQ9"/>
    <mergeCell ref="AR5:AR9"/>
    <mergeCell ref="AS5:AS9"/>
    <mergeCell ref="AM5:AM9"/>
    <mergeCell ref="D5:AH7"/>
    <mergeCell ref="AI5:AI9"/>
    <mergeCell ref="AJ5:AJ9"/>
    <mergeCell ref="AK5:AK9"/>
    <mergeCell ref="AL5:AL9"/>
  </mergeCells>
  <conditionalFormatting sqref="D12:AH12 D14:AH14 D17:AH17 D19:AH19 D21:AH21 D23:AH24 D26:AH28 D30:AH30 D32:AH33 D35:AH47 D49:AH58 D61:AH71 D75:AH76 D78:AH79">
    <cfRule type="containsText" dxfId="18" priority="7" operator="containsText" text="AH">
      <formula>NOT(ISERROR(SEARCH("AH",D12)))</formula>
    </cfRule>
    <cfRule type="containsText" dxfId="17" priority="8" operator="containsText" text="TP">
      <formula>NOT(ISERROR(SEARCH("TP",D12)))</formula>
    </cfRule>
    <cfRule type="containsText" dxfId="16" priority="9" operator="containsText" text="TAD">
      <formula>NOT(ISERROR(SEARCH("TAD",D12)))</formula>
    </cfRule>
    <cfRule type="containsText" dxfId="15" priority="10" operator="containsText" text="AT">
      <formula>NOT(ISERROR(SEARCH("AT",D12)))</formula>
    </cfRule>
    <cfRule type="containsText" dxfId="14" priority="11" operator="containsText" text="MA">
      <formula>NOT(ISERROR(SEARCH("MA",D12)))</formula>
    </cfRule>
    <cfRule type="containsText" dxfId="13" priority="12" operator="containsText" text="RES">
      <formula>NOT(ISERROR(SEARCH("RES",D12)))</formula>
    </cfRule>
    <cfRule type="containsText" dxfId="12" priority="13" operator="containsText" text="CEX">
      <formula>NOT(ISERROR(SEARCH("CEX",D12)))</formula>
    </cfRule>
    <cfRule type="containsText" dxfId="11" priority="14" operator="containsText" text="RTT">
      <formula>NOT(ISERROR(SEARCH("RTT",D12)))</formula>
    </cfRule>
    <cfRule type="beginsWith" dxfId="10" priority="15" operator="beginsWith" text="CA">
      <formula>LEFT(D12,LEN("CA"))="CA"</formula>
    </cfRule>
    <cfRule type="containsText" dxfId="9" priority="16" operator="containsText" text="AST">
      <formula>NOT(ISERROR(SEARCH("AST",D12)))</formula>
    </cfRule>
    <cfRule type="containsText" dxfId="8" priority="17" operator="containsText" text="F">
      <formula>NOT(ISERROR(SEARCH("F",D12)))</formula>
    </cfRule>
    <cfRule type="containsText" dxfId="7" priority="18" operator="containsText" text="PC">
      <formula>NOT(ISERROR(SEARCH("PC",D12)))</formula>
    </cfRule>
    <cfRule type="containsText" dxfId="6" priority="19" operator="containsText" text="P">
      <formula>NOT(ISERROR(SEARCH("P",D12)))</formula>
    </cfRule>
  </conditionalFormatting>
  <conditionalFormatting sqref="D9:AH10 D12:AH12 D14:AH14 D17:AH17 D19:AH19 D21:AH21 D23:AH24 D26:AH28 D30:AH30 D32:AH33 D35:AH36 D39:AH39 D41:AH41 D43:AH44 D46:AH47 D49:AH58 D61:AH71 D75:AH76 D78:AH79">
    <cfRule type="expression" dxfId="5" priority="5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4" priority="6">
      <formula>OR(D$9=1,D$9=7)</formula>
    </cfRule>
  </conditionalFormatting>
  <conditionalFormatting sqref="D59:AH59">
    <cfRule type="expression" dxfId="3" priority="3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2" priority="4">
      <formula>OR(D$9=1,D$9=7)</formula>
    </cfRule>
  </conditionalFormatting>
  <conditionalFormatting sqref="D72:AH73">
    <cfRule type="expression" dxfId="1" priority="1">
      <formula>OR( D$4=DATE(YEAR(D$4),1,1), D$4=DATE(YEAR(D$4),5,1), D$4=DATE(YEAR(D$4),5,8), D$4=DATE(YEAR(D$4),7,14), D$4=DATE(YEAR(D$4),8,15), D$4=DATE(YEAR(D$4),11,1), D$4=DATE(YEAR(D$4),11,11), D$4=DATE(YEAR(D$4),12,25), D$4=DATEPAQUES(YEAR(D$4))+1, D$4=DATEPAQUES(YEAR(D$4))+39, D$4=DATEPAQUES(YEAR(D$4))+50 )</formula>
    </cfRule>
    <cfRule type="expression" dxfId="0" priority="2">
      <formula>OR(D$9=1,D$9=7)</formula>
    </cfRule>
  </conditionalFormatting>
  <dataValidations count="1">
    <dataValidation type="list" showInputMessage="1" showErrorMessage="1" sqref="D12:AH12 D14:AH14 D17:AH19 D21:AH21 D23:AH24 D26:AH28 D30:AH30 D32:AH33 D35:AH47 D49:AH58 D61:AH71 D75:AH76 D78:AH79" xr:uid="{3BB3349E-D435-4772-9AAF-15CDAEB53C5A}">
      <formula1>$AI$10:$AU$10</formula1>
    </dataValidation>
  </dataValidations>
  <pageMargins left="0.7" right="0.7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ntact xmlns="b9fa0d2e-dc88-47cc-ac81-cd83a670aa4d" xsi:nil="true"/>
    <PJ xmlns="b9fa0d2e-dc88-47cc-ac81-cd83a670aa4d" xsi:nil="true"/>
    <RTE xmlns="b9fa0d2e-dc88-47cc-ac81-cd83a670aa4d" xsi:nil="true"/>
    <lcf76f155ced4ddcb4097134ff3c332f xmlns="b9fa0d2e-dc88-47cc-ac81-cd83a670aa4d">
      <Terms xmlns="http://schemas.microsoft.com/office/infopath/2007/PartnerControls"/>
    </lcf76f155ced4ddcb4097134ff3c332f>
    <TaxCatchAll xmlns="46e35d2f-1320-4626-a7e4-c6772f9eed0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F3B3DF8F52D746BFF13FB3784F436F" ma:contentTypeVersion="18" ma:contentTypeDescription="Crée un document." ma:contentTypeScope="" ma:versionID="429ea57278552f8e5e170e1fa05a648e">
  <xsd:schema xmlns:xsd="http://www.w3.org/2001/XMLSchema" xmlns:xs="http://www.w3.org/2001/XMLSchema" xmlns:p="http://schemas.microsoft.com/office/2006/metadata/properties" xmlns:ns2="b9fa0d2e-dc88-47cc-ac81-cd83a670aa4d" xmlns:ns3="46e35d2f-1320-4626-a7e4-c6772f9eed0d" targetNamespace="http://schemas.microsoft.com/office/2006/metadata/properties" ma:root="true" ma:fieldsID="17feaebe9f81c5dbc9c097cb75a51cce" ns2:_="" ns3:_="">
    <xsd:import namespace="b9fa0d2e-dc88-47cc-ac81-cd83a670aa4d"/>
    <xsd:import namespace="46e35d2f-1320-4626-a7e4-c6772f9eed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PJ" minOccurs="0"/>
                <xsd:element ref="ns2:MediaServiceBillingMetadata" minOccurs="0"/>
                <xsd:element ref="ns2:contact" minOccurs="0"/>
                <xsd:element ref="ns2:R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fa0d2e-dc88-47cc-ac81-cd83a670aa4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db167985-3631-4ec7-acf1-124f178307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PJ" ma:index="21" nillable="true" ma:displayName="PJ" ma:format="Thumbnail" ma:internalName="PJ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  <xsd:element name="contact" ma:index="23" nillable="true" ma:displayName="contact" ma:description="h.morin@bordeaux-metropole.fr" ma:format="Dropdown" ma:internalName="contact">
      <xsd:simpleType>
        <xsd:restriction base="dms:Text">
          <xsd:maxLength value="255"/>
        </xsd:restriction>
      </xsd:simpleType>
    </xsd:element>
    <xsd:element name="RTE" ma:index="24" nillable="true" ma:displayName="RTE" ma:format="Dropdown" ma:internalName="RT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e35d2f-1320-4626-a7e4-c6772f9eed0d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70ada956-f79e-4698-860d-74ea8cdf238c}" ma:internalName="TaxCatchAll" ma:showField="CatchAllData" ma:web="46e35d2f-1320-4626-a7e4-c6772f9eed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BCBDFB-2BD9-42C8-919D-BAE39C74673D}">
  <ds:schemaRefs>
    <ds:schemaRef ds:uri="http://schemas.microsoft.com/office/2006/metadata/properties"/>
    <ds:schemaRef ds:uri="46e35d2f-1320-4626-a7e4-c6772f9eed0d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b9fa0d2e-dc88-47cc-ac81-cd83a670aa4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53A340D-CEFC-4B6A-8D14-3901D03788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fa0d2e-dc88-47cc-ac81-cd83a670aa4d"/>
    <ds:schemaRef ds:uri="46e35d2f-1320-4626-a7e4-c6772f9eed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DA4204-6BEF-4F3F-A94C-C2ADB3C716B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3</vt:i4>
      </vt:variant>
    </vt:vector>
  </HeadingPairs>
  <TitlesOfParts>
    <vt:vector size="23" baseType="lpstr">
      <vt:lpstr>Menu</vt:lpstr>
      <vt:lpstr>config</vt:lpstr>
      <vt:lpstr>Presence_annuelle_equipe</vt:lpstr>
      <vt:lpstr>Presence_annuelle_individuelle</vt:lpstr>
      <vt:lpstr>Graphique_individuel</vt:lpstr>
      <vt:lpstr>Exemple_mois</vt:lpstr>
      <vt:lpstr>Décembre 2025</vt:lpstr>
      <vt:lpstr>Janvier 2026</vt:lpstr>
      <vt:lpstr>Février 2026</vt:lpstr>
      <vt:lpstr>Mars 2026</vt:lpstr>
      <vt:lpstr>Avril 2026</vt:lpstr>
      <vt:lpstr>Mai 2026</vt:lpstr>
      <vt:lpstr>Juin 2026</vt:lpstr>
      <vt:lpstr>Juillet 2026</vt:lpstr>
      <vt:lpstr>Août 2026</vt:lpstr>
      <vt:lpstr>Septembre 2026</vt:lpstr>
      <vt:lpstr>Octobre 2026</vt:lpstr>
      <vt:lpstr>Novembre 2026</vt:lpstr>
      <vt:lpstr>Décembre 2026</vt:lpstr>
      <vt:lpstr>Janvier 2027</vt:lpstr>
      <vt:lpstr>Annee</vt:lpstr>
      <vt:lpstr>'Février 2026'!Zone_d_impression</vt:lpstr>
      <vt:lpstr>'Janvier 2026'!Zone_d_impression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Gonçalves</dc:creator>
  <cp:keywords/>
  <dc:description/>
  <cp:lastModifiedBy>Lionel Gonçalves</cp:lastModifiedBy>
  <cp:revision/>
  <dcterms:created xsi:type="dcterms:W3CDTF">2025-12-20T13:30:33Z</dcterms:created>
  <dcterms:modified xsi:type="dcterms:W3CDTF">2026-02-10T16:23:47Z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0x0101004AF3B3DF8F52D746BFF13FB3784F436F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