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13aed1514b393/Documents/SPRING 2024 Semester/EE_488/Labs/Lab1/"/>
    </mc:Choice>
  </mc:AlternateContent>
  <xr:revisionPtr revIDLastSave="146" documentId="8_{49C69BDF-0D7B-4A95-9FF2-8DB2960AF71D}" xr6:coauthVersionLast="47" xr6:coauthVersionMax="47" xr10:uidLastSave="{85641A37-3952-4DD9-88E0-9DFC2FD7832B}"/>
  <bookViews>
    <workbookView xWindow="28680" yWindow="-120" windowWidth="25440" windowHeight="15270" activeTab="3" xr2:uid="{DE984863-338C-42FE-968B-6A1AF1A0ABEA}"/>
  </bookViews>
  <sheets>
    <sheet name="Branch" sheetId="4" r:id="rId1"/>
    <sheet name="Bus" sheetId="3" r:id="rId2"/>
    <sheet name="Load" sheetId="2" r:id="rId3"/>
    <sheet name="For Lab Report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1" l="1"/>
  <c r="U14" i="1"/>
  <c r="L9" i="1"/>
  <c r="L8" i="1"/>
  <c r="L5" i="1"/>
  <c r="T12" i="1"/>
  <c r="R12" i="1"/>
  <c r="S12" i="1"/>
  <c r="Q12" i="1"/>
  <c r="Q14" i="1" s="1"/>
  <c r="G5" i="1"/>
  <c r="J5" i="1" s="1"/>
  <c r="I5" i="1"/>
  <c r="G6" i="1"/>
  <c r="J6" i="1" s="1"/>
  <c r="I6" i="1"/>
  <c r="G7" i="1"/>
  <c r="J7" i="1" s="1"/>
  <c r="I7" i="1"/>
  <c r="G8" i="1"/>
  <c r="J8" i="1" s="1"/>
  <c r="I8" i="1"/>
  <c r="G9" i="1"/>
  <c r="J9" i="1" s="1"/>
  <c r="I9" i="1"/>
  <c r="G10" i="1"/>
  <c r="J10" i="1" s="1"/>
  <c r="I10" i="1"/>
  <c r="G11" i="1"/>
  <c r="J11" i="1" s="1"/>
  <c r="I11" i="1"/>
  <c r="Q16" i="1" l="1"/>
</calcChain>
</file>

<file path=xl/sharedStrings.xml><?xml version="1.0" encoding="utf-8"?>
<sst xmlns="http://schemas.openxmlformats.org/spreadsheetml/2006/main" count="160" uniqueCount="90">
  <si>
    <t>Branch</t>
  </si>
  <si>
    <t>From Number</t>
  </si>
  <si>
    <t>From Name</t>
  </si>
  <si>
    <t>To Number</t>
  </si>
  <si>
    <t>To Name</t>
  </si>
  <si>
    <t>Circuit</t>
  </si>
  <si>
    <t>Status</t>
  </si>
  <si>
    <t>Branch Device Type</t>
  </si>
  <si>
    <t>Xfrmr</t>
  </si>
  <si>
    <t xml:space="preserve">MW From </t>
  </si>
  <si>
    <t xml:space="preserve">Mvar From </t>
  </si>
  <si>
    <t xml:space="preserve">MVA From </t>
  </si>
  <si>
    <t>Lim MVA</t>
  </si>
  <si>
    <t>% of MVA Limit (Max)</t>
  </si>
  <si>
    <t>MW Loss</t>
  </si>
  <si>
    <t>Mvar Loss</t>
  </si>
  <si>
    <t>System Slack Bus</t>
  </si>
  <si>
    <t>2</t>
  </si>
  <si>
    <t>1</t>
  </si>
  <si>
    <t>Closed</t>
  </si>
  <si>
    <t>Line</t>
  </si>
  <si>
    <t>NO</t>
  </si>
  <si>
    <t>5</t>
  </si>
  <si>
    <t>Transformer</t>
  </si>
  <si>
    <t>YES</t>
  </si>
  <si>
    <t>7</t>
  </si>
  <si>
    <t>6</t>
  </si>
  <si>
    <t>3</t>
  </si>
  <si>
    <t>8</t>
  </si>
  <si>
    <t>4</t>
  </si>
  <si>
    <t>Load</t>
  </si>
  <si>
    <t>Number of Bus</t>
  </si>
  <si>
    <t>Name of Bus</t>
  </si>
  <si>
    <t>Area Name of Load</t>
  </si>
  <si>
    <t>Zone Name of Load</t>
  </si>
  <si>
    <t>ID</t>
  </si>
  <si>
    <t>MW</t>
  </si>
  <si>
    <t>Mvar</t>
  </si>
  <si>
    <t>MVA</t>
  </si>
  <si>
    <t>S MW</t>
  </si>
  <si>
    <t>S Mvar</t>
  </si>
  <si>
    <t>Dist Status</t>
  </si>
  <si>
    <t>Dist MW Input</t>
  </si>
  <si>
    <t>Dist Mvar Input</t>
  </si>
  <si>
    <t>From Simulation</t>
  </si>
  <si>
    <t xml:space="preserve">Calculated Values </t>
  </si>
  <si>
    <t>Bus</t>
  </si>
  <si>
    <t>Number</t>
  </si>
  <si>
    <t>Name</t>
  </si>
  <si>
    <t>Area 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</si>
  <si>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</si>
  <si>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</si>
  <si>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</si>
  <si>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</si>
  <si>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</si>
  <si>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</si>
  <si>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</si>
  <si>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</si>
  <si>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</si>
  <si>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</si>
  <si>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</si>
  <si>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</si>
  <si>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Num</t>
  </si>
  <si>
    <t xml:space="preserve"> Volt(Kv)</t>
  </si>
  <si>
    <t>To Bus</t>
  </si>
  <si>
    <t>"To" Bus</t>
  </si>
  <si>
    <t>Voltage %</t>
  </si>
  <si>
    <t>Loss (1)</t>
  </si>
  <si>
    <t>Voltage @ Bus 1 = 13.8Kv</t>
  </si>
  <si>
    <t>Type</t>
  </si>
  <si>
    <t xml:space="preserve"> From </t>
  </si>
  <si>
    <t>to</t>
  </si>
  <si>
    <t xml:space="preserve">From </t>
  </si>
  <si>
    <t>Loss</t>
  </si>
  <si>
    <t xml:space="preserve">%MW </t>
  </si>
  <si>
    <t>Efficiency</t>
  </si>
  <si>
    <t>From Bus</t>
  </si>
  <si>
    <t>Lab One Spreadsheet Data</t>
  </si>
  <si>
    <t>Power Check Table</t>
  </si>
  <si>
    <t>MVAR</t>
  </si>
  <si>
    <t>Power Generated</t>
  </si>
  <si>
    <t>At Loads L1-L3  [MW]</t>
  </si>
  <si>
    <t>Loss at Transmission Process [MW]</t>
  </si>
  <si>
    <t>At Loads L1-L3  [MVAR]</t>
  </si>
  <si>
    <t>Loss at Transmission Process [MVAR]</t>
  </si>
  <si>
    <t>Total [MW] Delivered</t>
  </si>
  <si>
    <t>Total [MVAR] Delivered</t>
  </si>
  <si>
    <t>Power Delivered</t>
  </si>
  <si>
    <t>Total</t>
  </si>
  <si>
    <t>System Efficiency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</si>
</sst>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  <xf numFmtId="10" fontId="0" fillId="0" borderId="0" xfId="1" applyNumberFormat="1" applyFont="1" applyFill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10" fontId="2" fillId="5" borderId="1" xfId="1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0" fontId="0" fillId="0" borderId="1" xfId="0" applyBorder="1"/>
    <xf numFmtId="10" fontId="2" fillId="0" borderId="0" xfId="1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2" fillId="5" borderId="2" xfId="1" applyNumberFormat="1" applyFont="1" applyFill="1" applyBorder="1" applyAlignment="1">
      <alignment horizontal="center" wrapText="1"/>
    </xf>
    <xf numFmtId="10" fontId="2" fillId="5" borderId="4" xfId="1" applyNumberFormat="1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10" fontId="2" fillId="5" borderId="3" xfId="1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/>
    </xf>
    <xf numFmtId="2" fontId="0" fillId="0" borderId="1" xfId="1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0" fontId="0" fillId="3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A2E3-9A06-44A7-98F3-3CD191FF0160}">
  <dimension ref="A1:O9"/>
  <sheetViews>
    <sheetView workbookViewId="0">
      <selection activeCell="D13" sqref="D13"/>
    </sheetView>
  </sheetViews>
  <sheetFormatPr defaultRowHeight="14.4" x14ac:dyDescent="0.3"/>
  <cols>
    <col min="2" max="2" width="8.88671875" style="1"/>
    <col min="4" max="8" width="8.88671875" style="1"/>
  </cols>
  <sheetData>
    <row r="1" spans="1:15" x14ac:dyDescent="0.3">
      <c r="A1" t="s">
        <v>0</v>
      </c>
    </row>
    <row r="2" spans="1:15" x14ac:dyDescent="0.3">
      <c r="A2" t="s">
        <v>1</v>
      </c>
      <c r="B2" s="1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>
        <v>1</v>
      </c>
      <c r="B3" s="1" t="s">
        <v>16</v>
      </c>
      <c r="C3">
        <v>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>
        <v>28.2</v>
      </c>
      <c r="J3">
        <v>57.4</v>
      </c>
      <c r="K3">
        <v>63.9</v>
      </c>
      <c r="L3">
        <v>150</v>
      </c>
      <c r="M3">
        <v>42.6</v>
      </c>
      <c r="N3">
        <v>16.34</v>
      </c>
      <c r="O3">
        <v>49.03</v>
      </c>
    </row>
    <row r="4" spans="1:15" x14ac:dyDescent="0.3">
      <c r="A4">
        <v>1</v>
      </c>
      <c r="B4" s="1" t="s">
        <v>16</v>
      </c>
      <c r="C4">
        <v>5</v>
      </c>
      <c r="D4" s="1" t="s">
        <v>22</v>
      </c>
      <c r="E4" s="1" t="s">
        <v>18</v>
      </c>
      <c r="F4" s="1" t="s">
        <v>19</v>
      </c>
      <c r="G4" s="1" t="s">
        <v>23</v>
      </c>
      <c r="H4" s="1" t="s">
        <v>24</v>
      </c>
      <c r="I4">
        <v>52.1</v>
      </c>
      <c r="J4">
        <v>45.1</v>
      </c>
      <c r="K4">
        <v>68.900000000000006</v>
      </c>
      <c r="L4">
        <v>0</v>
      </c>
      <c r="M4">
        <v>0</v>
      </c>
      <c r="N4">
        <v>0.95</v>
      </c>
      <c r="O4">
        <v>4.74</v>
      </c>
    </row>
    <row r="5" spans="1:15" x14ac:dyDescent="0.3">
      <c r="A5">
        <v>1</v>
      </c>
      <c r="B5" s="1" t="s">
        <v>16</v>
      </c>
      <c r="C5">
        <v>7</v>
      </c>
      <c r="D5" s="1" t="s">
        <v>25</v>
      </c>
      <c r="E5" s="1" t="s">
        <v>18</v>
      </c>
      <c r="F5" s="1" t="s">
        <v>19</v>
      </c>
      <c r="G5" s="1" t="s">
        <v>23</v>
      </c>
      <c r="H5" s="1" t="s">
        <v>24</v>
      </c>
      <c r="I5">
        <v>51.3</v>
      </c>
      <c r="J5">
        <v>19.2</v>
      </c>
      <c r="K5">
        <v>54.8</v>
      </c>
      <c r="L5">
        <v>0</v>
      </c>
      <c r="M5">
        <v>0</v>
      </c>
      <c r="N5">
        <v>0.6</v>
      </c>
      <c r="O5">
        <v>3</v>
      </c>
    </row>
    <row r="6" spans="1:15" x14ac:dyDescent="0.3">
      <c r="A6">
        <v>6</v>
      </c>
      <c r="B6" s="1" t="s">
        <v>26</v>
      </c>
      <c r="C6">
        <v>3</v>
      </c>
      <c r="D6" s="1" t="s">
        <v>27</v>
      </c>
      <c r="E6" s="1" t="s">
        <v>18</v>
      </c>
      <c r="F6" s="1" t="s">
        <v>19</v>
      </c>
      <c r="G6" s="1" t="s">
        <v>23</v>
      </c>
      <c r="H6" s="1" t="s">
        <v>24</v>
      </c>
      <c r="I6">
        <v>50.9</v>
      </c>
      <c r="J6">
        <v>39.700000000000003</v>
      </c>
      <c r="K6">
        <v>64.599999999999994</v>
      </c>
      <c r="L6">
        <v>0</v>
      </c>
      <c r="M6">
        <v>0</v>
      </c>
      <c r="N6">
        <v>0.95</v>
      </c>
      <c r="O6">
        <v>4.74</v>
      </c>
    </row>
    <row r="7" spans="1:15" x14ac:dyDescent="0.3">
      <c r="A7">
        <v>8</v>
      </c>
      <c r="B7" s="1" t="s">
        <v>28</v>
      </c>
      <c r="C7">
        <v>4</v>
      </c>
      <c r="D7" s="1" t="s">
        <v>29</v>
      </c>
      <c r="E7" s="1" t="s">
        <v>18</v>
      </c>
      <c r="F7" s="1" t="s">
        <v>19</v>
      </c>
      <c r="G7" s="1" t="s">
        <v>23</v>
      </c>
      <c r="H7" s="1" t="s">
        <v>24</v>
      </c>
      <c r="I7">
        <v>50.6</v>
      </c>
      <c r="J7">
        <v>15.8</v>
      </c>
      <c r="K7">
        <v>53</v>
      </c>
      <c r="L7">
        <v>0</v>
      </c>
      <c r="M7">
        <v>0</v>
      </c>
      <c r="N7">
        <v>0.6</v>
      </c>
      <c r="O7">
        <v>3</v>
      </c>
    </row>
    <row r="8" spans="1:15" x14ac:dyDescent="0.3">
      <c r="A8">
        <v>5</v>
      </c>
      <c r="B8" s="1" t="s">
        <v>22</v>
      </c>
      <c r="C8">
        <v>6</v>
      </c>
      <c r="D8" s="1" t="s">
        <v>26</v>
      </c>
      <c r="E8" s="1" t="s">
        <v>18</v>
      </c>
      <c r="F8" s="1" t="s">
        <v>19</v>
      </c>
      <c r="G8" s="1" t="s">
        <v>20</v>
      </c>
      <c r="H8" s="1" t="s">
        <v>21</v>
      </c>
      <c r="I8">
        <v>51.1</v>
      </c>
      <c r="J8">
        <v>40.299999999999997</v>
      </c>
      <c r="K8">
        <v>65.099999999999994</v>
      </c>
      <c r="L8">
        <v>150</v>
      </c>
      <c r="M8">
        <v>43.4</v>
      </c>
      <c r="N8">
        <v>0.19</v>
      </c>
      <c r="O8">
        <v>0.56999999999999995</v>
      </c>
    </row>
    <row r="9" spans="1:15" x14ac:dyDescent="0.3">
      <c r="A9">
        <v>7</v>
      </c>
      <c r="B9" s="1" t="s">
        <v>25</v>
      </c>
      <c r="C9">
        <v>8</v>
      </c>
      <c r="D9" s="1" t="s">
        <v>28</v>
      </c>
      <c r="E9" s="1" t="s">
        <v>18</v>
      </c>
      <c r="F9" s="1" t="s">
        <v>19</v>
      </c>
      <c r="G9" s="1" t="s">
        <v>20</v>
      </c>
      <c r="H9" s="1" t="s">
        <v>21</v>
      </c>
      <c r="I9">
        <v>50.7</v>
      </c>
      <c r="J9">
        <v>16.2</v>
      </c>
      <c r="K9">
        <v>53.2</v>
      </c>
      <c r="L9">
        <v>150</v>
      </c>
      <c r="M9">
        <v>35.5</v>
      </c>
      <c r="N9">
        <v>0.12</v>
      </c>
      <c r="O9">
        <v>0.36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D7A6-C453-4653-ADB5-97B4BB1A5FCF}">
  <dimension ref="A1:P10"/>
  <sheetViews>
    <sheetView workbookViewId="0">
      <selection activeCell="D4" sqref="D4"/>
    </sheetView>
  </sheetViews>
  <sheetFormatPr defaultRowHeight="14.4" x14ac:dyDescent="0.3"/>
  <cols>
    <col min="2" max="3" width="8.88671875" style="1"/>
  </cols>
  <sheetData>
    <row r="1" spans="1:16" x14ac:dyDescent="0.3">
      <c r="A1" t="s">
        <v>46</v>
      </c>
    </row>
    <row r="2" spans="1:16" x14ac:dyDescent="0.3">
      <c r="A2" t="s">
        <v>47</v>
      </c>
      <c r="B2" s="1" t="s">
        <v>48</v>
      </c>
      <c r="C2" s="1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</row>
    <row r="3" spans="1:16" x14ac:dyDescent="0.3">
      <c r="A3">
        <v>1</v>
      </c>
      <c r="B3" s="1" t="s">
        <v>16</v>
      </c>
      <c r="C3" s="1" t="s">
        <v>18</v>
      </c>
      <c r="D3">
        <v>13.8</v>
      </c>
      <c r="E3">
        <v>1</v>
      </c>
      <c r="F3">
        <v>13.8</v>
      </c>
      <c r="G3">
        <v>0</v>
      </c>
      <c r="J3">
        <v>131.63999999999999</v>
      </c>
      <c r="K3">
        <v>121.58</v>
      </c>
      <c r="M3">
        <v>0</v>
      </c>
      <c r="N3">
        <v>0</v>
      </c>
      <c r="O3">
        <v>1</v>
      </c>
      <c r="P3">
        <v>1</v>
      </c>
    </row>
    <row r="4" spans="1:16" x14ac:dyDescent="0.3">
      <c r="A4">
        <v>2</v>
      </c>
      <c r="B4" s="1" t="s">
        <v>17</v>
      </c>
      <c r="C4" s="1" t="s">
        <v>18</v>
      </c>
      <c r="D4">
        <v>13.8</v>
      </c>
      <c r="E4">
        <v>0.22694</v>
      </c>
      <c r="F4">
        <v>3.1320000000000001</v>
      </c>
      <c r="G4">
        <v>-28.8</v>
      </c>
      <c r="H4">
        <v>11.88</v>
      </c>
      <c r="I4">
        <v>8.32</v>
      </c>
      <c r="M4">
        <v>0</v>
      </c>
      <c r="N4">
        <v>0</v>
      </c>
      <c r="O4">
        <v>1</v>
      </c>
      <c r="P4">
        <v>1</v>
      </c>
    </row>
    <row r="5" spans="1:16" x14ac:dyDescent="0.3">
      <c r="A5">
        <v>3</v>
      </c>
      <c r="B5" s="1" t="s">
        <v>27</v>
      </c>
      <c r="C5" s="1" t="s">
        <v>18</v>
      </c>
      <c r="D5">
        <v>13.8</v>
      </c>
      <c r="E5">
        <v>0.88621000000000005</v>
      </c>
      <c r="F5">
        <v>12.23</v>
      </c>
      <c r="G5">
        <v>-5.87</v>
      </c>
      <c r="H5">
        <v>50</v>
      </c>
      <c r="I5">
        <v>35</v>
      </c>
      <c r="M5">
        <v>0</v>
      </c>
      <c r="N5">
        <v>0</v>
      </c>
      <c r="O5">
        <v>1</v>
      </c>
      <c r="P5">
        <v>1</v>
      </c>
    </row>
    <row r="6" spans="1:16" x14ac:dyDescent="0.3">
      <c r="A6">
        <v>4</v>
      </c>
      <c r="B6" s="1" t="s">
        <v>29</v>
      </c>
      <c r="C6" s="1" t="s">
        <v>18</v>
      </c>
      <c r="D6">
        <v>13.8</v>
      </c>
      <c r="E6">
        <v>0.94213000000000002</v>
      </c>
      <c r="F6">
        <v>13.000999999999999</v>
      </c>
      <c r="G6">
        <v>-6.12</v>
      </c>
      <c r="H6">
        <v>50</v>
      </c>
      <c r="I6">
        <v>35</v>
      </c>
      <c r="L6">
        <v>22.19</v>
      </c>
      <c r="M6">
        <v>0</v>
      </c>
      <c r="N6">
        <v>0</v>
      </c>
      <c r="O6">
        <v>1</v>
      </c>
      <c r="P6">
        <v>1</v>
      </c>
    </row>
    <row r="7" spans="1:16" x14ac:dyDescent="0.3">
      <c r="A7">
        <v>5</v>
      </c>
      <c r="B7" s="1" t="s">
        <v>22</v>
      </c>
      <c r="C7" s="1" t="s">
        <v>18</v>
      </c>
      <c r="D7">
        <v>138</v>
      </c>
      <c r="E7">
        <v>0.94550999999999996</v>
      </c>
      <c r="F7">
        <v>130.47999999999999</v>
      </c>
      <c r="G7">
        <v>-2.61</v>
      </c>
      <c r="M7">
        <v>0</v>
      </c>
      <c r="N7">
        <v>0</v>
      </c>
      <c r="O7">
        <v>1</v>
      </c>
      <c r="P7">
        <v>1</v>
      </c>
    </row>
    <row r="8" spans="1:16" x14ac:dyDescent="0.3">
      <c r="A8">
        <v>6</v>
      </c>
      <c r="B8" s="1" t="s">
        <v>26</v>
      </c>
      <c r="C8" s="1" t="s">
        <v>18</v>
      </c>
      <c r="D8">
        <v>138</v>
      </c>
      <c r="E8">
        <v>0.93823999999999996</v>
      </c>
      <c r="F8">
        <v>129.477</v>
      </c>
      <c r="G8">
        <v>-2.9</v>
      </c>
      <c r="M8">
        <v>0</v>
      </c>
      <c r="N8">
        <v>0</v>
      </c>
      <c r="O8">
        <v>1</v>
      </c>
      <c r="P8">
        <v>1</v>
      </c>
    </row>
    <row r="9" spans="1:16" x14ac:dyDescent="0.3">
      <c r="A9">
        <v>7</v>
      </c>
      <c r="B9" s="1" t="s">
        <v>25</v>
      </c>
      <c r="C9" s="1" t="s">
        <v>18</v>
      </c>
      <c r="D9">
        <v>138</v>
      </c>
      <c r="E9">
        <v>0.97172000000000003</v>
      </c>
      <c r="F9">
        <v>134.09800000000001</v>
      </c>
      <c r="G9">
        <v>-2.8</v>
      </c>
      <c r="M9">
        <v>0</v>
      </c>
      <c r="N9">
        <v>0</v>
      </c>
      <c r="O9">
        <v>1</v>
      </c>
      <c r="P9">
        <v>1</v>
      </c>
    </row>
    <row r="10" spans="1:16" x14ac:dyDescent="0.3">
      <c r="A10">
        <v>8</v>
      </c>
      <c r="B10" s="1" t="s">
        <v>28</v>
      </c>
      <c r="C10" s="1" t="s">
        <v>18</v>
      </c>
      <c r="D10">
        <v>138</v>
      </c>
      <c r="E10">
        <v>0.96765999999999996</v>
      </c>
      <c r="F10">
        <v>133.536</v>
      </c>
      <c r="G10">
        <v>-3.13</v>
      </c>
      <c r="M10">
        <v>0</v>
      </c>
      <c r="N10">
        <v>0</v>
      </c>
      <c r="O10">
        <v>1</v>
      </c>
      <c r="P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24CE-E40F-4A15-9E39-551AFF9B797F}">
  <dimension ref="A1:N5"/>
  <sheetViews>
    <sheetView workbookViewId="0">
      <selection activeCell="G5" sqref="G5"/>
    </sheetView>
  </sheetViews>
  <sheetFormatPr defaultRowHeight="14.4" x14ac:dyDescent="0.3"/>
  <cols>
    <col min="2" max="6" width="8.88671875" style="1"/>
    <col min="12" max="12" width="8.88671875" style="1"/>
  </cols>
  <sheetData>
    <row r="1" spans="1:14" x14ac:dyDescent="0.3">
      <c r="A1" t="s">
        <v>30</v>
      </c>
    </row>
    <row r="2" spans="1:14" x14ac:dyDescent="0.3">
      <c r="A2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6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s="1" t="s">
        <v>41</v>
      </c>
      <c r="M2" t="s">
        <v>42</v>
      </c>
      <c r="N2" t="s">
        <v>43</v>
      </c>
    </row>
    <row r="3" spans="1:14" x14ac:dyDescent="0.3">
      <c r="A3">
        <v>2</v>
      </c>
      <c r="B3">
        <v>2</v>
      </c>
      <c r="C3">
        <v>1</v>
      </c>
      <c r="D3">
        <v>1</v>
      </c>
      <c r="E3">
        <v>1</v>
      </c>
      <c r="F3" s="1" t="s">
        <v>19</v>
      </c>
      <c r="G3">
        <v>11.88</v>
      </c>
      <c r="H3">
        <v>8.32</v>
      </c>
      <c r="I3">
        <v>14.51</v>
      </c>
      <c r="J3">
        <v>50</v>
      </c>
      <c r="K3">
        <v>35</v>
      </c>
      <c r="L3" s="1" t="s">
        <v>19</v>
      </c>
      <c r="M3">
        <v>0</v>
      </c>
      <c r="N3">
        <v>0</v>
      </c>
    </row>
    <row r="4" spans="1:14" x14ac:dyDescent="0.3">
      <c r="A4">
        <v>4</v>
      </c>
      <c r="B4">
        <v>4</v>
      </c>
      <c r="C4">
        <v>1</v>
      </c>
      <c r="D4">
        <v>1</v>
      </c>
      <c r="E4">
        <v>1</v>
      </c>
      <c r="F4" s="1" t="s">
        <v>19</v>
      </c>
      <c r="G4">
        <v>50</v>
      </c>
      <c r="H4">
        <v>35</v>
      </c>
      <c r="I4">
        <v>61.03</v>
      </c>
      <c r="J4">
        <v>50</v>
      </c>
      <c r="K4">
        <v>35</v>
      </c>
      <c r="L4" s="1" t="s">
        <v>19</v>
      </c>
      <c r="M4">
        <v>0</v>
      </c>
      <c r="N4">
        <v>0</v>
      </c>
    </row>
    <row r="5" spans="1:14" x14ac:dyDescent="0.3">
      <c r="A5">
        <v>3</v>
      </c>
      <c r="B5">
        <v>3</v>
      </c>
      <c r="C5">
        <v>1</v>
      </c>
      <c r="D5">
        <v>1</v>
      </c>
      <c r="E5">
        <v>1</v>
      </c>
      <c r="F5" s="1" t="s">
        <v>19</v>
      </c>
      <c r="G5">
        <v>50</v>
      </c>
      <c r="H5">
        <v>35</v>
      </c>
      <c r="I5">
        <v>61.03</v>
      </c>
      <c r="J5">
        <v>50</v>
      </c>
      <c r="K5">
        <v>35</v>
      </c>
      <c r="L5" s="1" t="s">
        <v>19</v>
      </c>
      <c r="M5">
        <v>0</v>
      </c>
      <c r="N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67A5-FECA-4ECF-B3DE-F1AADE2611D0}">
  <dimension ref="A2:U20"/>
  <sheetViews>
    <sheetView tabSelected="1" workbookViewId="0">
      <selection activeCell="J18" sqref="J18"/>
    </sheetView>
  </sheetViews>
  <sheetFormatPr defaultRowHeight="14.4" x14ac:dyDescent="0.3"/>
  <cols>
    <col min="1" max="1" width="12.21875" customWidth="1"/>
    <col min="2" max="2" width="10.109375" customWidth="1"/>
    <col min="3" max="3" width="17" style="1" customWidth="1"/>
    <col min="4" max="4" width="7.21875" customWidth="1"/>
    <col min="10" max="10" width="10.33203125" style="3" customWidth="1"/>
    <col min="11" max="12" width="8.88671875" style="3"/>
    <col min="16" max="16" width="13.21875" customWidth="1"/>
    <col min="19" max="19" width="12" customWidth="1"/>
    <col min="20" max="20" width="12.6640625" customWidth="1"/>
  </cols>
  <sheetData>
    <row r="2" spans="1:21" ht="14.4" customHeight="1" x14ac:dyDescent="0.3">
      <c r="A2" s="23" t="s">
        <v>77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O2" s="18" t="s">
        <v>78</v>
      </c>
      <c r="P2" s="19"/>
      <c r="Q2" s="19"/>
      <c r="R2" s="19"/>
      <c r="S2" s="19"/>
      <c r="T2" s="20"/>
    </row>
    <row r="3" spans="1:21" s="2" customFormat="1" ht="24.6" customHeight="1" x14ac:dyDescent="0.3">
      <c r="A3" s="22" t="s">
        <v>0</v>
      </c>
      <c r="B3" s="22"/>
      <c r="C3" s="12" t="s">
        <v>0</v>
      </c>
      <c r="D3" s="10" t="s">
        <v>36</v>
      </c>
      <c r="E3" s="10" t="s">
        <v>37</v>
      </c>
      <c r="F3" s="10" t="s">
        <v>36</v>
      </c>
      <c r="G3" s="10" t="s">
        <v>36</v>
      </c>
      <c r="H3" s="10" t="s">
        <v>37</v>
      </c>
      <c r="I3" s="10" t="s">
        <v>37</v>
      </c>
      <c r="J3" s="11" t="s">
        <v>74</v>
      </c>
      <c r="K3" s="11" t="s">
        <v>65</v>
      </c>
      <c r="L3" s="11" t="s">
        <v>66</v>
      </c>
      <c r="O3" s="16" t="s">
        <v>80</v>
      </c>
      <c r="P3" s="17"/>
      <c r="Q3" s="16" t="s">
        <v>87</v>
      </c>
      <c r="R3" s="21"/>
      <c r="S3" s="21"/>
      <c r="T3" s="17"/>
    </row>
    <row r="4" spans="1:21" s="2" customFormat="1" ht="57.6" x14ac:dyDescent="0.3">
      <c r="A4" s="10" t="s">
        <v>76</v>
      </c>
      <c r="B4" s="10" t="s">
        <v>64</v>
      </c>
      <c r="C4" s="12" t="s">
        <v>69</v>
      </c>
      <c r="D4" s="10" t="s">
        <v>70</v>
      </c>
      <c r="E4" s="10" t="s">
        <v>72</v>
      </c>
      <c r="F4" s="10" t="s">
        <v>73</v>
      </c>
      <c r="G4" s="10" t="s">
        <v>71</v>
      </c>
      <c r="H4" s="10" t="s">
        <v>73</v>
      </c>
      <c r="I4" s="10" t="s">
        <v>71</v>
      </c>
      <c r="J4" s="11" t="s">
        <v>75</v>
      </c>
      <c r="K4" s="11" t="s">
        <v>63</v>
      </c>
      <c r="L4" s="11" t="s">
        <v>67</v>
      </c>
      <c r="O4" s="11" t="s">
        <v>36</v>
      </c>
      <c r="P4" s="11" t="s">
        <v>79</v>
      </c>
      <c r="Q4" s="11" t="s">
        <v>81</v>
      </c>
      <c r="R4" s="11" t="s">
        <v>83</v>
      </c>
      <c r="S4" s="11" t="s">
        <v>82</v>
      </c>
      <c r="T4" s="11" t="s">
        <v>84</v>
      </c>
    </row>
    <row r="5" spans="1:21" x14ac:dyDescent="0.3">
      <c r="A5" s="5">
        <v>1</v>
      </c>
      <c r="B5" s="5">
        <v>2</v>
      </c>
      <c r="C5" s="6" t="s">
        <v>20</v>
      </c>
      <c r="D5" s="7">
        <v>28.2</v>
      </c>
      <c r="E5" s="7">
        <v>57.4</v>
      </c>
      <c r="F5" s="7">
        <v>16.34</v>
      </c>
      <c r="G5" s="8">
        <f>D5-F5</f>
        <v>11.86</v>
      </c>
      <c r="H5" s="7">
        <v>49.03</v>
      </c>
      <c r="I5" s="9">
        <f>E5-H5</f>
        <v>8.3699999999999974</v>
      </c>
      <c r="J5" s="24">
        <f>(G5/D5)*100</f>
        <v>42.056737588652481</v>
      </c>
      <c r="K5" s="27">
        <v>3.1320000000000001</v>
      </c>
      <c r="L5" s="25">
        <f>(1-(K5/13.8))*100</f>
        <v>77.304347826086968</v>
      </c>
      <c r="O5" s="7">
        <v>132</v>
      </c>
      <c r="P5" s="7">
        <v>122</v>
      </c>
      <c r="Q5" s="8">
        <v>11.86</v>
      </c>
      <c r="R5" s="8">
        <v>8.3699999999999992</v>
      </c>
      <c r="S5" s="7">
        <v>16.34</v>
      </c>
      <c r="T5" s="7">
        <v>49.03</v>
      </c>
    </row>
    <row r="6" spans="1:21" x14ac:dyDescent="0.3">
      <c r="A6" s="5">
        <v>1</v>
      </c>
      <c r="B6" s="5">
        <v>5</v>
      </c>
      <c r="C6" s="6" t="s">
        <v>23</v>
      </c>
      <c r="D6" s="7">
        <v>52.1</v>
      </c>
      <c r="E6" s="7">
        <v>45.1</v>
      </c>
      <c r="F6" s="7">
        <v>0.95</v>
      </c>
      <c r="G6" s="8">
        <f t="shared" ref="G6:G9" si="0">D6-F6</f>
        <v>51.15</v>
      </c>
      <c r="H6" s="7">
        <v>4.74</v>
      </c>
      <c r="I6" s="9">
        <f t="shared" ref="I6:I11" si="1">E6-H6</f>
        <v>40.36</v>
      </c>
      <c r="J6" s="24">
        <f t="shared" ref="J6:J11" si="2">(G6/D6)*100</f>
        <v>98.176583493282138</v>
      </c>
      <c r="K6" s="27">
        <v>130.47999999999999</v>
      </c>
      <c r="L6" s="26"/>
      <c r="O6" s="13"/>
      <c r="P6" s="13"/>
      <c r="Q6" s="8">
        <v>49.96</v>
      </c>
      <c r="R6" s="8">
        <v>34.96</v>
      </c>
      <c r="S6" s="7">
        <v>0.95</v>
      </c>
      <c r="T6" s="7">
        <v>4.74</v>
      </c>
    </row>
    <row r="7" spans="1:21" x14ac:dyDescent="0.3">
      <c r="A7" s="5">
        <v>1</v>
      </c>
      <c r="B7" s="5">
        <v>7</v>
      </c>
      <c r="C7" s="6" t="s">
        <v>23</v>
      </c>
      <c r="D7" s="7">
        <v>51.3</v>
      </c>
      <c r="E7" s="7">
        <v>19.2</v>
      </c>
      <c r="F7" s="7">
        <v>0.6</v>
      </c>
      <c r="G7" s="8">
        <f t="shared" si="0"/>
        <v>50.699999999999996</v>
      </c>
      <c r="H7" s="7">
        <v>3</v>
      </c>
      <c r="I7" s="9">
        <f t="shared" si="1"/>
        <v>16.2</v>
      </c>
      <c r="J7" s="24">
        <f t="shared" si="2"/>
        <v>98.830409356725141</v>
      </c>
      <c r="K7" s="27">
        <v>134.09800000000001</v>
      </c>
      <c r="L7" s="26"/>
      <c r="O7" s="13"/>
      <c r="P7" s="13"/>
      <c r="Q7" s="8">
        <v>50</v>
      </c>
      <c r="R7" s="8">
        <v>12.8</v>
      </c>
      <c r="S7" s="7">
        <v>0.6</v>
      </c>
      <c r="T7" s="7">
        <v>3</v>
      </c>
    </row>
    <row r="8" spans="1:21" x14ac:dyDescent="0.3">
      <c r="A8" s="5">
        <v>6</v>
      </c>
      <c r="B8" s="5">
        <v>3</v>
      </c>
      <c r="C8" s="6" t="s">
        <v>23</v>
      </c>
      <c r="D8" s="7">
        <v>50.9</v>
      </c>
      <c r="E8" s="7">
        <v>39.700000000000003</v>
      </c>
      <c r="F8" s="7">
        <v>0.95</v>
      </c>
      <c r="G8" s="8">
        <f t="shared" si="0"/>
        <v>49.949999999999996</v>
      </c>
      <c r="H8" s="7">
        <v>4.74</v>
      </c>
      <c r="I8" s="9">
        <f t="shared" si="1"/>
        <v>34.96</v>
      </c>
      <c r="J8" s="24">
        <f t="shared" si="2"/>
        <v>98.133595284872285</v>
      </c>
      <c r="K8" s="27">
        <v>12.23</v>
      </c>
      <c r="L8" s="25">
        <f>(1-(K8/13.8))*100</f>
        <v>11.376811594202895</v>
      </c>
      <c r="O8" s="13"/>
      <c r="P8" s="13"/>
      <c r="Q8" s="13"/>
      <c r="R8" s="13"/>
      <c r="S8" s="7">
        <v>0.95</v>
      </c>
      <c r="T8" s="7">
        <v>4.74</v>
      </c>
    </row>
    <row r="9" spans="1:21" x14ac:dyDescent="0.3">
      <c r="A9" s="5">
        <v>8</v>
      </c>
      <c r="B9" s="5">
        <v>4</v>
      </c>
      <c r="C9" s="6" t="s">
        <v>23</v>
      </c>
      <c r="D9" s="7">
        <v>50.6</v>
      </c>
      <c r="E9" s="7">
        <v>15.8</v>
      </c>
      <c r="F9" s="7">
        <v>0.6</v>
      </c>
      <c r="G9" s="8">
        <f t="shared" si="0"/>
        <v>50</v>
      </c>
      <c r="H9" s="7">
        <v>3</v>
      </c>
      <c r="I9" s="9">
        <f t="shared" si="1"/>
        <v>12.8</v>
      </c>
      <c r="J9" s="24">
        <f t="shared" si="2"/>
        <v>98.814229249011859</v>
      </c>
      <c r="K9" s="27">
        <v>13.000999999999999</v>
      </c>
      <c r="L9" s="25">
        <f>(1-(K9/13.8))*100</f>
        <v>5.7898550724637783</v>
      </c>
      <c r="O9" s="13"/>
      <c r="P9" s="13"/>
      <c r="Q9" s="13"/>
      <c r="R9" s="13"/>
      <c r="S9" s="7">
        <v>0.6</v>
      </c>
      <c r="T9" s="7">
        <v>3</v>
      </c>
    </row>
    <row r="10" spans="1:21" x14ac:dyDescent="0.3">
      <c r="A10" s="5">
        <v>5</v>
      </c>
      <c r="B10" s="5">
        <v>6</v>
      </c>
      <c r="C10" s="6" t="s">
        <v>20</v>
      </c>
      <c r="D10" s="7">
        <v>51.1</v>
      </c>
      <c r="E10" s="7">
        <v>40.299999999999997</v>
      </c>
      <c r="F10" s="7">
        <v>0.19</v>
      </c>
      <c r="G10" s="8">
        <f>D10-F10</f>
        <v>50.910000000000004</v>
      </c>
      <c r="H10" s="7">
        <v>0.56999999999999995</v>
      </c>
      <c r="I10" s="9">
        <f t="shared" si="1"/>
        <v>39.729999999999997</v>
      </c>
      <c r="J10" s="24">
        <f t="shared" si="2"/>
        <v>99.628180039138954</v>
      </c>
      <c r="K10" s="27">
        <v>129.477</v>
      </c>
      <c r="L10" s="26"/>
      <c r="O10" s="13"/>
      <c r="P10" s="13"/>
      <c r="Q10" s="13"/>
      <c r="R10" s="13"/>
      <c r="S10" s="7">
        <v>0.19</v>
      </c>
      <c r="T10" s="7">
        <v>0.56999999999999995</v>
      </c>
    </row>
    <row r="11" spans="1:21" x14ac:dyDescent="0.3">
      <c r="A11" s="5">
        <v>7</v>
      </c>
      <c r="B11" s="5">
        <v>8</v>
      </c>
      <c r="C11" s="6" t="s">
        <v>20</v>
      </c>
      <c r="D11" s="7">
        <v>50.7</v>
      </c>
      <c r="E11" s="7">
        <v>16.2</v>
      </c>
      <c r="F11" s="7">
        <v>0.12</v>
      </c>
      <c r="G11" s="8">
        <f>D11-F11</f>
        <v>50.580000000000005</v>
      </c>
      <c r="H11" s="7">
        <v>0.36</v>
      </c>
      <c r="I11" s="9">
        <f t="shared" si="1"/>
        <v>15.84</v>
      </c>
      <c r="J11" s="24">
        <f t="shared" si="2"/>
        <v>99.76331360946746</v>
      </c>
      <c r="K11" s="27">
        <v>133.536</v>
      </c>
      <c r="L11" s="26"/>
      <c r="O11" s="13"/>
      <c r="P11" s="13"/>
      <c r="Q11" s="13"/>
      <c r="R11" s="13"/>
      <c r="S11" s="7">
        <v>0.12</v>
      </c>
      <c r="T11" s="7">
        <v>0.36</v>
      </c>
    </row>
    <row r="12" spans="1:21" x14ac:dyDescent="0.3">
      <c r="L12" s="4"/>
      <c r="O12" s="15" t="s">
        <v>88</v>
      </c>
      <c r="P12" s="15"/>
      <c r="Q12" s="8">
        <f>SUM(Q5:Q7)</f>
        <v>111.82</v>
      </c>
      <c r="R12" s="8">
        <f>SUM(R5:R7)</f>
        <v>56.129999999999995</v>
      </c>
      <c r="S12" s="8">
        <f>SUM(S5:S11)</f>
        <v>19.750000000000004</v>
      </c>
      <c r="T12" s="8">
        <f>SUM(T5:T11)</f>
        <v>65.44</v>
      </c>
    </row>
    <row r="13" spans="1:21" x14ac:dyDescent="0.3">
      <c r="A13" s="28" t="s">
        <v>44</v>
      </c>
      <c r="B13" s="29"/>
    </row>
    <row r="14" spans="1:21" ht="17.399999999999999" customHeight="1" x14ac:dyDescent="0.3">
      <c r="A14" s="30" t="s">
        <v>45</v>
      </c>
      <c r="B14" s="31"/>
      <c r="O14" s="16" t="s">
        <v>85</v>
      </c>
      <c r="P14" s="17"/>
      <c r="Q14" s="8">
        <f>Q12+S12</f>
        <v>131.57</v>
      </c>
      <c r="S14" s="16" t="s">
        <v>89</v>
      </c>
      <c r="T14" s="17"/>
      <c r="U14" s="34">
        <f>Q14/O5</f>
        <v>0.99674242424242421</v>
      </c>
    </row>
    <row r="15" spans="1:21" ht="16.2" customHeight="1" x14ac:dyDescent="0.3"/>
    <row r="16" spans="1:21" x14ac:dyDescent="0.3">
      <c r="A16" s="32" t="s">
        <v>68</v>
      </c>
      <c r="B16" s="33"/>
      <c r="O16" s="16" t="s">
        <v>86</v>
      </c>
      <c r="P16" s="17"/>
      <c r="Q16" s="8">
        <f>R12+T12</f>
        <v>121.57</v>
      </c>
      <c r="S16" s="16" t="s">
        <v>89</v>
      </c>
      <c r="T16" s="17"/>
      <c r="U16" s="34">
        <f>Q16/P5</f>
        <v>0.99647540983606553</v>
      </c>
    </row>
    <row r="17" spans="20:20" ht="16.8" customHeight="1" x14ac:dyDescent="0.3"/>
    <row r="20" spans="20:20" x14ac:dyDescent="0.3">
      <c r="T20" s="14"/>
    </row>
  </sheetData>
  <mergeCells count="13">
    <mergeCell ref="A14:B14"/>
    <mergeCell ref="A16:B16"/>
    <mergeCell ref="A3:B3"/>
    <mergeCell ref="A2:L2"/>
    <mergeCell ref="A13:B13"/>
    <mergeCell ref="O16:P16"/>
    <mergeCell ref="O12:P12"/>
    <mergeCell ref="O3:P3"/>
    <mergeCell ref="O2:T2"/>
    <mergeCell ref="Q3:T3"/>
    <mergeCell ref="O14:P14"/>
    <mergeCell ref="S14:T14"/>
    <mergeCell ref="S16:T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</vt:lpstr>
      <vt:lpstr>Bus</vt:lpstr>
      <vt:lpstr>Load</vt:lpstr>
      <vt:lpstr>For Lab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 Jammeh</dc:creator>
  <cp:lastModifiedBy>lamin Y. Jammeh</cp:lastModifiedBy>
  <dcterms:created xsi:type="dcterms:W3CDTF">2024-02-24T03:44:29Z</dcterms:created>
  <dcterms:modified xsi:type="dcterms:W3CDTF">2024-02-24T20:55:05Z</dcterms:modified>
</cp:coreProperties>
</file>