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ocuments\college\ee417\projects\lesson07_A1\"/>
    </mc:Choice>
  </mc:AlternateContent>
  <xr:revisionPtr revIDLastSave="0" documentId="8_{00EE59DC-4722-4E61-9657-69F9A5E8A319}" xr6:coauthVersionLast="47" xr6:coauthVersionMax="47" xr10:uidLastSave="{00000000-0000-0000-0000-000000000000}"/>
  <bookViews>
    <workbookView xWindow="-120" yWindow="-120" windowWidth="20730" windowHeight="11040" xr2:uid="{74B97FA5-A43C-49F4-AD5E-037D517D126E}"/>
  </bookViews>
  <sheets>
    <sheet name="L7A1" sheetId="2" r:id="rId1"/>
  </sheets>
  <definedNames>
    <definedName name="_xlnm.Print_Area" localSheetId="0">L7A1!$A$1:$R$472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46" i="2" l="1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D57" i="2"/>
  <c r="C57" i="2" s="1"/>
  <c r="D54" i="2"/>
  <c r="E54" i="2" s="1"/>
  <c r="D53" i="2"/>
  <c r="D56" i="2" s="1"/>
  <c r="C51" i="2"/>
  <c r="C56" i="2" l="1"/>
  <c r="D59" i="2"/>
  <c r="F54" i="2"/>
  <c r="F55" i="2" s="1"/>
  <c r="G55" i="2" s="1"/>
  <c r="G54" i="2"/>
  <c r="H54" i="2" s="1"/>
  <c r="E57" i="2"/>
  <c r="D60" i="2"/>
  <c r="G57" i="2" l="1"/>
  <c r="H57" i="2" s="1"/>
  <c r="F57" i="2"/>
  <c r="F58" i="2" s="1"/>
  <c r="G58" i="2" s="1"/>
  <c r="E60" i="2"/>
  <c r="D63" i="2"/>
  <c r="C60" i="2"/>
  <c r="C59" i="2"/>
  <c r="D62" i="2"/>
  <c r="C63" i="2" l="1"/>
  <c r="D66" i="2"/>
  <c r="E63" i="2"/>
  <c r="C62" i="2"/>
  <c r="D65" i="2"/>
  <c r="C65" i="2" s="1"/>
  <c r="F60" i="2"/>
  <c r="F61" i="2" s="1"/>
  <c r="G61" i="2" s="1"/>
  <c r="G60" i="2"/>
  <c r="H60" i="2" s="1"/>
  <c r="G63" i="2" l="1"/>
  <c r="H63" i="2" s="1"/>
  <c r="F63" i="2"/>
  <c r="F64" i="2" s="1"/>
  <c r="G64" i="2" s="1"/>
  <c r="E66" i="2"/>
  <c r="C66" i="2"/>
  <c r="F66" i="2" l="1"/>
  <c r="F67" i="2" s="1"/>
  <c r="G67" i="2" s="1"/>
  <c r="G66" i="2"/>
  <c r="H66" i="2" s="1"/>
</calcChain>
</file>

<file path=xl/sharedStrings.xml><?xml version="1.0" encoding="utf-8"?>
<sst xmlns="http://schemas.openxmlformats.org/spreadsheetml/2006/main" count="152" uniqueCount="75">
  <si>
    <t>EE417 Advanced Digital Logic with Verilog HDL</t>
  </si>
  <si>
    <t>Name: Ron Kalin / Lamin Jammeh</t>
  </si>
  <si>
    <t>Date: 06/26/24</t>
  </si>
  <si>
    <t>Lesson 7 Data Path - Controller Design Structure</t>
  </si>
  <si>
    <t>Multiplier Assignment EE 417.pdf</t>
  </si>
  <si>
    <t>Design an optimized DataPath controller. The DataPath module and the top module are given in the attached file:</t>
  </si>
  <si>
    <t>Design the controller that will complete the full design. Create a testbench and test the multiplier. Combine the code, StateGraph of the controller and the simulation results in one pdf file.</t>
  </si>
  <si>
    <t>Experimentation</t>
  </si>
  <si>
    <t>Built a quick calculator which demostrates better than example how this system works.</t>
  </si>
  <si>
    <t>Result</t>
  </si>
  <si>
    <t>Value Dec</t>
  </si>
  <si>
    <t>Value Bin</t>
  </si>
  <si>
    <t>LSB Mult</t>
  </si>
  <si>
    <t>State</t>
  </si>
  <si>
    <t>Dec Prod</t>
  </si>
  <si>
    <t>Bin Prod</t>
  </si>
  <si>
    <t>Product= Product+Multiplicand</t>
  </si>
  <si>
    <t>Multiplicand</t>
  </si>
  <si>
    <t>Word 1</t>
  </si>
  <si>
    <t>Multiplier</t>
  </si>
  <si>
    <t>Word 2</t>
  </si>
  <si>
    <t>Design Methodology</t>
  </si>
  <si>
    <t>The top level module and Datapath were given below.  A couple additions to code given were made in order for it to be synthesized.</t>
  </si>
  <si>
    <t>A block diagram and Finite State Machine (FSM) were developed from the Datapath in order to design the Controller code.</t>
  </si>
  <si>
    <t>Ready was added as an output to the Datapath and as an input to the Controller.</t>
  </si>
  <si>
    <t>Block Diagram</t>
  </si>
  <si>
    <t>Multiplier_Controller</t>
  </si>
  <si>
    <t>Multiplier_Datapath</t>
  </si>
  <si>
    <t>inputs</t>
  </si>
  <si>
    <t>outputs</t>
  </si>
  <si>
    <t>Load_words</t>
  </si>
  <si>
    <t>product</t>
  </si>
  <si>
    <t>testbench</t>
  </si>
  <si>
    <t>clk</t>
  </si>
  <si>
    <t>shift</t>
  </si>
  <si>
    <t>final_product</t>
  </si>
  <si>
    <t>Add</t>
  </si>
  <si>
    <t>reset</t>
  </si>
  <si>
    <t>latch</t>
  </si>
  <si>
    <t>from testbench</t>
  </si>
  <si>
    <t>word1</t>
  </si>
  <si>
    <t>start</t>
  </si>
  <si>
    <t>word2</t>
  </si>
  <si>
    <t>from datapath</t>
  </si>
  <si>
    <t>Ready</t>
  </si>
  <si>
    <t>zero_flag</t>
  </si>
  <si>
    <t>multiplier_LSB</t>
  </si>
  <si>
    <t>FSM for Controller</t>
  </si>
  <si>
    <t>rst=0</t>
  </si>
  <si>
    <t>start=0</t>
  </si>
  <si>
    <t>start=1</t>
  </si>
  <si>
    <t>Ready=0</t>
  </si>
  <si>
    <t>Ready=1</t>
  </si>
  <si>
    <t>LSB=1</t>
  </si>
  <si>
    <t>zero_flag=1</t>
  </si>
  <si>
    <t>idle</t>
  </si>
  <si>
    <t>loading</t>
  </si>
  <si>
    <t>loaded</t>
  </si>
  <si>
    <t>add</t>
  </si>
  <si>
    <t>buff</t>
  </si>
  <si>
    <t>rst=1</t>
  </si>
  <si>
    <t>or</t>
  </si>
  <si>
    <t>LSB=0</t>
  </si>
  <si>
    <t>Design Verilog HDL Code -</t>
  </si>
  <si>
    <t>RTL Viewer</t>
  </si>
  <si>
    <t>As you can see the actual block diagram looks remarkably similar to the one that was conceptualized at the beginning of the project copied below.</t>
  </si>
  <si>
    <t>Testbench Verilog HDL Code</t>
  </si>
  <si>
    <t>RTL Simulation</t>
  </si>
  <si>
    <t>Times table below for a 4-bit multiplicand and multiplier</t>
  </si>
  <si>
    <t>multiplicand1</t>
  </si>
  <si>
    <t>multiplier2</t>
  </si>
  <si>
    <t>Conclusion</t>
  </si>
  <si>
    <t>When reset is low, this simulation shows that the two words, multiplicand and multiplier are multiplied together to give the result final_product.</t>
  </si>
  <si>
    <t>When the reset goes high the process resets.</t>
  </si>
  <si>
    <t>Random samples of the final_product can be correlated to the times table given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</si>
</sst>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/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/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7030A0"/>
      </right>
      <top/>
      <bottom style="thin">
        <color rgb="FF7030A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2" xfId="0" applyFill="1" applyBorder="1" applyAlignment="1">
      <alignment horizontal="center"/>
    </xf>
    <xf numFmtId="0" fontId="0" fillId="3" borderId="3" xfId="0" applyFill="1" applyBorder="1"/>
    <xf numFmtId="0" fontId="0" fillId="4" borderId="4" xfId="0" applyFill="1" applyBorder="1"/>
    <xf numFmtId="0" fontId="10" fillId="0" borderId="0" xfId="0" applyFont="1" applyAlignment="1">
      <alignment horizontal="center" vertical="top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right"/>
    </xf>
    <xf numFmtId="0" fontId="0" fillId="3" borderId="7" xfId="0" applyFill="1" applyBorder="1" applyAlignment="1">
      <alignment horizontal="center"/>
    </xf>
    <xf numFmtId="0" fontId="0" fillId="3" borderId="8" xfId="0" applyFill="1" applyBorder="1"/>
    <xf numFmtId="0" fontId="0" fillId="4" borderId="9" xfId="0" applyFill="1" applyBorder="1"/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1" xfId="0" applyFill="1" applyBorder="1"/>
    <xf numFmtId="0" fontId="0" fillId="5" borderId="5" xfId="0" applyFill="1" applyBorder="1"/>
    <xf numFmtId="0" fontId="0" fillId="5" borderId="6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right"/>
    </xf>
    <xf numFmtId="0" fontId="0" fillId="5" borderId="10" xfId="0" applyFill="1" applyBorder="1"/>
    <xf numFmtId="0" fontId="0" fillId="5" borderId="11" xfId="0" applyFill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right"/>
    </xf>
    <xf numFmtId="0" fontId="0" fillId="0" borderId="16" xfId="0" applyBorder="1"/>
    <xf numFmtId="0" fontId="0" fillId="0" borderId="17" xfId="0" applyBorder="1" applyAlignment="1">
      <alignment horizontal="right"/>
    </xf>
    <xf numFmtId="0" fontId="0" fillId="0" borderId="17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right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5" borderId="12" xfId="0" applyFill="1" applyBorder="1"/>
    <xf numFmtId="0" fontId="0" fillId="5" borderId="13" xfId="0" applyFill="1" applyBorder="1" applyAlignment="1">
      <alignment horizontal="center"/>
    </xf>
    <xf numFmtId="0" fontId="0" fillId="4" borderId="22" xfId="0" applyFill="1" applyBorder="1"/>
    <xf numFmtId="0" fontId="0" fillId="0" borderId="4" xfId="0" applyBorder="1"/>
    <xf numFmtId="0" fontId="0" fillId="0" borderId="23" xfId="0" applyBorder="1"/>
    <xf numFmtId="0" fontId="0" fillId="0" borderId="6" xfId="0" applyBorder="1" applyAlignment="1">
      <alignment horizontal="center"/>
    </xf>
    <xf numFmtId="0" fontId="0" fillId="0" borderId="9" xfId="0" applyBorder="1"/>
    <xf numFmtId="0" fontId="0" fillId="0" borderId="24" xfId="0" applyBorder="1"/>
    <xf numFmtId="0" fontId="0" fillId="0" borderId="13" xfId="0" applyBorder="1"/>
    <xf numFmtId="0" fontId="0" fillId="0" borderId="22" xfId="0" applyBorder="1"/>
    <xf numFmtId="0" fontId="11" fillId="0" borderId="0" xfId="0" applyFont="1"/>
    <xf numFmtId="0" fontId="0" fillId="0" borderId="2" xfId="0" applyBorder="1" applyAlignment="1">
      <alignment horizontal="center" shrinkToFit="1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7" xfId="0" applyBorder="1" applyAlignment="1">
      <alignment horizontal="center" shrinkToFit="1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7" xfId="0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</xdr:row>
      <xdr:rowOff>14653</xdr:rowOff>
    </xdr:from>
    <xdr:to>
      <xdr:col>12</xdr:col>
      <xdr:colOff>51934</xdr:colOff>
      <xdr:row>47</xdr:row>
      <xdr:rowOff>139211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83D147-D3E6-4A73-A209-4E92D4A32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167178"/>
          <a:ext cx="7119483" cy="8335108"/>
        </a:xfrm>
        <a:prstGeom prst="rect">
          <a:avLst/>
        </a:prstGeom>
      </xdr:spPr>
    </xdr:pic>
    <xdr:clientData/>
  </xdr:twoCellAnchor>
  <xdr:twoCellAnchor>
    <xdr:from>
      <xdr:col>6</xdr:col>
      <xdr:colOff>7326</xdr:colOff>
      <xdr:row>135</xdr:row>
      <xdr:rowOff>95250</xdr:rowOff>
    </xdr:from>
    <xdr:to>
      <xdr:col>6</xdr:col>
      <xdr:colOff>351692</xdr:colOff>
      <xdr:row>135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DEFEA44-0BB1-4760-AC80-43FB24F3E2B7}"/>
            </a:ext>
          </a:extLst>
        </xdr:cNvPr>
        <xdr:cNvCxnSpPr/>
      </xdr:nvCxnSpPr>
      <xdr:spPr>
        <a:xfrm>
          <a:off x="3731601" y="26422350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7326</xdr:colOff>
      <xdr:row>136</xdr:row>
      <xdr:rowOff>95250</xdr:rowOff>
    </xdr:from>
    <xdr:to>
      <xdr:col>6</xdr:col>
      <xdr:colOff>351692</xdr:colOff>
      <xdr:row>136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8AF1289-5237-435D-A496-048F19C8B411}"/>
            </a:ext>
          </a:extLst>
        </xdr:cNvPr>
        <xdr:cNvCxnSpPr/>
      </xdr:nvCxnSpPr>
      <xdr:spPr>
        <a:xfrm>
          <a:off x="3731601" y="26612850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7326</xdr:colOff>
      <xdr:row>137</xdr:row>
      <xdr:rowOff>95250</xdr:rowOff>
    </xdr:from>
    <xdr:to>
      <xdr:col>6</xdr:col>
      <xdr:colOff>351692</xdr:colOff>
      <xdr:row>137</xdr:row>
      <xdr:rowOff>95250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4300910-0815-4BFF-9B62-3D9734018FB6}"/>
            </a:ext>
          </a:extLst>
        </xdr:cNvPr>
        <xdr:cNvCxnSpPr/>
      </xdr:nvCxnSpPr>
      <xdr:spPr>
        <a:xfrm>
          <a:off x="3731601" y="26803350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7326</xdr:colOff>
      <xdr:row>138</xdr:row>
      <xdr:rowOff>95250</xdr:rowOff>
    </xdr:from>
    <xdr:to>
      <xdr:col>6</xdr:col>
      <xdr:colOff>351692</xdr:colOff>
      <xdr:row>138</xdr:row>
      <xdr:rowOff>95250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C696ABC4-42AD-4AC3-91A5-A3867A54E8E6}"/>
            </a:ext>
          </a:extLst>
        </xdr:cNvPr>
        <xdr:cNvCxnSpPr/>
      </xdr:nvCxnSpPr>
      <xdr:spPr>
        <a:xfrm>
          <a:off x="3731601" y="26993850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7326</xdr:colOff>
      <xdr:row>136</xdr:row>
      <xdr:rowOff>95250</xdr:rowOff>
    </xdr:from>
    <xdr:to>
      <xdr:col>4</xdr:col>
      <xdr:colOff>0</xdr:colOff>
      <xdr:row>136</xdr:row>
      <xdr:rowOff>95250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7D375D2B-4C0C-4444-9687-A75ED8C4AE15}"/>
            </a:ext>
          </a:extLst>
        </xdr:cNvPr>
        <xdr:cNvCxnSpPr/>
      </xdr:nvCxnSpPr>
      <xdr:spPr>
        <a:xfrm>
          <a:off x="2026626" y="26612850"/>
          <a:ext cx="65942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7326</xdr:colOff>
      <xdr:row>140</xdr:row>
      <xdr:rowOff>95250</xdr:rowOff>
    </xdr:from>
    <xdr:to>
      <xdr:col>3</xdr:col>
      <xdr:colOff>351692</xdr:colOff>
      <xdr:row>140</xdr:row>
      <xdr:rowOff>95250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4290BD7-885E-4774-959D-DC45A5D8360B}"/>
            </a:ext>
          </a:extLst>
        </xdr:cNvPr>
        <xdr:cNvCxnSpPr/>
      </xdr:nvCxnSpPr>
      <xdr:spPr>
        <a:xfrm>
          <a:off x="2026626" y="27374850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7326</xdr:colOff>
      <xdr:row>144</xdr:row>
      <xdr:rowOff>95250</xdr:rowOff>
    </xdr:from>
    <xdr:to>
      <xdr:col>3</xdr:col>
      <xdr:colOff>351692</xdr:colOff>
      <xdr:row>144</xdr:row>
      <xdr:rowOff>95250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E1793BE6-AC0C-4E2A-BBE3-0FA061EA2389}"/>
            </a:ext>
          </a:extLst>
        </xdr:cNvPr>
        <xdr:cNvCxnSpPr/>
      </xdr:nvCxnSpPr>
      <xdr:spPr>
        <a:xfrm>
          <a:off x="2026626" y="28136850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7326</xdr:colOff>
      <xdr:row>145</xdr:row>
      <xdr:rowOff>95250</xdr:rowOff>
    </xdr:from>
    <xdr:to>
      <xdr:col>3</xdr:col>
      <xdr:colOff>351692</xdr:colOff>
      <xdr:row>145</xdr:row>
      <xdr:rowOff>95250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2E5096CE-548F-4308-8280-B550A55F05C0}"/>
            </a:ext>
          </a:extLst>
        </xdr:cNvPr>
        <xdr:cNvCxnSpPr/>
      </xdr:nvCxnSpPr>
      <xdr:spPr>
        <a:xfrm>
          <a:off x="2026626" y="28327350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7326</xdr:colOff>
      <xdr:row>143</xdr:row>
      <xdr:rowOff>95250</xdr:rowOff>
    </xdr:from>
    <xdr:to>
      <xdr:col>11</xdr:col>
      <xdr:colOff>351692</xdr:colOff>
      <xdr:row>143</xdr:row>
      <xdr:rowOff>95250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EF00EFAC-3CC3-4363-8DDA-41502A68DD22}"/>
            </a:ext>
          </a:extLst>
        </xdr:cNvPr>
        <xdr:cNvCxnSpPr/>
      </xdr:nvCxnSpPr>
      <xdr:spPr>
        <a:xfrm>
          <a:off x="6693876" y="27946350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7326</xdr:colOff>
      <xdr:row>145</xdr:row>
      <xdr:rowOff>95250</xdr:rowOff>
    </xdr:from>
    <xdr:to>
      <xdr:col>11</xdr:col>
      <xdr:colOff>351692</xdr:colOff>
      <xdr:row>145</xdr:row>
      <xdr:rowOff>95250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3C578972-151C-495D-BD32-6C880264A25C}"/>
            </a:ext>
          </a:extLst>
        </xdr:cNvPr>
        <xdr:cNvCxnSpPr/>
      </xdr:nvCxnSpPr>
      <xdr:spPr>
        <a:xfrm>
          <a:off x="6693876" y="28327350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7326</xdr:colOff>
      <xdr:row>135</xdr:row>
      <xdr:rowOff>95250</xdr:rowOff>
    </xdr:from>
    <xdr:to>
      <xdr:col>11</xdr:col>
      <xdr:colOff>351692</xdr:colOff>
      <xdr:row>135</xdr:row>
      <xdr:rowOff>95250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A7CD112E-AF04-429D-A624-71B524F330E1}"/>
            </a:ext>
          </a:extLst>
        </xdr:cNvPr>
        <xdr:cNvCxnSpPr/>
      </xdr:nvCxnSpPr>
      <xdr:spPr>
        <a:xfrm>
          <a:off x="6693876" y="26422350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7326</xdr:colOff>
      <xdr:row>136</xdr:row>
      <xdr:rowOff>95250</xdr:rowOff>
    </xdr:from>
    <xdr:to>
      <xdr:col>11</xdr:col>
      <xdr:colOff>351692</xdr:colOff>
      <xdr:row>136</xdr:row>
      <xdr:rowOff>95250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645B90BD-ED63-4974-AF31-7A2C6A68416C}"/>
            </a:ext>
          </a:extLst>
        </xdr:cNvPr>
        <xdr:cNvCxnSpPr/>
      </xdr:nvCxnSpPr>
      <xdr:spPr>
        <a:xfrm>
          <a:off x="6693876" y="26612850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7326</xdr:colOff>
      <xdr:row>137</xdr:row>
      <xdr:rowOff>95250</xdr:rowOff>
    </xdr:from>
    <xdr:to>
      <xdr:col>11</xdr:col>
      <xdr:colOff>351692</xdr:colOff>
      <xdr:row>137</xdr:row>
      <xdr:rowOff>95250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7A83F393-BCAF-444E-80AC-57A6F4C34CAE}"/>
            </a:ext>
          </a:extLst>
        </xdr:cNvPr>
        <xdr:cNvCxnSpPr/>
      </xdr:nvCxnSpPr>
      <xdr:spPr>
        <a:xfrm>
          <a:off x="6693876" y="26803350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7326</xdr:colOff>
      <xdr:row>138</xdr:row>
      <xdr:rowOff>95250</xdr:rowOff>
    </xdr:from>
    <xdr:to>
      <xdr:col>11</xdr:col>
      <xdr:colOff>351692</xdr:colOff>
      <xdr:row>138</xdr:row>
      <xdr:rowOff>95250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A5512349-DC01-4948-A921-F9E0A287479F}"/>
            </a:ext>
          </a:extLst>
        </xdr:cNvPr>
        <xdr:cNvCxnSpPr/>
      </xdr:nvCxnSpPr>
      <xdr:spPr>
        <a:xfrm>
          <a:off x="6693876" y="26993850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7326</xdr:colOff>
      <xdr:row>139</xdr:row>
      <xdr:rowOff>119063</xdr:rowOff>
    </xdr:from>
    <xdr:to>
      <xdr:col>11</xdr:col>
      <xdr:colOff>351692</xdr:colOff>
      <xdr:row>139</xdr:row>
      <xdr:rowOff>119063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A8296F22-DA35-4203-B0A6-1C7605E3B088}"/>
            </a:ext>
          </a:extLst>
        </xdr:cNvPr>
        <xdr:cNvCxnSpPr/>
      </xdr:nvCxnSpPr>
      <xdr:spPr>
        <a:xfrm>
          <a:off x="6693876" y="27208163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7326</xdr:colOff>
      <xdr:row>145</xdr:row>
      <xdr:rowOff>95250</xdr:rowOff>
    </xdr:from>
    <xdr:to>
      <xdr:col>13</xdr:col>
      <xdr:colOff>351692</xdr:colOff>
      <xdr:row>145</xdr:row>
      <xdr:rowOff>95250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8D4A90C0-3160-4660-B674-7708F6852B1F}"/>
            </a:ext>
          </a:extLst>
        </xdr:cNvPr>
        <xdr:cNvCxnSpPr/>
      </xdr:nvCxnSpPr>
      <xdr:spPr>
        <a:xfrm>
          <a:off x="7684476" y="28327350"/>
          <a:ext cx="27769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7326</xdr:colOff>
      <xdr:row>144</xdr:row>
      <xdr:rowOff>95250</xdr:rowOff>
    </xdr:from>
    <xdr:to>
      <xdr:col>13</xdr:col>
      <xdr:colOff>351692</xdr:colOff>
      <xdr:row>144</xdr:row>
      <xdr:rowOff>95250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F80597F1-0ECE-4205-B4FB-203FA751D4B0}"/>
            </a:ext>
          </a:extLst>
        </xdr:cNvPr>
        <xdr:cNvCxnSpPr/>
      </xdr:nvCxnSpPr>
      <xdr:spPr>
        <a:xfrm>
          <a:off x="7684476" y="28136850"/>
          <a:ext cx="27769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7326</xdr:colOff>
      <xdr:row>135</xdr:row>
      <xdr:rowOff>134940</xdr:rowOff>
    </xdr:from>
    <xdr:to>
      <xdr:col>14</xdr:col>
      <xdr:colOff>855</xdr:colOff>
      <xdr:row>135</xdr:row>
      <xdr:rowOff>134940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2D6EE3B6-3C7C-4652-B95A-783775DD191A}"/>
            </a:ext>
          </a:extLst>
        </xdr:cNvPr>
        <xdr:cNvCxnSpPr/>
      </xdr:nvCxnSpPr>
      <xdr:spPr>
        <a:xfrm>
          <a:off x="7684476" y="26462040"/>
          <a:ext cx="27927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7326</xdr:colOff>
      <xdr:row>136</xdr:row>
      <xdr:rowOff>127002</xdr:rowOff>
    </xdr:from>
    <xdr:to>
      <xdr:col>14</xdr:col>
      <xdr:colOff>855</xdr:colOff>
      <xdr:row>136</xdr:row>
      <xdr:rowOff>127002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AC3E9E15-F6EA-4E5E-BB3A-DDC142341165}"/>
            </a:ext>
          </a:extLst>
        </xdr:cNvPr>
        <xdr:cNvCxnSpPr/>
      </xdr:nvCxnSpPr>
      <xdr:spPr>
        <a:xfrm>
          <a:off x="7684476" y="26644602"/>
          <a:ext cx="27927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7326</xdr:colOff>
      <xdr:row>140</xdr:row>
      <xdr:rowOff>119063</xdr:rowOff>
    </xdr:from>
    <xdr:to>
      <xdr:col>11</xdr:col>
      <xdr:colOff>351692</xdr:colOff>
      <xdr:row>140</xdr:row>
      <xdr:rowOff>119063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5F5C7ABF-5101-4860-94F9-3AF996B95546}"/>
            </a:ext>
          </a:extLst>
        </xdr:cNvPr>
        <xdr:cNvCxnSpPr/>
      </xdr:nvCxnSpPr>
      <xdr:spPr>
        <a:xfrm>
          <a:off x="6693876" y="27398663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7326</xdr:colOff>
      <xdr:row>143</xdr:row>
      <xdr:rowOff>95250</xdr:rowOff>
    </xdr:from>
    <xdr:to>
      <xdr:col>3</xdr:col>
      <xdr:colOff>351692</xdr:colOff>
      <xdr:row>143</xdr:row>
      <xdr:rowOff>95250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49C8F844-1374-4E71-9245-35D40E22AC24}"/>
            </a:ext>
          </a:extLst>
        </xdr:cNvPr>
        <xdr:cNvCxnSpPr/>
      </xdr:nvCxnSpPr>
      <xdr:spPr>
        <a:xfrm>
          <a:off x="2026626" y="27946350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7326</xdr:colOff>
      <xdr:row>143</xdr:row>
      <xdr:rowOff>95250</xdr:rowOff>
    </xdr:from>
    <xdr:to>
      <xdr:col>13</xdr:col>
      <xdr:colOff>351692</xdr:colOff>
      <xdr:row>143</xdr:row>
      <xdr:rowOff>95250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2EB23A0-97C1-40AE-8913-B2974962E43A}"/>
            </a:ext>
          </a:extLst>
        </xdr:cNvPr>
        <xdr:cNvCxnSpPr/>
      </xdr:nvCxnSpPr>
      <xdr:spPr>
        <a:xfrm>
          <a:off x="7684476" y="27946350"/>
          <a:ext cx="27769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304</xdr:row>
      <xdr:rowOff>0</xdr:rowOff>
    </xdr:from>
    <xdr:to>
      <xdr:col>14</xdr:col>
      <xdr:colOff>75103</xdr:colOff>
      <xdr:row>318</xdr:row>
      <xdr:rowOff>87923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6791B4C-7DDD-4C3E-8A3D-FED32D992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8569225"/>
          <a:ext cx="8038003" cy="27549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63497</xdr:rowOff>
    </xdr:from>
    <xdr:to>
      <xdr:col>12</xdr:col>
      <xdr:colOff>505556</xdr:colOff>
      <xdr:row>128</xdr:row>
      <xdr:rowOff>102700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4704EC4-229F-4DAB-A543-593A7E277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808072"/>
          <a:ext cx="7573106" cy="112787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190499</xdr:rowOff>
    </xdr:from>
    <xdr:to>
      <xdr:col>15</xdr:col>
      <xdr:colOff>108486</xdr:colOff>
      <xdr:row>219</xdr:row>
      <xdr:rowOff>95250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B5D6DD6-4E90-4788-8DE1-2421A2493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1899224"/>
          <a:ext cx="8395236" cy="105727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233</xdr:row>
      <xdr:rowOff>87923</xdr:rowOff>
    </xdr:from>
    <xdr:to>
      <xdr:col>12</xdr:col>
      <xdr:colOff>418177</xdr:colOff>
      <xdr:row>278</xdr:row>
      <xdr:rowOff>36635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C7D74727-9BDE-4C00-8102-27A3389B59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16706"/>
        <a:stretch/>
      </xdr:blipFill>
      <xdr:spPr>
        <a:xfrm>
          <a:off x="0" y="45131648"/>
          <a:ext cx="7485727" cy="85212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219</xdr:row>
      <xdr:rowOff>190499</xdr:rowOff>
    </xdr:from>
    <xdr:to>
      <xdr:col>12</xdr:col>
      <xdr:colOff>333431</xdr:colOff>
      <xdr:row>229</xdr:row>
      <xdr:rowOff>102576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0AEB408-CA91-4911-8E1D-DB8FED14C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2567224"/>
          <a:ext cx="7400981" cy="18170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278</xdr:row>
      <xdr:rowOff>102576</xdr:rowOff>
    </xdr:from>
    <xdr:to>
      <xdr:col>11</xdr:col>
      <xdr:colOff>344365</xdr:colOff>
      <xdr:row>301</xdr:row>
      <xdr:rowOff>85727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4931A2E-E29B-4164-B4A6-04E1D2DFF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3718801"/>
          <a:ext cx="7030915" cy="4364651"/>
        </a:xfrm>
        <a:prstGeom prst="rect">
          <a:avLst/>
        </a:prstGeom>
      </xdr:spPr>
    </xdr:pic>
    <xdr:clientData/>
  </xdr:twoCellAnchor>
  <xdr:twoCellAnchor>
    <xdr:from>
      <xdr:col>4</xdr:col>
      <xdr:colOff>14654</xdr:colOff>
      <xdr:row>151</xdr:row>
      <xdr:rowOff>95250</xdr:rowOff>
    </xdr:from>
    <xdr:to>
      <xdr:col>5</xdr:col>
      <xdr:colOff>7327</xdr:colOff>
      <xdr:row>151</xdr:row>
      <xdr:rowOff>95250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32F5ABCB-A48C-4B1E-9363-05E90496377E}"/>
            </a:ext>
          </a:extLst>
        </xdr:cNvPr>
        <xdr:cNvCxnSpPr/>
      </xdr:nvCxnSpPr>
      <xdr:spPr>
        <a:xfrm>
          <a:off x="2700704" y="29479875"/>
          <a:ext cx="58322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7327</xdr:colOff>
      <xdr:row>151</xdr:row>
      <xdr:rowOff>80596</xdr:rowOff>
    </xdr:from>
    <xdr:to>
      <xdr:col>8</xdr:col>
      <xdr:colOff>7327</xdr:colOff>
      <xdr:row>151</xdr:row>
      <xdr:rowOff>95250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CAFAB090-D9EB-46A7-B4E4-65869187CEA0}"/>
            </a:ext>
          </a:extLst>
        </xdr:cNvPr>
        <xdr:cNvCxnSpPr/>
      </xdr:nvCxnSpPr>
      <xdr:spPr>
        <a:xfrm flipV="1">
          <a:off x="3731602" y="29465221"/>
          <a:ext cx="990600" cy="1465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151</xdr:row>
      <xdr:rowOff>95250</xdr:rowOff>
    </xdr:from>
    <xdr:to>
      <xdr:col>3</xdr:col>
      <xdr:colOff>0</xdr:colOff>
      <xdr:row>151</xdr:row>
      <xdr:rowOff>102577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18408E0A-4721-4210-9536-C3123E171EF4}"/>
            </a:ext>
          </a:extLst>
        </xdr:cNvPr>
        <xdr:cNvCxnSpPr/>
      </xdr:nvCxnSpPr>
      <xdr:spPr>
        <a:xfrm flipV="1">
          <a:off x="1362075" y="29479875"/>
          <a:ext cx="657225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373673</xdr:colOff>
      <xdr:row>151</xdr:row>
      <xdr:rowOff>102577</xdr:rowOff>
    </xdr:from>
    <xdr:to>
      <xdr:col>10</xdr:col>
      <xdr:colOff>0</xdr:colOff>
      <xdr:row>151</xdr:row>
      <xdr:rowOff>109904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5EAD8893-7D68-48D9-8101-6D3123A2A753}"/>
            </a:ext>
          </a:extLst>
        </xdr:cNvPr>
        <xdr:cNvCxnSpPr/>
      </xdr:nvCxnSpPr>
      <xdr:spPr>
        <a:xfrm flipV="1">
          <a:off x="5088548" y="29487202"/>
          <a:ext cx="98840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7327</xdr:colOff>
      <xdr:row>151</xdr:row>
      <xdr:rowOff>87923</xdr:rowOff>
    </xdr:from>
    <xdr:to>
      <xdr:col>12</xdr:col>
      <xdr:colOff>7327</xdr:colOff>
      <xdr:row>151</xdr:row>
      <xdr:rowOff>102577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2B539116-E165-43DE-BA53-515044AD250B}"/>
            </a:ext>
          </a:extLst>
        </xdr:cNvPr>
        <xdr:cNvCxnSpPr/>
      </xdr:nvCxnSpPr>
      <xdr:spPr>
        <a:xfrm flipV="1">
          <a:off x="6693877" y="29472548"/>
          <a:ext cx="381000" cy="1465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7326</xdr:colOff>
      <xdr:row>151</xdr:row>
      <xdr:rowOff>102577</xdr:rowOff>
    </xdr:from>
    <xdr:to>
      <xdr:col>14</xdr:col>
      <xdr:colOff>0</xdr:colOff>
      <xdr:row>151</xdr:row>
      <xdr:rowOff>109904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9B525630-9711-4E99-B1FA-2ABD143D1345}"/>
            </a:ext>
          </a:extLst>
        </xdr:cNvPr>
        <xdr:cNvCxnSpPr/>
      </xdr:nvCxnSpPr>
      <xdr:spPr>
        <a:xfrm flipV="1">
          <a:off x="7684476" y="29487202"/>
          <a:ext cx="278424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197827</xdr:colOff>
      <xdr:row>151</xdr:row>
      <xdr:rowOff>183173</xdr:rowOff>
    </xdr:from>
    <xdr:to>
      <xdr:col>5</xdr:col>
      <xdr:colOff>439615</xdr:colOff>
      <xdr:row>153</xdr:row>
      <xdr:rowOff>190500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5110679D-9A58-439C-8709-3EDC6424E5BD}"/>
            </a:ext>
          </a:extLst>
        </xdr:cNvPr>
        <xdr:cNvCxnSpPr/>
      </xdr:nvCxnSpPr>
      <xdr:spPr>
        <a:xfrm>
          <a:off x="3474427" y="29567798"/>
          <a:ext cx="241788" cy="3883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58616</xdr:colOff>
      <xdr:row>152</xdr:row>
      <xdr:rowOff>7327</xdr:rowOff>
    </xdr:from>
    <xdr:to>
      <xdr:col>9</xdr:col>
      <xdr:colOff>967153</xdr:colOff>
      <xdr:row>153</xdr:row>
      <xdr:rowOff>183173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CBBA64C8-1BB8-4DFE-86BF-78DAFEBBC6AB}"/>
            </a:ext>
          </a:extLst>
        </xdr:cNvPr>
        <xdr:cNvCxnSpPr/>
      </xdr:nvCxnSpPr>
      <xdr:spPr>
        <a:xfrm flipV="1">
          <a:off x="4135316" y="29582452"/>
          <a:ext cx="1927712" cy="3663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468923</xdr:colOff>
      <xdr:row>152</xdr:row>
      <xdr:rowOff>7327</xdr:rowOff>
    </xdr:from>
    <xdr:to>
      <xdr:col>2</xdr:col>
      <xdr:colOff>7327</xdr:colOff>
      <xdr:row>153</xdr:row>
      <xdr:rowOff>168520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5C5B8377-5C78-493A-9797-2198900F102D}"/>
            </a:ext>
          </a:extLst>
        </xdr:cNvPr>
        <xdr:cNvCxnSpPr/>
      </xdr:nvCxnSpPr>
      <xdr:spPr>
        <a:xfrm>
          <a:off x="1230923" y="29582452"/>
          <a:ext cx="138479" cy="35169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21980</xdr:colOff>
      <xdr:row>151</xdr:row>
      <xdr:rowOff>175846</xdr:rowOff>
    </xdr:from>
    <xdr:to>
      <xdr:col>2</xdr:col>
      <xdr:colOff>263769</xdr:colOff>
      <xdr:row>153</xdr:row>
      <xdr:rowOff>183173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194CB46-6A2F-42AA-BA42-F94550A0AE85}"/>
            </a:ext>
          </a:extLst>
        </xdr:cNvPr>
        <xdr:cNvCxnSpPr/>
      </xdr:nvCxnSpPr>
      <xdr:spPr>
        <a:xfrm flipH="1" flipV="1">
          <a:off x="1384055" y="29560471"/>
          <a:ext cx="241789" cy="3883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476250</xdr:colOff>
      <xdr:row>152</xdr:row>
      <xdr:rowOff>21981</xdr:rowOff>
    </xdr:from>
    <xdr:to>
      <xdr:col>2</xdr:col>
      <xdr:colOff>36634</xdr:colOff>
      <xdr:row>154</xdr:row>
      <xdr:rowOff>14654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5A00EDAB-404F-40F5-AEDE-D5DBDD0302BF}"/>
            </a:ext>
          </a:extLst>
        </xdr:cNvPr>
        <xdr:cNvCxnSpPr/>
      </xdr:nvCxnSpPr>
      <xdr:spPr>
        <a:xfrm>
          <a:off x="1238250" y="29597106"/>
          <a:ext cx="160459" cy="3831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152</xdr:row>
      <xdr:rowOff>7327</xdr:rowOff>
    </xdr:from>
    <xdr:to>
      <xdr:col>5</xdr:col>
      <xdr:colOff>432288</xdr:colOff>
      <xdr:row>154</xdr:row>
      <xdr:rowOff>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C62ECD4E-E0D7-45C1-8F31-90D6B3B9E28C}"/>
            </a:ext>
          </a:extLst>
        </xdr:cNvPr>
        <xdr:cNvCxnSpPr/>
      </xdr:nvCxnSpPr>
      <xdr:spPr>
        <a:xfrm>
          <a:off x="3467100" y="29582452"/>
          <a:ext cx="241788" cy="3831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7327</xdr:colOff>
      <xdr:row>152</xdr:row>
      <xdr:rowOff>0</xdr:rowOff>
    </xdr:from>
    <xdr:to>
      <xdr:col>14</xdr:col>
      <xdr:colOff>131884</xdr:colOff>
      <xdr:row>156</xdr:row>
      <xdr:rowOff>124558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BC9E736-2362-442C-A36E-CDA037CF6036}"/>
            </a:ext>
          </a:extLst>
        </xdr:cNvPr>
        <xdr:cNvCxnSpPr/>
      </xdr:nvCxnSpPr>
      <xdr:spPr>
        <a:xfrm flipH="1">
          <a:off x="6084277" y="29575125"/>
          <a:ext cx="2010507" cy="90560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366346</xdr:colOff>
      <xdr:row>152</xdr:row>
      <xdr:rowOff>14654</xdr:rowOff>
    </xdr:from>
    <xdr:to>
      <xdr:col>5</xdr:col>
      <xdr:colOff>205154</xdr:colOff>
      <xdr:row>156</xdr:row>
      <xdr:rowOff>109904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103F312B-EB65-4ABD-8536-1BE95A70C0B2}"/>
            </a:ext>
          </a:extLst>
        </xdr:cNvPr>
        <xdr:cNvCxnSpPr/>
      </xdr:nvCxnSpPr>
      <xdr:spPr>
        <a:xfrm flipH="1" flipV="1">
          <a:off x="2385646" y="29589779"/>
          <a:ext cx="1096108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205154</xdr:colOff>
      <xdr:row>156</xdr:row>
      <xdr:rowOff>117231</xdr:rowOff>
    </xdr:from>
    <xdr:to>
      <xdr:col>8</xdr:col>
      <xdr:colOff>373673</xdr:colOff>
      <xdr:row>157</xdr:row>
      <xdr:rowOff>161192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5A092339-0D22-4EB3-B6ED-1B2969B5A91A}"/>
            </a:ext>
          </a:extLst>
        </xdr:cNvPr>
        <xdr:cNvCxnSpPr/>
      </xdr:nvCxnSpPr>
      <xdr:spPr>
        <a:xfrm>
          <a:off x="3481754" y="30473406"/>
          <a:ext cx="1606794" cy="23446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402</xdr:row>
      <xdr:rowOff>190499</xdr:rowOff>
    </xdr:from>
    <xdr:to>
      <xdr:col>16</xdr:col>
      <xdr:colOff>219808</xdr:colOff>
      <xdr:row>423</xdr:row>
      <xdr:rowOff>95689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38A99267-CCF3-4464-A15E-8A962A2E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77447774"/>
          <a:ext cx="8839933" cy="39056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446</xdr:row>
      <xdr:rowOff>21980</xdr:rowOff>
    </xdr:from>
    <xdr:to>
      <xdr:col>16</xdr:col>
      <xdr:colOff>168520</xdr:colOff>
      <xdr:row>467</xdr:row>
      <xdr:rowOff>39371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8777BD6D-823E-42A2-A430-2C734EE0B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85689830"/>
          <a:ext cx="8788645" cy="40178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11</xdr:col>
      <xdr:colOff>27405</xdr:colOff>
      <xdr:row>384</xdr:row>
      <xdr:rowOff>146538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4CDE26-5916-4CDF-A927-5F358690F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65446275"/>
          <a:ext cx="6713955" cy="8528538"/>
        </a:xfrm>
        <a:prstGeom prst="rect">
          <a:avLst/>
        </a:prstGeom>
      </xdr:spPr>
    </xdr:pic>
    <xdr:clientData/>
  </xdr:twoCellAnchor>
  <xdr:twoCellAnchor editAs="oneCell">
    <xdr:from>
      <xdr:col>0</xdr:col>
      <xdr:colOff>36634</xdr:colOff>
      <xdr:row>385</xdr:row>
      <xdr:rowOff>0</xdr:rowOff>
    </xdr:from>
    <xdr:to>
      <xdr:col>11</xdr:col>
      <xdr:colOff>139494</xdr:colOff>
      <xdr:row>398</xdr:row>
      <xdr:rowOff>29308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87FB5852-43B2-4069-9E36-F70608C53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6634" y="74018775"/>
          <a:ext cx="6789410" cy="2505808"/>
        </a:xfrm>
        <a:prstGeom prst="rect">
          <a:avLst/>
        </a:prstGeom>
      </xdr:spPr>
    </xdr:pic>
    <xdr:clientData/>
  </xdr:twoCellAnchor>
  <xdr:twoCellAnchor>
    <xdr:from>
      <xdr:col>6</xdr:col>
      <xdr:colOff>7326</xdr:colOff>
      <xdr:row>323</xdr:row>
      <xdr:rowOff>95250</xdr:rowOff>
    </xdr:from>
    <xdr:to>
      <xdr:col>6</xdr:col>
      <xdr:colOff>351692</xdr:colOff>
      <xdr:row>323</xdr:row>
      <xdr:rowOff>95250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AAD02A78-E448-4719-9CBD-F577757FD334}"/>
            </a:ext>
          </a:extLst>
        </xdr:cNvPr>
        <xdr:cNvCxnSpPr/>
      </xdr:nvCxnSpPr>
      <xdr:spPr>
        <a:xfrm>
          <a:off x="3731601" y="62293500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7326</xdr:colOff>
      <xdr:row>324</xdr:row>
      <xdr:rowOff>95250</xdr:rowOff>
    </xdr:from>
    <xdr:to>
      <xdr:col>6</xdr:col>
      <xdr:colOff>351692</xdr:colOff>
      <xdr:row>324</xdr:row>
      <xdr:rowOff>95250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3C258119-256E-48C7-B3F3-DAD6CCC24FF5}"/>
            </a:ext>
          </a:extLst>
        </xdr:cNvPr>
        <xdr:cNvCxnSpPr/>
      </xdr:nvCxnSpPr>
      <xdr:spPr>
        <a:xfrm>
          <a:off x="3731601" y="62484000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7326</xdr:colOff>
      <xdr:row>325</xdr:row>
      <xdr:rowOff>95250</xdr:rowOff>
    </xdr:from>
    <xdr:to>
      <xdr:col>6</xdr:col>
      <xdr:colOff>351692</xdr:colOff>
      <xdr:row>325</xdr:row>
      <xdr:rowOff>95250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4D24F67B-5C4E-4E4D-B497-A7D36601914E}"/>
            </a:ext>
          </a:extLst>
        </xdr:cNvPr>
        <xdr:cNvCxnSpPr/>
      </xdr:nvCxnSpPr>
      <xdr:spPr>
        <a:xfrm>
          <a:off x="3731601" y="62674500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7326</xdr:colOff>
      <xdr:row>326</xdr:row>
      <xdr:rowOff>95250</xdr:rowOff>
    </xdr:from>
    <xdr:to>
      <xdr:col>6</xdr:col>
      <xdr:colOff>351692</xdr:colOff>
      <xdr:row>326</xdr:row>
      <xdr:rowOff>95250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2443334B-D3DA-430F-A9B4-53ED9D5DFF77}"/>
            </a:ext>
          </a:extLst>
        </xdr:cNvPr>
        <xdr:cNvCxnSpPr/>
      </xdr:nvCxnSpPr>
      <xdr:spPr>
        <a:xfrm>
          <a:off x="3731601" y="62865000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7326</xdr:colOff>
      <xdr:row>324</xdr:row>
      <xdr:rowOff>95250</xdr:rowOff>
    </xdr:from>
    <xdr:to>
      <xdr:col>3</xdr:col>
      <xdr:colOff>351692</xdr:colOff>
      <xdr:row>324</xdr:row>
      <xdr:rowOff>95250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122C731A-8B58-4A4A-A66B-51F3F20573FD}"/>
            </a:ext>
          </a:extLst>
        </xdr:cNvPr>
        <xdr:cNvCxnSpPr/>
      </xdr:nvCxnSpPr>
      <xdr:spPr>
        <a:xfrm>
          <a:off x="2026626" y="62484000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7326</xdr:colOff>
      <xdr:row>326</xdr:row>
      <xdr:rowOff>95250</xdr:rowOff>
    </xdr:from>
    <xdr:to>
      <xdr:col>3</xdr:col>
      <xdr:colOff>351692</xdr:colOff>
      <xdr:row>326</xdr:row>
      <xdr:rowOff>95250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AD0DAE11-6072-4C1F-A09D-C6573DFB6A5A}"/>
            </a:ext>
          </a:extLst>
        </xdr:cNvPr>
        <xdr:cNvCxnSpPr/>
      </xdr:nvCxnSpPr>
      <xdr:spPr>
        <a:xfrm>
          <a:off x="2026626" y="62865000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7326</xdr:colOff>
      <xdr:row>328</xdr:row>
      <xdr:rowOff>95250</xdr:rowOff>
    </xdr:from>
    <xdr:to>
      <xdr:col>3</xdr:col>
      <xdr:colOff>351692</xdr:colOff>
      <xdr:row>328</xdr:row>
      <xdr:rowOff>95250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1E790D85-13C8-461D-9951-74337EF7B3BC}"/>
            </a:ext>
          </a:extLst>
        </xdr:cNvPr>
        <xdr:cNvCxnSpPr/>
      </xdr:nvCxnSpPr>
      <xdr:spPr>
        <a:xfrm>
          <a:off x="2026626" y="63246000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7326</xdr:colOff>
      <xdr:row>332</xdr:row>
      <xdr:rowOff>95250</xdr:rowOff>
    </xdr:from>
    <xdr:to>
      <xdr:col>3</xdr:col>
      <xdr:colOff>351692</xdr:colOff>
      <xdr:row>332</xdr:row>
      <xdr:rowOff>95250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C0EBC14E-4296-48B4-99D5-4A63DB91BD0F}"/>
            </a:ext>
          </a:extLst>
        </xdr:cNvPr>
        <xdr:cNvCxnSpPr/>
      </xdr:nvCxnSpPr>
      <xdr:spPr>
        <a:xfrm>
          <a:off x="2026626" y="64008000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7326</xdr:colOff>
      <xdr:row>333</xdr:row>
      <xdr:rowOff>95250</xdr:rowOff>
    </xdr:from>
    <xdr:to>
      <xdr:col>3</xdr:col>
      <xdr:colOff>351692</xdr:colOff>
      <xdr:row>333</xdr:row>
      <xdr:rowOff>95250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926393E7-A293-4AF5-8C6F-D7CC63B490A8}"/>
            </a:ext>
          </a:extLst>
        </xdr:cNvPr>
        <xdr:cNvCxnSpPr/>
      </xdr:nvCxnSpPr>
      <xdr:spPr>
        <a:xfrm>
          <a:off x="2026626" y="64198500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7326</xdr:colOff>
      <xdr:row>331</xdr:row>
      <xdr:rowOff>95250</xdr:rowOff>
    </xdr:from>
    <xdr:to>
      <xdr:col>11</xdr:col>
      <xdr:colOff>351692</xdr:colOff>
      <xdr:row>331</xdr:row>
      <xdr:rowOff>95250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9E9CDE5C-6B58-411E-9FA0-099A4843A2C4}"/>
            </a:ext>
          </a:extLst>
        </xdr:cNvPr>
        <xdr:cNvCxnSpPr/>
      </xdr:nvCxnSpPr>
      <xdr:spPr>
        <a:xfrm>
          <a:off x="6693876" y="63817500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7326</xdr:colOff>
      <xdr:row>333</xdr:row>
      <xdr:rowOff>95250</xdr:rowOff>
    </xdr:from>
    <xdr:to>
      <xdr:col>11</xdr:col>
      <xdr:colOff>351692</xdr:colOff>
      <xdr:row>333</xdr:row>
      <xdr:rowOff>95250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C0D4A33E-9C7F-496D-8E12-77CA320DEF24}"/>
            </a:ext>
          </a:extLst>
        </xdr:cNvPr>
        <xdr:cNvCxnSpPr/>
      </xdr:nvCxnSpPr>
      <xdr:spPr>
        <a:xfrm>
          <a:off x="6693876" y="64198500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7326</xdr:colOff>
      <xdr:row>323</xdr:row>
      <xdr:rowOff>95250</xdr:rowOff>
    </xdr:from>
    <xdr:to>
      <xdr:col>11</xdr:col>
      <xdr:colOff>351692</xdr:colOff>
      <xdr:row>323</xdr:row>
      <xdr:rowOff>95250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96B5FA7F-7F74-447F-99F7-86854FC35D32}"/>
            </a:ext>
          </a:extLst>
        </xdr:cNvPr>
        <xdr:cNvCxnSpPr/>
      </xdr:nvCxnSpPr>
      <xdr:spPr>
        <a:xfrm>
          <a:off x="6693876" y="62293500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7326</xdr:colOff>
      <xdr:row>324</xdr:row>
      <xdr:rowOff>95250</xdr:rowOff>
    </xdr:from>
    <xdr:to>
      <xdr:col>11</xdr:col>
      <xdr:colOff>351692</xdr:colOff>
      <xdr:row>324</xdr:row>
      <xdr:rowOff>95250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BEB8810A-C042-40C4-B949-1A2F0241464C}"/>
            </a:ext>
          </a:extLst>
        </xdr:cNvPr>
        <xdr:cNvCxnSpPr/>
      </xdr:nvCxnSpPr>
      <xdr:spPr>
        <a:xfrm>
          <a:off x="6693876" y="62484000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7326</xdr:colOff>
      <xdr:row>325</xdr:row>
      <xdr:rowOff>95250</xdr:rowOff>
    </xdr:from>
    <xdr:to>
      <xdr:col>11</xdr:col>
      <xdr:colOff>351692</xdr:colOff>
      <xdr:row>325</xdr:row>
      <xdr:rowOff>95250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8ED1DD76-1D54-4A7B-881E-CEAA104AC63A}"/>
            </a:ext>
          </a:extLst>
        </xdr:cNvPr>
        <xdr:cNvCxnSpPr/>
      </xdr:nvCxnSpPr>
      <xdr:spPr>
        <a:xfrm>
          <a:off x="6693876" y="62674500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7326</xdr:colOff>
      <xdr:row>326</xdr:row>
      <xdr:rowOff>95250</xdr:rowOff>
    </xdr:from>
    <xdr:to>
      <xdr:col>11</xdr:col>
      <xdr:colOff>351692</xdr:colOff>
      <xdr:row>326</xdr:row>
      <xdr:rowOff>95250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1E5039A7-E772-4EA1-9E21-0F84ABF1106E}"/>
            </a:ext>
          </a:extLst>
        </xdr:cNvPr>
        <xdr:cNvCxnSpPr/>
      </xdr:nvCxnSpPr>
      <xdr:spPr>
        <a:xfrm>
          <a:off x="6693876" y="62865000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7326</xdr:colOff>
      <xdr:row>327</xdr:row>
      <xdr:rowOff>119063</xdr:rowOff>
    </xdr:from>
    <xdr:to>
      <xdr:col>11</xdr:col>
      <xdr:colOff>351692</xdr:colOff>
      <xdr:row>327</xdr:row>
      <xdr:rowOff>119063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B56C42C4-6E0A-488F-AD4A-14DD2BC09A8A}"/>
            </a:ext>
          </a:extLst>
        </xdr:cNvPr>
        <xdr:cNvCxnSpPr/>
      </xdr:nvCxnSpPr>
      <xdr:spPr>
        <a:xfrm>
          <a:off x="6693876" y="63079313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7326</xdr:colOff>
      <xdr:row>333</xdr:row>
      <xdr:rowOff>95250</xdr:rowOff>
    </xdr:from>
    <xdr:to>
      <xdr:col>13</xdr:col>
      <xdr:colOff>351692</xdr:colOff>
      <xdr:row>333</xdr:row>
      <xdr:rowOff>95250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DC332745-5287-4DCE-9D74-532640178641}"/>
            </a:ext>
          </a:extLst>
        </xdr:cNvPr>
        <xdr:cNvCxnSpPr/>
      </xdr:nvCxnSpPr>
      <xdr:spPr>
        <a:xfrm>
          <a:off x="7684476" y="64198500"/>
          <a:ext cx="27769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7326</xdr:colOff>
      <xdr:row>332</xdr:row>
      <xdr:rowOff>95250</xdr:rowOff>
    </xdr:from>
    <xdr:to>
      <xdr:col>13</xdr:col>
      <xdr:colOff>351692</xdr:colOff>
      <xdr:row>332</xdr:row>
      <xdr:rowOff>95250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D6D15723-3ED0-481B-8711-E4641AA6AC09}"/>
            </a:ext>
          </a:extLst>
        </xdr:cNvPr>
        <xdr:cNvCxnSpPr/>
      </xdr:nvCxnSpPr>
      <xdr:spPr>
        <a:xfrm>
          <a:off x="7684476" y="64008000"/>
          <a:ext cx="27769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7326</xdr:colOff>
      <xdr:row>323</xdr:row>
      <xdr:rowOff>134940</xdr:rowOff>
    </xdr:from>
    <xdr:to>
      <xdr:col>14</xdr:col>
      <xdr:colOff>855</xdr:colOff>
      <xdr:row>323</xdr:row>
      <xdr:rowOff>134940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B4C2F3DB-3BD2-417C-8FE5-7D87405B594F}"/>
            </a:ext>
          </a:extLst>
        </xdr:cNvPr>
        <xdr:cNvCxnSpPr/>
      </xdr:nvCxnSpPr>
      <xdr:spPr>
        <a:xfrm>
          <a:off x="7684476" y="62333190"/>
          <a:ext cx="27927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7326</xdr:colOff>
      <xdr:row>324</xdr:row>
      <xdr:rowOff>127002</xdr:rowOff>
    </xdr:from>
    <xdr:to>
      <xdr:col>14</xdr:col>
      <xdr:colOff>855</xdr:colOff>
      <xdr:row>324</xdr:row>
      <xdr:rowOff>127002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DB198E88-3E29-4496-B833-3741BB75AA87}"/>
            </a:ext>
          </a:extLst>
        </xdr:cNvPr>
        <xdr:cNvCxnSpPr/>
      </xdr:nvCxnSpPr>
      <xdr:spPr>
        <a:xfrm>
          <a:off x="7684476" y="62515752"/>
          <a:ext cx="27927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7326</xdr:colOff>
      <xdr:row>328</xdr:row>
      <xdr:rowOff>119063</xdr:rowOff>
    </xdr:from>
    <xdr:to>
      <xdr:col>11</xdr:col>
      <xdr:colOff>351692</xdr:colOff>
      <xdr:row>328</xdr:row>
      <xdr:rowOff>119063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25D7165B-78AC-45BF-88B7-2A13F809D406}"/>
            </a:ext>
          </a:extLst>
        </xdr:cNvPr>
        <xdr:cNvCxnSpPr/>
      </xdr:nvCxnSpPr>
      <xdr:spPr>
        <a:xfrm>
          <a:off x="6693876" y="63269813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7326</xdr:colOff>
      <xdr:row>331</xdr:row>
      <xdr:rowOff>95250</xdr:rowOff>
    </xdr:from>
    <xdr:to>
      <xdr:col>3</xdr:col>
      <xdr:colOff>351692</xdr:colOff>
      <xdr:row>331</xdr:row>
      <xdr:rowOff>95250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FC5B68B0-D8B5-437C-BD78-EEC42ECFEAEA}"/>
            </a:ext>
          </a:extLst>
        </xdr:cNvPr>
        <xdr:cNvCxnSpPr/>
      </xdr:nvCxnSpPr>
      <xdr:spPr>
        <a:xfrm>
          <a:off x="2026626" y="63817500"/>
          <a:ext cx="3443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7326</xdr:colOff>
      <xdr:row>331</xdr:row>
      <xdr:rowOff>95250</xdr:rowOff>
    </xdr:from>
    <xdr:to>
      <xdr:col>13</xdr:col>
      <xdr:colOff>351692</xdr:colOff>
      <xdr:row>331</xdr:row>
      <xdr:rowOff>95250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0F9FECB1-F779-4E5A-A356-6019A58641CC}"/>
            </a:ext>
          </a:extLst>
        </xdr:cNvPr>
        <xdr:cNvCxnSpPr/>
      </xdr:nvCxnSpPr>
      <xdr:spPr>
        <a:xfrm>
          <a:off x="7684476" y="63817500"/>
          <a:ext cx="27769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7326</xdr:colOff>
      <xdr:row>138</xdr:row>
      <xdr:rowOff>95250</xdr:rowOff>
    </xdr:from>
    <xdr:to>
      <xdr:col>4</xdr:col>
      <xdr:colOff>0</xdr:colOff>
      <xdr:row>138</xdr:row>
      <xdr:rowOff>95250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01C737E5-FF54-4C2A-918D-50E87E5FA8DB}"/>
            </a:ext>
          </a:extLst>
        </xdr:cNvPr>
        <xdr:cNvCxnSpPr/>
      </xdr:nvCxnSpPr>
      <xdr:spPr>
        <a:xfrm>
          <a:off x="2026626" y="26993850"/>
          <a:ext cx="65942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7326</xdr:colOff>
      <xdr:row>140</xdr:row>
      <xdr:rowOff>95250</xdr:rowOff>
    </xdr:from>
    <xdr:to>
      <xdr:col>4</xdr:col>
      <xdr:colOff>0</xdr:colOff>
      <xdr:row>140</xdr:row>
      <xdr:rowOff>95250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DD785E3E-EFBD-4D4C-9B64-BED74D2EF839}"/>
            </a:ext>
          </a:extLst>
        </xdr:cNvPr>
        <xdr:cNvCxnSpPr/>
      </xdr:nvCxnSpPr>
      <xdr:spPr>
        <a:xfrm>
          <a:off x="2026626" y="27374850"/>
          <a:ext cx="65942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7326</xdr:colOff>
      <xdr:row>143</xdr:row>
      <xdr:rowOff>95250</xdr:rowOff>
    </xdr:from>
    <xdr:to>
      <xdr:col>4</xdr:col>
      <xdr:colOff>0</xdr:colOff>
      <xdr:row>143</xdr:row>
      <xdr:rowOff>95250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BB7827CF-42E3-4277-B63D-5C87BA673F63}"/>
            </a:ext>
          </a:extLst>
        </xdr:cNvPr>
        <xdr:cNvCxnSpPr/>
      </xdr:nvCxnSpPr>
      <xdr:spPr>
        <a:xfrm>
          <a:off x="2026626" y="27946350"/>
          <a:ext cx="65942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7326</xdr:colOff>
      <xdr:row>144</xdr:row>
      <xdr:rowOff>95250</xdr:rowOff>
    </xdr:from>
    <xdr:to>
      <xdr:col>4</xdr:col>
      <xdr:colOff>0</xdr:colOff>
      <xdr:row>144</xdr:row>
      <xdr:rowOff>95250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CB0AB533-FD97-4E73-BC8F-B47CB4C8BF3F}"/>
            </a:ext>
          </a:extLst>
        </xdr:cNvPr>
        <xdr:cNvCxnSpPr/>
      </xdr:nvCxnSpPr>
      <xdr:spPr>
        <a:xfrm>
          <a:off x="2026626" y="28136850"/>
          <a:ext cx="65942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7326</xdr:colOff>
      <xdr:row>145</xdr:row>
      <xdr:rowOff>95250</xdr:rowOff>
    </xdr:from>
    <xdr:to>
      <xdr:col>4</xdr:col>
      <xdr:colOff>0</xdr:colOff>
      <xdr:row>145</xdr:row>
      <xdr:rowOff>95250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D3F8B76B-56D0-4E39-AC0B-7C57CF77DDD0}"/>
            </a:ext>
          </a:extLst>
        </xdr:cNvPr>
        <xdr:cNvCxnSpPr/>
      </xdr:nvCxnSpPr>
      <xdr:spPr>
        <a:xfrm>
          <a:off x="2026626" y="28327350"/>
          <a:ext cx="65942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7326</xdr:colOff>
      <xdr:row>324</xdr:row>
      <xdr:rowOff>95250</xdr:rowOff>
    </xdr:from>
    <xdr:to>
      <xdr:col>4</xdr:col>
      <xdr:colOff>0</xdr:colOff>
      <xdr:row>324</xdr:row>
      <xdr:rowOff>95250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5D627BB4-AD2F-4303-A48A-4D698DDB51CD}"/>
            </a:ext>
          </a:extLst>
        </xdr:cNvPr>
        <xdr:cNvCxnSpPr/>
      </xdr:nvCxnSpPr>
      <xdr:spPr>
        <a:xfrm>
          <a:off x="2026626" y="62484000"/>
          <a:ext cx="65942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7326</xdr:colOff>
      <xdr:row>326</xdr:row>
      <xdr:rowOff>95250</xdr:rowOff>
    </xdr:from>
    <xdr:to>
      <xdr:col>4</xdr:col>
      <xdr:colOff>0</xdr:colOff>
      <xdr:row>326</xdr:row>
      <xdr:rowOff>95250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BF2F3152-9DF7-47EE-BF90-BC42C4E382C6}"/>
            </a:ext>
          </a:extLst>
        </xdr:cNvPr>
        <xdr:cNvCxnSpPr/>
      </xdr:nvCxnSpPr>
      <xdr:spPr>
        <a:xfrm>
          <a:off x="2026626" y="62865000"/>
          <a:ext cx="65942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7326</xdr:colOff>
      <xdr:row>328</xdr:row>
      <xdr:rowOff>95250</xdr:rowOff>
    </xdr:from>
    <xdr:to>
      <xdr:col>4</xdr:col>
      <xdr:colOff>0</xdr:colOff>
      <xdr:row>328</xdr:row>
      <xdr:rowOff>95250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D2B17449-083C-4A75-89F2-F7E155ECEDF5}"/>
            </a:ext>
          </a:extLst>
        </xdr:cNvPr>
        <xdr:cNvCxnSpPr/>
      </xdr:nvCxnSpPr>
      <xdr:spPr>
        <a:xfrm>
          <a:off x="2026626" y="63246000"/>
          <a:ext cx="65942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7326</xdr:colOff>
      <xdr:row>331</xdr:row>
      <xdr:rowOff>95250</xdr:rowOff>
    </xdr:from>
    <xdr:to>
      <xdr:col>4</xdr:col>
      <xdr:colOff>0</xdr:colOff>
      <xdr:row>331</xdr:row>
      <xdr:rowOff>95250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703826A3-F8F0-4FD8-BE54-8FAF9FB4A5D9}"/>
            </a:ext>
          </a:extLst>
        </xdr:cNvPr>
        <xdr:cNvCxnSpPr/>
      </xdr:nvCxnSpPr>
      <xdr:spPr>
        <a:xfrm>
          <a:off x="2026626" y="63817500"/>
          <a:ext cx="65942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7326</xdr:colOff>
      <xdr:row>332</xdr:row>
      <xdr:rowOff>95250</xdr:rowOff>
    </xdr:from>
    <xdr:to>
      <xdr:col>4</xdr:col>
      <xdr:colOff>0</xdr:colOff>
      <xdr:row>332</xdr:row>
      <xdr:rowOff>95250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AAB6F533-03B7-468A-848C-A670116B7725}"/>
            </a:ext>
          </a:extLst>
        </xdr:cNvPr>
        <xdr:cNvCxnSpPr/>
      </xdr:nvCxnSpPr>
      <xdr:spPr>
        <a:xfrm>
          <a:off x="2026626" y="64008000"/>
          <a:ext cx="65942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7326</xdr:colOff>
      <xdr:row>333</xdr:row>
      <xdr:rowOff>95250</xdr:rowOff>
    </xdr:from>
    <xdr:to>
      <xdr:col>4</xdr:col>
      <xdr:colOff>0</xdr:colOff>
      <xdr:row>333</xdr:row>
      <xdr:rowOff>95250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DD22F71E-29D0-4250-B4ED-F29C9E8B416F}"/>
            </a:ext>
          </a:extLst>
        </xdr:cNvPr>
        <xdr:cNvCxnSpPr/>
      </xdr:nvCxnSpPr>
      <xdr:spPr>
        <a:xfrm>
          <a:off x="2026626" y="64198500"/>
          <a:ext cx="65942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1134-6D73-4803-AC1F-D0B855EAB0EB}">
  <sheetPr>
    <pageSetUpPr fitToPage="1"/>
  </sheetPr>
  <dimension ref="A1:Z477"/>
  <sheetViews>
    <sheetView showGridLines="0" tabSelected="1" view="pageBreakPreview" topLeftCell="A144" zoomScale="130" zoomScaleNormal="120" zoomScaleSheetLayoutView="130" workbookViewId="0">
      <selection activeCell="O156" sqref="O156"/>
    </sheetView>
  </sheetViews>
  <sheetFormatPr defaultRowHeight="15" x14ac:dyDescent="0.25"/>
  <cols>
    <col min="1" max="1" width="11.42578125" customWidth="1"/>
    <col min="2" max="2" width="9" customWidth="1"/>
    <col min="3" max="3" width="9.85546875" customWidth="1"/>
    <col min="4" max="4" width="10" customWidth="1"/>
    <col min="5" max="5" width="8.85546875" customWidth="1"/>
    <col min="6" max="6" width="6.7109375" customWidth="1"/>
    <col min="7" max="7" width="5.28515625" customWidth="1"/>
    <col min="8" max="8" width="9.5703125" customWidth="1"/>
    <col min="9" max="9" width="5.7109375" customWidth="1"/>
    <col min="10" max="10" width="14.7109375" bestFit="1" customWidth="1"/>
    <col min="12" max="12" width="5.7109375" customWidth="1"/>
    <col min="14" max="14" width="4.28515625" bestFit="1" customWidth="1"/>
    <col min="15" max="15" width="4.85546875" customWidth="1"/>
    <col min="16" max="17" width="5" customWidth="1"/>
    <col min="18" max="18" width="3.28515625" customWidth="1"/>
    <col min="19" max="19" width="13.28515625" bestFit="1" customWidth="1"/>
    <col min="20" max="20" width="10.85546875" bestFit="1" customWidth="1"/>
    <col min="21" max="21" width="10.140625" bestFit="1" customWidth="1"/>
  </cols>
  <sheetData>
    <row r="1" spans="1:26" x14ac:dyDescent="0.25">
      <c r="A1" s="1" t="s">
        <v>0</v>
      </c>
      <c r="H1" t="s">
        <v>1</v>
      </c>
      <c r="L1" t="s">
        <v>2</v>
      </c>
    </row>
    <row r="2" spans="1:26" x14ac:dyDescent="0.25">
      <c r="A2" s="2" t="s">
        <v>3</v>
      </c>
    </row>
    <row r="3" spans="1:26" ht="15" customHeight="1" x14ac:dyDescent="0.25">
      <c r="A3" s="3" t="s">
        <v>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26" x14ac:dyDescent="0.25">
      <c r="A4" s="3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26" ht="30.75" customHeight="1" x14ac:dyDescent="0.25">
      <c r="A5" s="3" t="s">
        <v>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26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U6" s="6"/>
      <c r="V6" s="7"/>
    </row>
    <row r="7" spans="1:26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26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U8" s="8"/>
      <c r="V8" s="7"/>
    </row>
    <row r="9" spans="1:26" x14ac:dyDescent="0.2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U9" s="8"/>
      <c r="V9" s="7"/>
      <c r="W9" s="9"/>
      <c r="Y9" s="9"/>
      <c r="Z9" s="7"/>
    </row>
    <row r="10" spans="1:26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26" x14ac:dyDescent="0.2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U11" s="9"/>
      <c r="V11" s="7"/>
    </row>
    <row r="12" spans="1:26" x14ac:dyDescent="0.2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U12" s="9"/>
      <c r="V12" s="7"/>
      <c r="W12" s="9"/>
      <c r="Y12" s="9"/>
      <c r="Z12" s="7"/>
    </row>
    <row r="13" spans="1:26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26" x14ac:dyDescent="0.2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U14" s="9"/>
      <c r="V14" s="7"/>
    </row>
    <row r="15" spans="1:26" x14ac:dyDescent="0.2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U15" s="9"/>
      <c r="V15" s="7"/>
      <c r="W15" s="9"/>
      <c r="Y15" s="9"/>
      <c r="Z15" s="7"/>
    </row>
    <row r="16" spans="1:26" x14ac:dyDescent="0.2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26" x14ac:dyDescent="0.2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U17" s="9"/>
      <c r="V17" s="7"/>
    </row>
    <row r="18" spans="1:26" x14ac:dyDescent="0.2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U18" s="9"/>
      <c r="V18" s="7"/>
      <c r="W18" s="9"/>
      <c r="Y18" s="9"/>
      <c r="Z18" s="7"/>
    </row>
    <row r="19" spans="1:26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26" x14ac:dyDescent="0.2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U20" s="9"/>
      <c r="V20" s="7"/>
    </row>
    <row r="21" spans="1:26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U21" s="9"/>
      <c r="V21" s="7"/>
      <c r="W21" s="9"/>
      <c r="Y21" s="9"/>
      <c r="Z21" s="7"/>
    </row>
    <row r="22" spans="1:26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26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26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26" x14ac:dyDescent="0.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26" x14ac:dyDescent="0.2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26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26" x14ac:dyDescent="0.2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26" x14ac:dyDescent="0.2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26" x14ac:dyDescent="0.2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26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26" x14ac:dyDescent="0.2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 ht="31.5" customHeight="1" x14ac:dyDescent="0.25"/>
    <row r="46" spans="1:18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18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1:18" x14ac:dyDescent="0.25">
      <c r="A49" s="1" t="s">
        <v>7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11" t="s">
        <v>8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12"/>
      <c r="B51" s="12" t="s">
        <v>9</v>
      </c>
      <c r="C51" s="13">
        <f>C53*C54</f>
        <v>195</v>
      </c>
      <c r="D51" s="14"/>
      <c r="E51" s="12"/>
      <c r="F51" s="12"/>
      <c r="G51" s="12"/>
      <c r="H51" s="12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 ht="30" x14ac:dyDescent="0.25">
      <c r="A52" s="12"/>
      <c r="B52" s="12"/>
      <c r="C52" s="15" t="s">
        <v>10</v>
      </c>
      <c r="D52" s="16" t="s">
        <v>11</v>
      </c>
      <c r="E52" s="15" t="s">
        <v>12</v>
      </c>
      <c r="F52" s="15" t="s">
        <v>13</v>
      </c>
      <c r="G52" s="15" t="s">
        <v>14</v>
      </c>
      <c r="H52" s="15" t="s">
        <v>15</v>
      </c>
      <c r="I52" s="5"/>
      <c r="J52" s="3" t="s">
        <v>16</v>
      </c>
      <c r="K52" s="3"/>
      <c r="L52" s="3"/>
      <c r="M52" s="5"/>
      <c r="N52" s="5"/>
      <c r="O52" s="5"/>
      <c r="P52" s="5"/>
      <c r="Q52" s="5"/>
      <c r="R52" s="5"/>
    </row>
    <row r="53" spans="1:18" x14ac:dyDescent="0.25">
      <c r="A53" s="12" t="s">
        <v>17</v>
      </c>
      <c r="B53" s="12" t="s">
        <v>18</v>
      </c>
      <c r="C53" s="17">
        <v>15</v>
      </c>
      <c r="D53" s="14" t="str">
        <f>DEC2BIN(C53)</f>
        <v>1111</v>
      </c>
      <c r="E53" s="12"/>
      <c r="F53" s="12"/>
      <c r="G53" s="12"/>
      <c r="H53" s="12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12" t="s">
        <v>19</v>
      </c>
      <c r="B54" s="12" t="s">
        <v>20</v>
      </c>
      <c r="C54" s="17">
        <v>13</v>
      </c>
      <c r="D54" s="14" t="str">
        <f>DEC2BIN(C54)</f>
        <v>1101</v>
      </c>
      <c r="E54" s="13" t="str">
        <f>RIGHT(D54,1)</f>
        <v>1</v>
      </c>
      <c r="F54" s="12" t="str">
        <f>IF(E54="1","Add",IF(C54=0,"Latch","Shift"))</f>
        <v>Add</v>
      </c>
      <c r="G54" s="13">
        <f>IF(E54="1",G51+C53,0)</f>
        <v>15</v>
      </c>
      <c r="H54" s="14" t="str">
        <f>IF(NOT(ISERROR(DEC2BIN(G54))),DEC2BIN(G54),"")</f>
        <v>1111</v>
      </c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12"/>
      <c r="B55" s="12"/>
      <c r="C55" s="12"/>
      <c r="D55" s="12"/>
      <c r="E55" s="12"/>
      <c r="F55" s="12" t="str">
        <f>IF(F54="Add","Shift","")</f>
        <v>Shift</v>
      </c>
      <c r="G55" s="12" t="str">
        <f>IF(F55&lt;&gt;"","Shift must follow add","")</f>
        <v>Shift must follow add</v>
      </c>
      <c r="H55" s="12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12" t="s">
        <v>17</v>
      </c>
      <c r="B56" s="12" t="s">
        <v>18</v>
      </c>
      <c r="C56" s="13">
        <f>BIN2DEC(D56)</f>
        <v>30</v>
      </c>
      <c r="D56" s="14" t="str">
        <f>D53 &amp; "0"</f>
        <v>11110</v>
      </c>
      <c r="E56" s="12"/>
      <c r="F56" s="12"/>
      <c r="G56" s="12"/>
      <c r="H56" s="12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12" t="s">
        <v>19</v>
      </c>
      <c r="B57" s="12" t="s">
        <v>20</v>
      </c>
      <c r="C57" s="13">
        <f>BIN2DEC(D57)</f>
        <v>6</v>
      </c>
      <c r="D57" s="14" t="str">
        <f>IF(LEN(D54)&gt;1,LEFT(D54,LEN(D54)-1),"")</f>
        <v>110</v>
      </c>
      <c r="E57" s="13" t="str">
        <f>RIGHT(D57,1)</f>
        <v>0</v>
      </c>
      <c r="F57" s="12" t="str">
        <f>IF(E57="1","Add",IF(C57=0,"Latch","Shift"))</f>
        <v>Shift</v>
      </c>
      <c r="G57" s="13">
        <f>IF(E57="1",G54+C56,G54)</f>
        <v>15</v>
      </c>
      <c r="H57" s="14" t="str">
        <f>IF(NOT(ISERROR(DEC2BIN(G57))),DEC2BIN(G57),"")</f>
        <v>1111</v>
      </c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12"/>
      <c r="B58" s="12"/>
      <c r="C58" s="12"/>
      <c r="D58" s="12"/>
      <c r="E58" s="12"/>
      <c r="F58" s="12" t="str">
        <f>IF(F57="Add","Shift","")</f>
        <v/>
      </c>
      <c r="G58" s="12" t="str">
        <f>IF(F58&lt;&gt;"","Shift must follow add","")</f>
        <v/>
      </c>
      <c r="H58" s="12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12" t="s">
        <v>17</v>
      </c>
      <c r="B59" s="12" t="s">
        <v>18</v>
      </c>
      <c r="C59" s="13">
        <f>BIN2DEC(D59)</f>
        <v>60</v>
      </c>
      <c r="D59" s="14" t="str">
        <f>D56 &amp; "0"</f>
        <v>111100</v>
      </c>
      <c r="E59" s="12"/>
      <c r="F59" s="12"/>
      <c r="G59" s="12"/>
      <c r="H59" s="12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12" t="s">
        <v>19</v>
      </c>
      <c r="B60" s="12" t="s">
        <v>20</v>
      </c>
      <c r="C60" s="13">
        <f>BIN2DEC(D60)</f>
        <v>3</v>
      </c>
      <c r="D60" s="14" t="str">
        <f>IF(LEN(D57)&gt;1,LEFT(D57,LEN(D57)-1),"")</f>
        <v>11</v>
      </c>
      <c r="E60" s="13" t="str">
        <f>RIGHT(D60,1)</f>
        <v>1</v>
      </c>
      <c r="F60" s="12" t="str">
        <f>IF(E60="1","Add",IF(C60=0,"Latch","Shift"))</f>
        <v>Add</v>
      </c>
      <c r="G60" s="13">
        <f>IF(E60="1",G57+C59,G57)</f>
        <v>75</v>
      </c>
      <c r="H60" s="14" t="str">
        <f>IF(NOT(ISERROR(DEC2BIN(G60))),DEC2BIN(G60),"")</f>
        <v>1001011</v>
      </c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12"/>
      <c r="B61" s="12"/>
      <c r="C61" s="12"/>
      <c r="D61" s="12"/>
      <c r="E61" s="12"/>
      <c r="F61" s="12" t="str">
        <f>IF(F60="Add","Shift","")</f>
        <v>Shift</v>
      </c>
      <c r="G61" s="12" t="str">
        <f>IF(F61&lt;&gt;"","Shift must follow add","")</f>
        <v>Shift must follow add</v>
      </c>
      <c r="H61" s="12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12" t="s">
        <v>17</v>
      </c>
      <c r="B62" s="12" t="s">
        <v>18</v>
      </c>
      <c r="C62" s="13">
        <f>BIN2DEC(D62)</f>
        <v>120</v>
      </c>
      <c r="D62" s="14" t="str">
        <f>D59 &amp; "0"</f>
        <v>1111000</v>
      </c>
      <c r="E62" s="12"/>
      <c r="F62" s="12"/>
      <c r="G62" s="12"/>
      <c r="H62" s="12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12" t="s">
        <v>19</v>
      </c>
      <c r="B63" s="12" t="s">
        <v>20</v>
      </c>
      <c r="C63" s="13">
        <f>BIN2DEC(D63)</f>
        <v>1</v>
      </c>
      <c r="D63" s="14" t="str">
        <f>IF(LEN(D60)&gt;1,LEFT(D60,LEN(D60)-1),"")</f>
        <v>1</v>
      </c>
      <c r="E63" s="13" t="str">
        <f>RIGHT(D63,1)</f>
        <v>1</v>
      </c>
      <c r="F63" s="12" t="str">
        <f>IF(E63="1","Add",IF(C63=0,"Latch","Shift"))</f>
        <v>Add</v>
      </c>
      <c r="G63" s="13">
        <f>IF(E63="1",G60+C62,G60)</f>
        <v>195</v>
      </c>
      <c r="H63" s="14" t="str">
        <f>IF(NOT(ISERROR(DEC2BIN(G63))),DEC2BIN(G63),"")</f>
        <v>11000011</v>
      </c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12"/>
      <c r="B64" s="12"/>
      <c r="C64" s="12"/>
      <c r="D64" s="12"/>
      <c r="E64" s="12"/>
      <c r="F64" s="12" t="str">
        <f>IF(F63="Add","Shift","")</f>
        <v>Shift</v>
      </c>
      <c r="G64" s="12" t="str">
        <f>IF(F64&lt;&gt;"","Shift must follow add","")</f>
        <v>Shift must follow add</v>
      </c>
      <c r="H64" s="12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12" t="s">
        <v>17</v>
      </c>
      <c r="B65" s="12" t="s">
        <v>18</v>
      </c>
      <c r="C65" s="13">
        <f>BIN2DEC(D65)</f>
        <v>240</v>
      </c>
      <c r="D65" s="14" t="str">
        <f>D62 &amp; "0"</f>
        <v>11110000</v>
      </c>
      <c r="E65" s="12"/>
      <c r="F65" s="12"/>
      <c r="G65" s="12"/>
      <c r="H65" s="12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12" t="s">
        <v>19</v>
      </c>
      <c r="B66" s="12" t="s">
        <v>20</v>
      </c>
      <c r="C66" s="13">
        <f>BIN2DEC(D66)</f>
        <v>0</v>
      </c>
      <c r="D66" s="14" t="str">
        <f>IF(LEN(D63)&gt;1,LEFT(D63,LEN(D63)-1),"")</f>
        <v/>
      </c>
      <c r="E66" s="13" t="str">
        <f>RIGHT(D66,1)</f>
        <v/>
      </c>
      <c r="F66" s="12" t="str">
        <f>IF(E66="1","Add",IF(C66=0,"Latch","Shift"))</f>
        <v>Latch</v>
      </c>
      <c r="G66" s="13">
        <f>IF(E66="1",G63+C65,G63)</f>
        <v>195</v>
      </c>
      <c r="H66" s="14" t="str">
        <f>IF(NOT(ISERROR(DEC2BIN(G66))),DEC2BIN(G66),"")</f>
        <v>11000011</v>
      </c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12"/>
      <c r="B67" s="12"/>
      <c r="C67" s="12"/>
      <c r="D67" s="12"/>
      <c r="E67" s="12"/>
      <c r="F67" s="12" t="str">
        <f>IF(F66="Add","Shift","")</f>
        <v/>
      </c>
      <c r="G67" s="12" t="str">
        <f>IF(F67&lt;&gt;"","Shift must follow add","")</f>
        <v/>
      </c>
      <c r="H67" s="12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18" t="s">
        <v>21</v>
      </c>
      <c r="B68" s="9"/>
      <c r="C68" s="9"/>
      <c r="D68" s="9"/>
      <c r="E68" s="9"/>
      <c r="F68" s="9"/>
      <c r="G68" s="11"/>
    </row>
    <row r="69" spans="1:18" x14ac:dyDescent="0.25">
      <c r="A69" s="11" t="s">
        <v>22</v>
      </c>
      <c r="B69" s="9"/>
      <c r="C69" s="9"/>
      <c r="D69" s="9"/>
      <c r="E69" s="9"/>
      <c r="F69" s="9"/>
      <c r="G69" s="11"/>
    </row>
    <row r="70" spans="1:18" x14ac:dyDescent="0.25">
      <c r="A70" s="11"/>
      <c r="B70" s="9"/>
      <c r="C70" s="9"/>
      <c r="D70" s="9"/>
      <c r="E70" s="9"/>
      <c r="F70" s="9"/>
      <c r="G70" s="11"/>
    </row>
    <row r="71" spans="1:18" x14ac:dyDescent="0.25">
      <c r="A71" s="11"/>
      <c r="B71" s="9"/>
      <c r="C71" s="9"/>
      <c r="D71" s="9"/>
      <c r="E71" s="9"/>
      <c r="F71" s="9"/>
      <c r="G71" s="11"/>
    </row>
    <row r="72" spans="1:18" x14ac:dyDescent="0.25">
      <c r="A72" s="11"/>
      <c r="B72" s="9"/>
      <c r="C72" s="9"/>
      <c r="D72" s="9"/>
      <c r="E72" s="9"/>
      <c r="F72" s="9"/>
      <c r="G72" s="11"/>
    </row>
    <row r="73" spans="1:18" x14ac:dyDescent="0.25">
      <c r="A73" s="11"/>
      <c r="B73" s="9"/>
      <c r="C73" s="9"/>
      <c r="D73" s="9"/>
      <c r="E73" s="9"/>
      <c r="F73" s="9"/>
      <c r="G73" s="11"/>
    </row>
    <row r="74" spans="1:18" x14ac:dyDescent="0.25">
      <c r="A74" s="11"/>
      <c r="B74" s="9"/>
      <c r="C74" s="9"/>
      <c r="D74" s="9"/>
      <c r="E74" s="9"/>
      <c r="F74" s="9"/>
      <c r="G74" s="11"/>
    </row>
    <row r="75" spans="1:18" x14ac:dyDescent="0.25">
      <c r="A75" s="11"/>
      <c r="B75" s="9"/>
      <c r="C75" s="9"/>
      <c r="D75" s="9"/>
      <c r="E75" s="9"/>
      <c r="F75" s="9"/>
      <c r="G75" s="11"/>
    </row>
    <row r="76" spans="1:18" x14ac:dyDescent="0.25">
      <c r="A76" s="11"/>
      <c r="B76" s="9"/>
      <c r="C76" s="9"/>
      <c r="D76" s="9"/>
      <c r="E76" s="9"/>
      <c r="F76" s="9"/>
      <c r="G76" s="11"/>
    </row>
    <row r="77" spans="1:18" x14ac:dyDescent="0.25">
      <c r="A77" s="11"/>
      <c r="B77" s="9"/>
      <c r="C77" s="9"/>
      <c r="D77" s="9"/>
      <c r="E77" s="9"/>
      <c r="F77" s="9"/>
      <c r="G77" s="11"/>
    </row>
    <row r="78" spans="1:18" x14ac:dyDescent="0.25">
      <c r="A78" s="11"/>
      <c r="B78" s="9"/>
      <c r="C78" s="9"/>
      <c r="D78" s="9"/>
      <c r="E78" s="9"/>
      <c r="F78" s="9"/>
      <c r="G78" s="11"/>
    </row>
    <row r="79" spans="1:18" x14ac:dyDescent="0.25">
      <c r="A79" s="11"/>
      <c r="B79" s="9"/>
      <c r="C79" s="9"/>
      <c r="D79" s="9"/>
      <c r="E79" s="9"/>
      <c r="F79" s="9"/>
      <c r="G79" s="11"/>
    </row>
    <row r="80" spans="1:18" x14ac:dyDescent="0.25">
      <c r="A80" s="11"/>
      <c r="B80" s="9"/>
      <c r="C80" s="9"/>
      <c r="D80" s="9"/>
      <c r="E80" s="9"/>
      <c r="F80" s="9"/>
      <c r="G80" s="11"/>
    </row>
    <row r="81" spans="1:7" x14ac:dyDescent="0.25">
      <c r="A81" s="11"/>
      <c r="B81" s="9"/>
      <c r="C81" s="9"/>
      <c r="D81" s="9"/>
      <c r="E81" s="9"/>
      <c r="F81" s="9"/>
      <c r="G81" s="11"/>
    </row>
    <row r="82" spans="1:7" x14ac:dyDescent="0.25">
      <c r="A82" s="11"/>
      <c r="B82" s="9"/>
      <c r="C82" s="9"/>
      <c r="D82" s="9"/>
      <c r="E82" s="9"/>
      <c r="F82" s="9"/>
      <c r="G82" s="11"/>
    </row>
    <row r="83" spans="1:7" x14ac:dyDescent="0.25">
      <c r="A83" s="11"/>
      <c r="B83" s="9"/>
      <c r="C83" s="9"/>
      <c r="D83" s="9"/>
      <c r="E83" s="9"/>
      <c r="F83" s="9"/>
      <c r="G83" s="11"/>
    </row>
    <row r="84" spans="1:7" x14ac:dyDescent="0.25">
      <c r="A84" s="11"/>
      <c r="B84" s="9"/>
      <c r="C84" s="9"/>
      <c r="D84" s="9"/>
      <c r="E84" s="9"/>
      <c r="F84" s="9"/>
      <c r="G84" s="11"/>
    </row>
    <row r="85" spans="1:7" x14ac:dyDescent="0.25">
      <c r="A85" s="11"/>
      <c r="B85" s="9"/>
      <c r="C85" s="9"/>
      <c r="D85" s="9"/>
      <c r="E85" s="9"/>
      <c r="F85" s="9"/>
      <c r="G85" s="11"/>
    </row>
    <row r="86" spans="1:7" x14ac:dyDescent="0.25">
      <c r="A86" s="11"/>
      <c r="B86" s="9"/>
      <c r="C86" s="9"/>
      <c r="D86" s="9"/>
      <c r="E86" s="9"/>
      <c r="F86" s="9"/>
      <c r="G86" s="11"/>
    </row>
    <row r="87" spans="1:7" x14ac:dyDescent="0.25">
      <c r="A87" s="11"/>
      <c r="B87" s="9"/>
      <c r="C87" s="9"/>
      <c r="D87" s="9"/>
      <c r="E87" s="9"/>
      <c r="F87" s="9"/>
      <c r="G87" s="11"/>
    </row>
    <row r="88" spans="1:7" x14ac:dyDescent="0.25">
      <c r="A88" s="11"/>
      <c r="B88" s="9"/>
      <c r="C88" s="9"/>
      <c r="D88" s="9"/>
      <c r="E88" s="9"/>
      <c r="F88" s="9"/>
      <c r="G88" s="11"/>
    </row>
    <row r="89" spans="1:7" x14ac:dyDescent="0.25">
      <c r="A89" s="11"/>
      <c r="B89" s="9"/>
      <c r="C89" s="9"/>
      <c r="D89" s="9"/>
      <c r="E89" s="9"/>
      <c r="F89" s="9"/>
      <c r="G89" s="11"/>
    </row>
    <row r="90" spans="1:7" x14ac:dyDescent="0.25">
      <c r="A90" s="11"/>
      <c r="B90" s="9"/>
      <c r="C90" s="9"/>
      <c r="D90" s="9"/>
      <c r="E90" s="9"/>
      <c r="F90" s="9"/>
      <c r="G90" s="11"/>
    </row>
    <row r="91" spans="1:7" x14ac:dyDescent="0.25">
      <c r="A91" s="11"/>
      <c r="B91" s="9"/>
      <c r="C91" s="9"/>
      <c r="D91" s="9"/>
      <c r="E91" s="9"/>
      <c r="F91" s="9"/>
      <c r="G91" s="11"/>
    </row>
    <row r="92" spans="1:7" x14ac:dyDescent="0.25">
      <c r="A92" s="11"/>
      <c r="B92" s="9"/>
      <c r="C92" s="9"/>
      <c r="D92" s="9"/>
      <c r="E92" s="9"/>
      <c r="F92" s="9"/>
      <c r="G92" s="11"/>
    </row>
    <row r="93" spans="1:7" x14ac:dyDescent="0.25">
      <c r="A93" s="11"/>
      <c r="B93" s="9"/>
      <c r="C93" s="9"/>
      <c r="D93" s="9"/>
      <c r="E93" s="9"/>
      <c r="F93" s="9"/>
      <c r="G93" s="11"/>
    </row>
    <row r="94" spans="1:7" x14ac:dyDescent="0.25">
      <c r="A94" s="11"/>
      <c r="B94" s="9"/>
      <c r="C94" s="9"/>
      <c r="D94" s="9"/>
      <c r="E94" s="9"/>
      <c r="F94" s="9"/>
      <c r="G94" s="11"/>
    </row>
    <row r="95" spans="1:7" x14ac:dyDescent="0.25">
      <c r="A95" s="11"/>
      <c r="B95" s="9"/>
      <c r="C95" s="9"/>
      <c r="D95" s="9"/>
      <c r="E95" s="9"/>
      <c r="F95" s="9"/>
      <c r="G95" s="11"/>
    </row>
    <row r="96" spans="1:7" x14ac:dyDescent="0.25">
      <c r="A96" s="11"/>
      <c r="B96" s="9"/>
      <c r="C96" s="9"/>
      <c r="D96" s="9"/>
      <c r="E96" s="9"/>
      <c r="F96" s="9"/>
      <c r="G96" s="11"/>
    </row>
    <row r="97" spans="1:7" x14ac:dyDescent="0.25">
      <c r="A97" s="11"/>
      <c r="B97" s="9"/>
      <c r="C97" s="9"/>
      <c r="D97" s="9"/>
      <c r="E97" s="9"/>
      <c r="F97" s="9"/>
      <c r="G97" s="11"/>
    </row>
    <row r="98" spans="1:7" x14ac:dyDescent="0.25">
      <c r="A98" s="11"/>
      <c r="B98" s="9"/>
      <c r="C98" s="9"/>
      <c r="D98" s="9"/>
      <c r="E98" s="9"/>
      <c r="F98" s="9"/>
      <c r="G98" s="11"/>
    </row>
    <row r="99" spans="1:7" x14ac:dyDescent="0.25">
      <c r="A99" s="11"/>
      <c r="B99" s="9"/>
      <c r="C99" s="9"/>
      <c r="D99" s="9"/>
      <c r="E99" s="9"/>
      <c r="F99" s="9"/>
      <c r="G99" s="11"/>
    </row>
    <row r="100" spans="1:7" x14ac:dyDescent="0.25">
      <c r="A100" s="11"/>
      <c r="B100" s="9"/>
      <c r="C100" s="9"/>
      <c r="D100" s="9"/>
      <c r="E100" s="9"/>
      <c r="F100" s="9"/>
      <c r="G100" s="11"/>
    </row>
    <row r="101" spans="1:7" x14ac:dyDescent="0.25">
      <c r="A101" s="11"/>
      <c r="B101" s="9"/>
      <c r="C101" s="9"/>
      <c r="D101" s="9"/>
      <c r="E101" s="9"/>
      <c r="F101" s="9"/>
      <c r="G101" s="11"/>
    </row>
    <row r="102" spans="1:7" x14ac:dyDescent="0.25">
      <c r="A102" s="11"/>
      <c r="B102" s="9"/>
      <c r="C102" s="9"/>
      <c r="D102" s="9"/>
      <c r="E102" s="9"/>
      <c r="F102" s="9"/>
      <c r="G102" s="11"/>
    </row>
    <row r="103" spans="1:7" x14ac:dyDescent="0.25">
      <c r="A103" s="11"/>
      <c r="B103" s="9"/>
      <c r="C103" s="9"/>
      <c r="D103" s="9"/>
      <c r="E103" s="9"/>
      <c r="F103" s="9"/>
      <c r="G103" s="11"/>
    </row>
    <row r="104" spans="1:7" x14ac:dyDescent="0.25">
      <c r="A104" s="11"/>
      <c r="B104" s="9"/>
      <c r="C104" s="9"/>
      <c r="D104" s="9"/>
      <c r="E104" s="9"/>
      <c r="F104" s="9"/>
      <c r="G104" s="11"/>
    </row>
    <row r="105" spans="1:7" x14ac:dyDescent="0.25">
      <c r="A105" s="11"/>
      <c r="B105" s="9"/>
      <c r="C105" s="9"/>
      <c r="D105" s="9"/>
      <c r="E105" s="9"/>
      <c r="F105" s="9"/>
      <c r="G105" s="11"/>
    </row>
    <row r="106" spans="1:7" x14ac:dyDescent="0.25">
      <c r="A106" s="11"/>
      <c r="B106" s="9"/>
      <c r="C106" s="9"/>
      <c r="D106" s="9"/>
      <c r="E106" s="9"/>
      <c r="F106" s="9"/>
      <c r="G106" s="11"/>
    </row>
    <row r="107" spans="1:7" x14ac:dyDescent="0.25">
      <c r="A107" s="11"/>
      <c r="B107" s="9"/>
      <c r="C107" s="9"/>
      <c r="D107" s="9"/>
      <c r="E107" s="9"/>
      <c r="F107" s="9"/>
      <c r="G107" s="11"/>
    </row>
    <row r="108" spans="1:7" x14ac:dyDescent="0.25">
      <c r="A108" s="11"/>
      <c r="B108" s="9"/>
      <c r="C108" s="9"/>
      <c r="D108" s="9"/>
      <c r="E108" s="9"/>
      <c r="F108" s="9"/>
      <c r="G108" s="11"/>
    </row>
    <row r="109" spans="1:7" x14ac:dyDescent="0.25">
      <c r="A109" s="11"/>
      <c r="B109" s="9"/>
      <c r="C109" s="9"/>
      <c r="D109" s="9"/>
      <c r="E109" s="9"/>
      <c r="F109" s="9"/>
      <c r="G109" s="11"/>
    </row>
    <row r="110" spans="1:7" x14ac:dyDescent="0.25">
      <c r="A110" s="11"/>
      <c r="B110" s="9"/>
      <c r="C110" s="9"/>
      <c r="D110" s="9"/>
      <c r="E110" s="9"/>
      <c r="F110" s="9"/>
      <c r="G110" s="11"/>
    </row>
    <row r="111" spans="1:7" x14ac:dyDescent="0.25">
      <c r="A111" s="11"/>
      <c r="B111" s="9"/>
      <c r="C111" s="9"/>
      <c r="D111" s="9"/>
      <c r="E111" s="9"/>
      <c r="F111" s="9"/>
      <c r="G111" s="11"/>
    </row>
    <row r="112" spans="1:7" x14ac:dyDescent="0.25">
      <c r="A112" s="11"/>
      <c r="B112" s="9"/>
      <c r="C112" s="9"/>
      <c r="D112" s="9"/>
      <c r="E112" s="9"/>
      <c r="F112" s="9"/>
      <c r="G112" s="11"/>
    </row>
    <row r="113" spans="1:7" x14ac:dyDescent="0.25">
      <c r="A113" s="11"/>
      <c r="B113" s="9"/>
      <c r="C113" s="9"/>
      <c r="D113" s="9"/>
      <c r="E113" s="9"/>
      <c r="F113" s="9"/>
      <c r="G113" s="11"/>
    </row>
    <row r="114" spans="1:7" x14ac:dyDescent="0.25">
      <c r="A114" s="11"/>
      <c r="B114" s="9"/>
      <c r="C114" s="9"/>
      <c r="D114" s="9"/>
      <c r="E114" s="9"/>
      <c r="F114" s="9"/>
      <c r="G114" s="11"/>
    </row>
    <row r="115" spans="1:7" x14ac:dyDescent="0.25">
      <c r="A115" s="11"/>
      <c r="B115" s="9"/>
      <c r="C115" s="9"/>
      <c r="D115" s="9"/>
      <c r="E115" s="9"/>
      <c r="F115" s="9"/>
      <c r="G115" s="11"/>
    </row>
    <row r="116" spans="1:7" x14ac:dyDescent="0.25">
      <c r="A116" s="11"/>
      <c r="B116" s="9"/>
      <c r="C116" s="9"/>
      <c r="D116" s="9"/>
      <c r="E116" s="9"/>
      <c r="F116" s="9"/>
      <c r="G116" s="11"/>
    </row>
    <row r="117" spans="1:7" x14ac:dyDescent="0.25">
      <c r="A117" s="11"/>
      <c r="B117" s="9"/>
      <c r="C117" s="9"/>
      <c r="D117" s="9"/>
      <c r="E117" s="9"/>
      <c r="F117" s="9"/>
      <c r="G117" s="11"/>
    </row>
    <row r="118" spans="1:7" x14ac:dyDescent="0.25">
      <c r="A118" s="11"/>
      <c r="B118" s="9"/>
      <c r="C118" s="9"/>
      <c r="D118" s="9"/>
      <c r="E118" s="9"/>
      <c r="F118" s="9"/>
      <c r="G118" s="11"/>
    </row>
    <row r="119" spans="1:7" x14ac:dyDescent="0.25">
      <c r="A119" s="11"/>
      <c r="B119" s="9"/>
      <c r="C119" s="9"/>
      <c r="D119" s="9"/>
      <c r="E119" s="9"/>
      <c r="F119" s="9"/>
      <c r="G119" s="11"/>
    </row>
    <row r="120" spans="1:7" x14ac:dyDescent="0.25">
      <c r="A120" s="11"/>
      <c r="B120" s="9"/>
      <c r="C120" s="9"/>
      <c r="D120" s="9"/>
      <c r="E120" s="9"/>
      <c r="F120" s="9"/>
      <c r="G120" s="11"/>
    </row>
    <row r="121" spans="1:7" x14ac:dyDescent="0.25">
      <c r="A121" s="11"/>
      <c r="B121" s="9"/>
      <c r="C121" s="9"/>
      <c r="D121" s="9"/>
      <c r="E121" s="9"/>
      <c r="F121" s="9"/>
      <c r="G121" s="11"/>
    </row>
    <row r="122" spans="1:7" x14ac:dyDescent="0.25">
      <c r="A122" s="11"/>
      <c r="B122" s="9"/>
      <c r="C122" s="9"/>
      <c r="D122" s="9"/>
      <c r="E122" s="9"/>
      <c r="F122" s="9"/>
      <c r="G122" s="11"/>
    </row>
    <row r="123" spans="1:7" x14ac:dyDescent="0.25">
      <c r="A123" s="11"/>
      <c r="B123" s="9"/>
      <c r="C123" s="9"/>
      <c r="D123" s="9"/>
      <c r="E123" s="9"/>
      <c r="F123" s="9"/>
      <c r="G123" s="11"/>
    </row>
    <row r="124" spans="1:7" x14ac:dyDescent="0.25">
      <c r="A124" s="11"/>
      <c r="B124" s="9"/>
      <c r="C124" s="9"/>
      <c r="D124" s="9"/>
      <c r="E124" s="9"/>
      <c r="F124" s="9"/>
      <c r="G124" s="11"/>
    </row>
    <row r="125" spans="1:7" x14ac:dyDescent="0.25">
      <c r="A125" s="11"/>
      <c r="B125" s="9"/>
      <c r="C125" s="9"/>
      <c r="D125" s="9"/>
      <c r="E125" s="9"/>
      <c r="F125" s="9"/>
      <c r="G125" s="11"/>
    </row>
    <row r="126" spans="1:7" x14ac:dyDescent="0.25">
      <c r="A126" s="11"/>
      <c r="B126" s="9"/>
      <c r="C126" s="9"/>
      <c r="D126" s="9"/>
      <c r="E126" s="9"/>
      <c r="F126" s="9"/>
      <c r="G126" s="11"/>
    </row>
    <row r="127" spans="1:7" x14ac:dyDescent="0.25">
      <c r="A127" s="11"/>
      <c r="B127" s="9"/>
      <c r="C127" s="9"/>
      <c r="D127" s="9"/>
      <c r="E127" s="9"/>
      <c r="F127" s="9"/>
      <c r="G127" s="11"/>
    </row>
    <row r="128" spans="1:7" x14ac:dyDescent="0.25">
      <c r="A128" s="11"/>
      <c r="B128" s="9"/>
      <c r="C128" s="9"/>
      <c r="D128" s="9"/>
      <c r="E128" s="9"/>
      <c r="F128" s="9"/>
      <c r="G128" s="11"/>
    </row>
    <row r="129" spans="1:15" x14ac:dyDescent="0.25">
      <c r="B129" s="9"/>
      <c r="C129" s="9"/>
      <c r="D129" s="9"/>
      <c r="E129" s="9"/>
      <c r="F129" s="9"/>
      <c r="G129" s="11"/>
    </row>
    <row r="130" spans="1:15" x14ac:dyDescent="0.25">
      <c r="A130" s="11"/>
      <c r="B130" s="9"/>
      <c r="C130" s="9"/>
      <c r="D130" s="9"/>
      <c r="E130" s="9"/>
      <c r="F130" s="9"/>
      <c r="G130" s="11"/>
    </row>
    <row r="131" spans="1:15" x14ac:dyDescent="0.25">
      <c r="A131" s="11" t="s">
        <v>23</v>
      </c>
      <c r="B131" s="9"/>
      <c r="C131" s="9"/>
      <c r="D131" s="9"/>
      <c r="E131" s="9"/>
      <c r="F131" s="9"/>
    </row>
    <row r="132" spans="1:15" x14ac:dyDescent="0.25">
      <c r="A132" s="11" t="s">
        <v>24</v>
      </c>
      <c r="B132" s="9"/>
      <c r="C132" s="9"/>
      <c r="D132" s="9"/>
      <c r="E132" s="9"/>
      <c r="F132" s="9"/>
    </row>
    <row r="133" spans="1:15" x14ac:dyDescent="0.25">
      <c r="A133" s="18" t="s">
        <v>25</v>
      </c>
      <c r="B133" s="9"/>
      <c r="C133" s="9"/>
      <c r="D133" s="9"/>
      <c r="E133" s="9"/>
      <c r="F133" s="9"/>
    </row>
    <row r="134" spans="1:15" x14ac:dyDescent="0.25">
      <c r="B134" s="9"/>
      <c r="C134" s="9"/>
      <c r="D134" s="19"/>
      <c r="E134" s="20" t="s">
        <v>26</v>
      </c>
      <c r="L134" s="21" t="s">
        <v>27</v>
      </c>
      <c r="M134" s="22"/>
    </row>
    <row r="135" spans="1:15" ht="15.75" thickBot="1" x14ac:dyDescent="0.3">
      <c r="A135" s="11"/>
      <c r="B135" s="9"/>
      <c r="C135" s="23" t="s">
        <v>28</v>
      </c>
      <c r="D135" s="9"/>
      <c r="H135" s="23" t="s">
        <v>29</v>
      </c>
      <c r="K135" s="23" t="s">
        <v>28</v>
      </c>
      <c r="O135" s="23" t="s">
        <v>29</v>
      </c>
    </row>
    <row r="136" spans="1:15" x14ac:dyDescent="0.25">
      <c r="A136" s="11"/>
      <c r="B136" s="9"/>
      <c r="C136" s="9"/>
      <c r="D136" s="9"/>
      <c r="E136" s="24"/>
      <c r="F136" s="25"/>
      <c r="H136" t="s">
        <v>30</v>
      </c>
      <c r="K136" s="7" t="s">
        <v>30</v>
      </c>
      <c r="M136" s="26"/>
      <c r="N136" s="27">
        <v>8</v>
      </c>
      <c r="O136" t="s">
        <v>31</v>
      </c>
    </row>
    <row r="137" spans="1:15" x14ac:dyDescent="0.25">
      <c r="A137" s="9"/>
      <c r="B137" s="28" t="s">
        <v>32</v>
      </c>
      <c r="C137" s="29" t="s">
        <v>33</v>
      </c>
      <c r="E137" s="30"/>
      <c r="F137" s="31"/>
      <c r="H137" t="s">
        <v>34</v>
      </c>
      <c r="K137" s="7" t="s">
        <v>34</v>
      </c>
      <c r="M137" s="32"/>
      <c r="N137" s="27">
        <v>8</v>
      </c>
      <c r="O137" t="s">
        <v>35</v>
      </c>
    </row>
    <row r="138" spans="1:15" x14ac:dyDescent="0.25">
      <c r="A138" s="9"/>
      <c r="B138" s="33"/>
      <c r="C138" s="34"/>
      <c r="D138" s="9"/>
      <c r="E138" s="30"/>
      <c r="F138" s="31"/>
      <c r="H138" t="s">
        <v>36</v>
      </c>
      <c r="K138" s="7" t="s">
        <v>36</v>
      </c>
      <c r="M138" s="32"/>
    </row>
    <row r="139" spans="1:15" x14ac:dyDescent="0.25">
      <c r="A139" s="9"/>
      <c r="B139" s="33"/>
      <c r="C139" s="34" t="s">
        <v>37</v>
      </c>
      <c r="E139" s="30"/>
      <c r="F139" s="31"/>
      <c r="H139" t="s">
        <v>38</v>
      </c>
      <c r="K139" s="7" t="s">
        <v>38</v>
      </c>
      <c r="M139" s="32"/>
    </row>
    <row r="140" spans="1:15" x14ac:dyDescent="0.25">
      <c r="A140" s="9"/>
      <c r="B140" s="33"/>
      <c r="C140" s="35"/>
      <c r="E140" s="30"/>
      <c r="F140" s="31"/>
      <c r="J140" s="36" t="s">
        <v>39</v>
      </c>
      <c r="K140" s="37" t="s">
        <v>40</v>
      </c>
      <c r="L140" s="27">
        <v>4</v>
      </c>
      <c r="M140" s="32"/>
    </row>
    <row r="141" spans="1:15" x14ac:dyDescent="0.25">
      <c r="A141" s="9"/>
      <c r="B141" s="38"/>
      <c r="C141" s="39" t="s">
        <v>41</v>
      </c>
      <c r="E141" s="30"/>
      <c r="F141" s="31"/>
      <c r="J141" s="40"/>
      <c r="K141" s="41" t="s">
        <v>42</v>
      </c>
      <c r="L141" s="27">
        <v>4</v>
      </c>
      <c r="M141" s="32"/>
    </row>
    <row r="142" spans="1:15" x14ac:dyDescent="0.25">
      <c r="A142" s="9"/>
      <c r="B142" s="9"/>
      <c r="C142" s="9"/>
      <c r="E142" s="30"/>
      <c r="F142" s="31"/>
      <c r="J142" s="40"/>
      <c r="K142" s="41"/>
      <c r="L142" s="27"/>
      <c r="M142" s="32"/>
    </row>
    <row r="143" spans="1:15" x14ac:dyDescent="0.25">
      <c r="A143" s="9"/>
      <c r="B143" s="42" t="s">
        <v>43</v>
      </c>
      <c r="C143" s="43"/>
      <c r="E143" s="30"/>
      <c r="F143" s="31"/>
      <c r="J143" s="40"/>
      <c r="K143" s="41"/>
      <c r="M143" s="32"/>
    </row>
    <row r="144" spans="1:15" x14ac:dyDescent="0.25">
      <c r="A144" s="9"/>
      <c r="B144" s="44"/>
      <c r="C144" s="45" t="s">
        <v>44</v>
      </c>
      <c r="E144" s="30"/>
      <c r="F144" s="31"/>
      <c r="J144" s="40"/>
      <c r="K144" s="41" t="s">
        <v>33</v>
      </c>
      <c r="M144" s="32"/>
      <c r="O144" s="46" t="s">
        <v>44</v>
      </c>
    </row>
    <row r="145" spans="1:15" x14ac:dyDescent="0.25">
      <c r="A145" s="9"/>
      <c r="B145" s="47"/>
      <c r="C145" s="45" t="s">
        <v>45</v>
      </c>
      <c r="E145" s="30"/>
      <c r="F145" s="31"/>
      <c r="J145" s="40"/>
      <c r="K145" s="41"/>
      <c r="L145" s="9"/>
      <c r="M145" s="32"/>
      <c r="O145" t="s">
        <v>45</v>
      </c>
    </row>
    <row r="146" spans="1:15" ht="15.75" thickBot="1" x14ac:dyDescent="0.3">
      <c r="A146" s="9"/>
      <c r="B146" s="48"/>
      <c r="C146" s="49" t="s">
        <v>46</v>
      </c>
      <c r="E146" s="50"/>
      <c r="F146" s="51"/>
      <c r="J146" s="52"/>
      <c r="K146" s="53" t="s">
        <v>37</v>
      </c>
      <c r="M146" s="54"/>
      <c r="O146" t="s">
        <v>46</v>
      </c>
    </row>
    <row r="148" spans="1:15" x14ac:dyDescent="0.25">
      <c r="A148" s="1" t="s">
        <v>47</v>
      </c>
    </row>
    <row r="149" spans="1:15" x14ac:dyDescent="0.25">
      <c r="C149" s="9" t="s">
        <v>48</v>
      </c>
      <c r="J149" t="s">
        <v>48</v>
      </c>
      <c r="L149" t="s">
        <v>48</v>
      </c>
      <c r="N149" t="s">
        <v>49</v>
      </c>
    </row>
    <row r="150" spans="1:15" x14ac:dyDescent="0.25">
      <c r="C150" s="9" t="s">
        <v>50</v>
      </c>
      <c r="G150" t="s">
        <v>51</v>
      </c>
      <c r="J150" t="s">
        <v>50</v>
      </c>
      <c r="L150" t="s">
        <v>50</v>
      </c>
      <c r="N150" t="s">
        <v>51</v>
      </c>
    </row>
    <row r="151" spans="1:15" x14ac:dyDescent="0.25">
      <c r="C151" t="s">
        <v>52</v>
      </c>
      <c r="G151" t="s">
        <v>53</v>
      </c>
      <c r="J151" t="s">
        <v>51</v>
      </c>
      <c r="L151" t="s">
        <v>51</v>
      </c>
      <c r="N151" t="s">
        <v>54</v>
      </c>
    </row>
    <row r="152" spans="1:15" x14ac:dyDescent="0.25">
      <c r="B152" s="13" t="s">
        <v>55</v>
      </c>
      <c r="D152" s="12" t="s">
        <v>56</v>
      </c>
      <c r="F152" s="13" t="s">
        <v>57</v>
      </c>
      <c r="G152" s="9"/>
      <c r="H152" s="9"/>
      <c r="I152" s="13" t="s">
        <v>58</v>
      </c>
      <c r="J152" s="9"/>
      <c r="K152" s="13" t="s">
        <v>34</v>
      </c>
      <c r="L152" s="9"/>
      <c r="M152" s="13" t="s">
        <v>59</v>
      </c>
      <c r="N152" s="9"/>
      <c r="O152" s="13" t="s">
        <v>38</v>
      </c>
    </row>
    <row r="153" spans="1:15" x14ac:dyDescent="0.25">
      <c r="B153" s="9"/>
      <c r="F153" s="9"/>
      <c r="G153" s="9"/>
      <c r="H153" s="9"/>
      <c r="I153" s="9"/>
      <c r="J153" s="9"/>
      <c r="K153" s="9"/>
      <c r="L153" s="9"/>
      <c r="M153" s="9"/>
      <c r="N153" s="9"/>
      <c r="O153" s="9"/>
    </row>
    <row r="154" spans="1:15" ht="15.75" thickBot="1" x14ac:dyDescent="0.3">
      <c r="B154" s="9"/>
      <c r="F154" s="9"/>
      <c r="G154" s="9"/>
      <c r="H154" s="9"/>
      <c r="I154" s="9"/>
      <c r="J154" s="9"/>
      <c r="K154" s="9"/>
      <c r="L154" s="9"/>
      <c r="M154" s="9"/>
      <c r="N154" s="9"/>
      <c r="O154" s="9"/>
    </row>
    <row r="155" spans="1:15" x14ac:dyDescent="0.25">
      <c r="B155" s="9"/>
      <c r="C155" s="55" t="s">
        <v>60</v>
      </c>
      <c r="F155" s="9"/>
      <c r="G155" s="56" t="s">
        <v>51</v>
      </c>
      <c r="H155" s="57"/>
      <c r="I155" s="9"/>
      <c r="J155" s="9"/>
      <c r="K155" s="9"/>
      <c r="L155" s="9"/>
      <c r="M155" s="9"/>
      <c r="N155" s="9"/>
      <c r="O155" s="9"/>
    </row>
    <row r="156" spans="1:15" ht="15.75" thickBot="1" x14ac:dyDescent="0.3">
      <c r="C156" s="58" t="s">
        <v>61</v>
      </c>
      <c r="G156" s="59" t="s">
        <v>62</v>
      </c>
      <c r="H156" s="60"/>
    </row>
    <row r="157" spans="1:15" x14ac:dyDescent="0.25">
      <c r="C157" s="58" t="s">
        <v>51</v>
      </c>
      <c r="J157" s="55" t="s">
        <v>48</v>
      </c>
    </row>
    <row r="158" spans="1:15" x14ac:dyDescent="0.25">
      <c r="C158" s="58" t="s">
        <v>61</v>
      </c>
      <c r="J158" s="58" t="s">
        <v>49</v>
      </c>
    </row>
    <row r="159" spans="1:15" ht="15.75" thickBot="1" x14ac:dyDescent="0.3">
      <c r="C159" s="61" t="s">
        <v>49</v>
      </c>
      <c r="J159" s="58" t="s">
        <v>52</v>
      </c>
    </row>
    <row r="160" spans="1:15" ht="15.75" thickBot="1" x14ac:dyDescent="0.3">
      <c r="J160" s="61" t="s">
        <v>54</v>
      </c>
    </row>
    <row r="164" spans="1:1" x14ac:dyDescent="0.25">
      <c r="A164" s="1" t="s">
        <v>63</v>
      </c>
    </row>
    <row r="304" spans="1:1" x14ac:dyDescent="0.25">
      <c r="A304" s="1" t="s">
        <v>64</v>
      </c>
    </row>
    <row r="320" spans="1:1" x14ac:dyDescent="0.25">
      <c r="A320" t="s">
        <v>65</v>
      </c>
    </row>
    <row r="321" spans="1:15" x14ac:dyDescent="0.25">
      <c r="A321" s="18" t="s">
        <v>25</v>
      </c>
      <c r="B321" s="9"/>
      <c r="C321" s="9"/>
      <c r="D321" s="9"/>
      <c r="E321" s="9"/>
      <c r="F321" s="9"/>
    </row>
    <row r="322" spans="1:15" x14ac:dyDescent="0.25">
      <c r="B322" s="9"/>
      <c r="C322" s="9"/>
      <c r="D322" s="19"/>
      <c r="E322" s="20" t="s">
        <v>26</v>
      </c>
      <c r="L322" s="21" t="s">
        <v>27</v>
      </c>
      <c r="M322" s="22"/>
    </row>
    <row r="323" spans="1:15" ht="15.75" thickBot="1" x14ac:dyDescent="0.3">
      <c r="A323" s="11"/>
      <c r="B323" s="9"/>
      <c r="C323" s="23" t="s">
        <v>28</v>
      </c>
      <c r="D323" s="9"/>
      <c r="H323" s="23" t="s">
        <v>29</v>
      </c>
      <c r="K323" s="23" t="s">
        <v>28</v>
      </c>
      <c r="O323" s="23" t="s">
        <v>29</v>
      </c>
    </row>
    <row r="324" spans="1:15" x14ac:dyDescent="0.25">
      <c r="A324" s="11"/>
      <c r="B324" s="9"/>
      <c r="C324" s="9"/>
      <c r="D324" s="9"/>
      <c r="E324" s="24"/>
      <c r="F324" s="25"/>
      <c r="H324" t="s">
        <v>30</v>
      </c>
      <c r="K324" s="7" t="s">
        <v>30</v>
      </c>
      <c r="M324" s="26"/>
      <c r="N324" s="27">
        <v>8</v>
      </c>
      <c r="O324" t="s">
        <v>31</v>
      </c>
    </row>
    <row r="325" spans="1:15" x14ac:dyDescent="0.25">
      <c r="A325" s="9"/>
      <c r="B325" s="28" t="s">
        <v>32</v>
      </c>
      <c r="C325" s="29" t="s">
        <v>33</v>
      </c>
      <c r="E325" s="30"/>
      <c r="F325" s="31"/>
      <c r="H325" t="s">
        <v>34</v>
      </c>
      <c r="K325" s="7" t="s">
        <v>34</v>
      </c>
      <c r="M325" s="32"/>
      <c r="N325" s="27">
        <v>8</v>
      </c>
      <c r="O325" t="s">
        <v>35</v>
      </c>
    </row>
    <row r="326" spans="1:15" x14ac:dyDescent="0.25">
      <c r="A326" s="9"/>
      <c r="B326" s="33"/>
      <c r="C326" s="34"/>
      <c r="D326" s="9"/>
      <c r="E326" s="30"/>
      <c r="F326" s="31"/>
      <c r="H326" t="s">
        <v>36</v>
      </c>
      <c r="K326" s="7" t="s">
        <v>36</v>
      </c>
      <c r="M326" s="32"/>
    </row>
    <row r="327" spans="1:15" x14ac:dyDescent="0.25">
      <c r="A327" s="9"/>
      <c r="B327" s="33"/>
      <c r="C327" s="34" t="s">
        <v>37</v>
      </c>
      <c r="E327" s="30"/>
      <c r="F327" s="31"/>
      <c r="H327" t="s">
        <v>38</v>
      </c>
      <c r="K327" s="7" t="s">
        <v>38</v>
      </c>
      <c r="M327" s="32"/>
    </row>
    <row r="328" spans="1:15" x14ac:dyDescent="0.25">
      <c r="A328" s="9"/>
      <c r="B328" s="33"/>
      <c r="C328" s="35"/>
      <c r="E328" s="30"/>
      <c r="F328" s="31"/>
      <c r="J328" s="36" t="s">
        <v>39</v>
      </c>
      <c r="K328" s="37" t="s">
        <v>40</v>
      </c>
      <c r="L328" s="27">
        <v>4</v>
      </c>
      <c r="M328" s="32"/>
    </row>
    <row r="329" spans="1:15" x14ac:dyDescent="0.25">
      <c r="A329" s="9"/>
      <c r="B329" s="38"/>
      <c r="C329" s="39" t="s">
        <v>41</v>
      </c>
      <c r="E329" s="30"/>
      <c r="F329" s="31"/>
      <c r="J329" s="40"/>
      <c r="K329" s="41" t="s">
        <v>42</v>
      </c>
      <c r="L329" s="27">
        <v>4</v>
      </c>
      <c r="M329" s="32"/>
    </row>
    <row r="330" spans="1:15" x14ac:dyDescent="0.25">
      <c r="A330" s="9"/>
      <c r="B330" s="9"/>
      <c r="C330" s="9"/>
      <c r="E330" s="30"/>
      <c r="F330" s="31"/>
      <c r="J330" s="40"/>
      <c r="K330" s="41"/>
      <c r="L330" s="27"/>
      <c r="M330" s="32"/>
    </row>
    <row r="331" spans="1:15" x14ac:dyDescent="0.25">
      <c r="A331" s="9"/>
      <c r="B331" s="42" t="s">
        <v>43</v>
      </c>
      <c r="C331" s="43"/>
      <c r="E331" s="30"/>
      <c r="F331" s="31"/>
      <c r="J331" s="40"/>
      <c r="K331" s="41"/>
      <c r="M331" s="32"/>
    </row>
    <row r="332" spans="1:15" x14ac:dyDescent="0.25">
      <c r="A332" s="9"/>
      <c r="B332" s="44"/>
      <c r="C332" s="45" t="s">
        <v>44</v>
      </c>
      <c r="E332" s="30"/>
      <c r="F332" s="31"/>
      <c r="J332" s="40"/>
      <c r="K332" s="41" t="s">
        <v>33</v>
      </c>
      <c r="M332" s="32"/>
      <c r="O332" s="46" t="s">
        <v>44</v>
      </c>
    </row>
    <row r="333" spans="1:15" x14ac:dyDescent="0.25">
      <c r="A333" s="9"/>
      <c r="B333" s="47"/>
      <c r="C333" s="45" t="s">
        <v>45</v>
      </c>
      <c r="E333" s="30"/>
      <c r="F333" s="31"/>
      <c r="J333" s="40"/>
      <c r="K333" s="41"/>
      <c r="L333" s="9"/>
      <c r="M333" s="32"/>
      <c r="O333" t="s">
        <v>45</v>
      </c>
    </row>
    <row r="334" spans="1:15" ht="15.75" thickBot="1" x14ac:dyDescent="0.3">
      <c r="A334" s="9"/>
      <c r="B334" s="48"/>
      <c r="C334" s="49" t="s">
        <v>46</v>
      </c>
      <c r="E334" s="50"/>
      <c r="F334" s="51"/>
      <c r="J334" s="52"/>
      <c r="K334" s="53" t="s">
        <v>37</v>
      </c>
      <c r="M334" s="54"/>
      <c r="O334" t="s">
        <v>46</v>
      </c>
    </row>
    <row r="340" spans="1:1" x14ac:dyDescent="0.25">
      <c r="A340" s="1" t="s">
        <v>66</v>
      </c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 t="s">
        <v>67</v>
      </c>
    </row>
    <row r="404" spans="1:1" x14ac:dyDescent="0.25">
      <c r="A404" s="62"/>
    </row>
    <row r="428" spans="1:17" ht="15.75" thickBot="1" x14ac:dyDescent="0.3">
      <c r="A428" s="1" t="s">
        <v>68</v>
      </c>
    </row>
    <row r="429" spans="1:17" x14ac:dyDescent="0.25">
      <c r="A429" s="63" t="s">
        <v>69</v>
      </c>
      <c r="B429" s="64" t="s">
        <v>70</v>
      </c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6"/>
    </row>
    <row r="430" spans="1:17" ht="15.75" thickBot="1" x14ac:dyDescent="0.3">
      <c r="A430" s="67"/>
      <c r="B430" s="68">
        <v>0</v>
      </c>
      <c r="C430" s="69">
        <v>1</v>
      </c>
      <c r="D430" s="69">
        <v>2</v>
      </c>
      <c r="E430" s="69">
        <v>3</v>
      </c>
      <c r="F430" s="69">
        <v>4</v>
      </c>
      <c r="G430" s="69">
        <v>5</v>
      </c>
      <c r="H430" s="69">
        <v>6</v>
      </c>
      <c r="I430" s="69">
        <v>7</v>
      </c>
      <c r="J430" s="69">
        <v>8</v>
      </c>
      <c r="K430" s="69">
        <v>9</v>
      </c>
      <c r="L430" s="69">
        <v>10</v>
      </c>
      <c r="M430" s="69">
        <v>11</v>
      </c>
      <c r="N430" s="69">
        <v>12</v>
      </c>
      <c r="O430" s="69">
        <v>13</v>
      </c>
      <c r="P430" s="69">
        <v>14</v>
      </c>
      <c r="Q430" s="70">
        <v>15</v>
      </c>
    </row>
    <row r="431" spans="1:17" x14ac:dyDescent="0.25">
      <c r="A431" s="71">
        <v>0</v>
      </c>
      <c r="B431" s="72">
        <f>$A431*B$430</f>
        <v>0</v>
      </c>
      <c r="C431" s="73">
        <f t="shared" ref="C431:Q446" si="0">$A431*C$430</f>
        <v>0</v>
      </c>
      <c r="D431" s="73">
        <f t="shared" si="0"/>
        <v>0</v>
      </c>
      <c r="E431" s="73">
        <f t="shared" si="0"/>
        <v>0</v>
      </c>
      <c r="F431" s="73">
        <f t="shared" si="0"/>
        <v>0</v>
      </c>
      <c r="G431" s="73">
        <f t="shared" si="0"/>
        <v>0</v>
      </c>
      <c r="H431" s="73">
        <f t="shared" si="0"/>
        <v>0</v>
      </c>
      <c r="I431" s="73">
        <f t="shared" si="0"/>
        <v>0</v>
      </c>
      <c r="J431" s="73">
        <f t="shared" si="0"/>
        <v>0</v>
      </c>
      <c r="K431" s="73">
        <f t="shared" si="0"/>
        <v>0</v>
      </c>
      <c r="L431" s="73">
        <f t="shared" si="0"/>
        <v>0</v>
      </c>
      <c r="M431" s="73">
        <f t="shared" si="0"/>
        <v>0</v>
      </c>
      <c r="N431" s="73">
        <f t="shared" si="0"/>
        <v>0</v>
      </c>
      <c r="O431" s="73">
        <f t="shared" si="0"/>
        <v>0</v>
      </c>
      <c r="P431" s="73">
        <f t="shared" si="0"/>
        <v>0</v>
      </c>
      <c r="Q431" s="74">
        <f t="shared" si="0"/>
        <v>0</v>
      </c>
    </row>
    <row r="432" spans="1:17" x14ac:dyDescent="0.25">
      <c r="A432" s="71">
        <v>1</v>
      </c>
      <c r="B432" s="75">
        <f t="shared" ref="B432:B446" si="1">$A432*B$430</f>
        <v>0</v>
      </c>
      <c r="C432" s="12">
        <f t="shared" si="0"/>
        <v>1</v>
      </c>
      <c r="D432" s="12">
        <f t="shared" si="0"/>
        <v>2</v>
      </c>
      <c r="E432" s="12">
        <f t="shared" si="0"/>
        <v>3</v>
      </c>
      <c r="F432" s="12">
        <f t="shared" si="0"/>
        <v>4</v>
      </c>
      <c r="G432" s="12">
        <f t="shared" si="0"/>
        <v>5</v>
      </c>
      <c r="H432" s="12">
        <f t="shared" si="0"/>
        <v>6</v>
      </c>
      <c r="I432" s="12">
        <f t="shared" si="0"/>
        <v>7</v>
      </c>
      <c r="J432" s="12">
        <f t="shared" si="0"/>
        <v>8</v>
      </c>
      <c r="K432" s="12">
        <f t="shared" si="0"/>
        <v>9</v>
      </c>
      <c r="L432" s="12">
        <f t="shared" si="0"/>
        <v>10</v>
      </c>
      <c r="M432" s="12">
        <f t="shared" si="0"/>
        <v>11</v>
      </c>
      <c r="N432" s="12">
        <f t="shared" si="0"/>
        <v>12</v>
      </c>
      <c r="O432" s="12">
        <f t="shared" si="0"/>
        <v>13</v>
      </c>
      <c r="P432" s="12">
        <f t="shared" si="0"/>
        <v>14</v>
      </c>
      <c r="Q432" s="76">
        <f t="shared" si="0"/>
        <v>15</v>
      </c>
    </row>
    <row r="433" spans="1:17" x14ac:dyDescent="0.25">
      <c r="A433" s="71">
        <v>2</v>
      </c>
      <c r="B433" s="75">
        <f t="shared" si="1"/>
        <v>0</v>
      </c>
      <c r="C433" s="12">
        <f t="shared" si="0"/>
        <v>2</v>
      </c>
      <c r="D433" s="12">
        <f t="shared" si="0"/>
        <v>4</v>
      </c>
      <c r="E433" s="12">
        <f t="shared" si="0"/>
        <v>6</v>
      </c>
      <c r="F433" s="12">
        <f t="shared" si="0"/>
        <v>8</v>
      </c>
      <c r="G433" s="12">
        <f t="shared" si="0"/>
        <v>10</v>
      </c>
      <c r="H433" s="12">
        <f t="shared" si="0"/>
        <v>12</v>
      </c>
      <c r="I433" s="12">
        <f t="shared" si="0"/>
        <v>14</v>
      </c>
      <c r="J433" s="12">
        <f t="shared" si="0"/>
        <v>16</v>
      </c>
      <c r="K433" s="12">
        <f t="shared" si="0"/>
        <v>18</v>
      </c>
      <c r="L433" s="12">
        <f t="shared" si="0"/>
        <v>20</v>
      </c>
      <c r="M433" s="12">
        <f t="shared" si="0"/>
        <v>22</v>
      </c>
      <c r="N433" s="12">
        <f t="shared" si="0"/>
        <v>24</v>
      </c>
      <c r="O433" s="12">
        <f t="shared" si="0"/>
        <v>26</v>
      </c>
      <c r="P433" s="12">
        <f t="shared" si="0"/>
        <v>28</v>
      </c>
      <c r="Q433" s="76">
        <f t="shared" si="0"/>
        <v>30</v>
      </c>
    </row>
    <row r="434" spans="1:17" x14ac:dyDescent="0.25">
      <c r="A434" s="71">
        <v>3</v>
      </c>
      <c r="B434" s="75">
        <f t="shared" si="1"/>
        <v>0</v>
      </c>
      <c r="C434" s="12">
        <f t="shared" si="0"/>
        <v>3</v>
      </c>
      <c r="D434" s="12">
        <f t="shared" si="0"/>
        <v>6</v>
      </c>
      <c r="E434" s="12">
        <f t="shared" si="0"/>
        <v>9</v>
      </c>
      <c r="F434" s="12">
        <f t="shared" si="0"/>
        <v>12</v>
      </c>
      <c r="G434" s="12">
        <f t="shared" si="0"/>
        <v>15</v>
      </c>
      <c r="H434" s="12">
        <f t="shared" si="0"/>
        <v>18</v>
      </c>
      <c r="I434" s="12">
        <f t="shared" si="0"/>
        <v>21</v>
      </c>
      <c r="J434" s="12">
        <f t="shared" si="0"/>
        <v>24</v>
      </c>
      <c r="K434" s="12">
        <f t="shared" si="0"/>
        <v>27</v>
      </c>
      <c r="L434" s="12">
        <f t="shared" si="0"/>
        <v>30</v>
      </c>
      <c r="M434" s="12">
        <f t="shared" si="0"/>
        <v>33</v>
      </c>
      <c r="N434" s="12">
        <f t="shared" si="0"/>
        <v>36</v>
      </c>
      <c r="O434" s="12">
        <f t="shared" si="0"/>
        <v>39</v>
      </c>
      <c r="P434" s="12">
        <f t="shared" si="0"/>
        <v>42</v>
      </c>
      <c r="Q434" s="76">
        <f t="shared" si="0"/>
        <v>45</v>
      </c>
    </row>
    <row r="435" spans="1:17" x14ac:dyDescent="0.25">
      <c r="A435" s="71">
        <v>4</v>
      </c>
      <c r="B435" s="75">
        <f t="shared" si="1"/>
        <v>0</v>
      </c>
      <c r="C435" s="12">
        <f t="shared" si="0"/>
        <v>4</v>
      </c>
      <c r="D435" s="12">
        <f t="shared" si="0"/>
        <v>8</v>
      </c>
      <c r="E435" s="12">
        <f t="shared" si="0"/>
        <v>12</v>
      </c>
      <c r="F435" s="12">
        <f t="shared" si="0"/>
        <v>16</v>
      </c>
      <c r="G435" s="12">
        <f t="shared" si="0"/>
        <v>20</v>
      </c>
      <c r="H435" s="12">
        <f t="shared" si="0"/>
        <v>24</v>
      </c>
      <c r="I435" s="12">
        <f t="shared" si="0"/>
        <v>28</v>
      </c>
      <c r="J435" s="12">
        <f t="shared" si="0"/>
        <v>32</v>
      </c>
      <c r="K435" s="12">
        <f t="shared" si="0"/>
        <v>36</v>
      </c>
      <c r="L435" s="12">
        <f t="shared" si="0"/>
        <v>40</v>
      </c>
      <c r="M435" s="12">
        <f t="shared" si="0"/>
        <v>44</v>
      </c>
      <c r="N435" s="12">
        <f t="shared" si="0"/>
        <v>48</v>
      </c>
      <c r="O435" s="12">
        <f t="shared" si="0"/>
        <v>52</v>
      </c>
      <c r="P435" s="12">
        <f t="shared" si="0"/>
        <v>56</v>
      </c>
      <c r="Q435" s="76">
        <f t="shared" si="0"/>
        <v>60</v>
      </c>
    </row>
    <row r="436" spans="1:17" x14ac:dyDescent="0.25">
      <c r="A436" s="71">
        <v>5</v>
      </c>
      <c r="B436" s="75">
        <f t="shared" si="1"/>
        <v>0</v>
      </c>
      <c r="C436" s="12">
        <f t="shared" si="0"/>
        <v>5</v>
      </c>
      <c r="D436" s="12">
        <f t="shared" si="0"/>
        <v>10</v>
      </c>
      <c r="E436" s="12">
        <f t="shared" si="0"/>
        <v>15</v>
      </c>
      <c r="F436" s="12">
        <f t="shared" si="0"/>
        <v>20</v>
      </c>
      <c r="G436" s="12">
        <f t="shared" si="0"/>
        <v>25</v>
      </c>
      <c r="H436" s="12">
        <f t="shared" si="0"/>
        <v>30</v>
      </c>
      <c r="I436" s="12">
        <f t="shared" si="0"/>
        <v>35</v>
      </c>
      <c r="J436" s="12">
        <f t="shared" si="0"/>
        <v>40</v>
      </c>
      <c r="K436" s="12">
        <f t="shared" si="0"/>
        <v>45</v>
      </c>
      <c r="L436" s="12">
        <f t="shared" si="0"/>
        <v>50</v>
      </c>
      <c r="M436" s="12">
        <f t="shared" si="0"/>
        <v>55</v>
      </c>
      <c r="N436" s="12">
        <f t="shared" si="0"/>
        <v>60</v>
      </c>
      <c r="O436" s="12">
        <f t="shared" si="0"/>
        <v>65</v>
      </c>
      <c r="P436" s="12">
        <f t="shared" si="0"/>
        <v>70</v>
      </c>
      <c r="Q436" s="76">
        <f t="shared" si="0"/>
        <v>75</v>
      </c>
    </row>
    <row r="437" spans="1:17" x14ac:dyDescent="0.25">
      <c r="A437" s="71">
        <v>6</v>
      </c>
      <c r="B437" s="75">
        <f t="shared" si="1"/>
        <v>0</v>
      </c>
      <c r="C437" s="12">
        <f t="shared" si="0"/>
        <v>6</v>
      </c>
      <c r="D437" s="12">
        <f t="shared" si="0"/>
        <v>12</v>
      </c>
      <c r="E437" s="12">
        <f t="shared" si="0"/>
        <v>18</v>
      </c>
      <c r="F437" s="12">
        <f t="shared" si="0"/>
        <v>24</v>
      </c>
      <c r="G437" s="12">
        <f t="shared" si="0"/>
        <v>30</v>
      </c>
      <c r="H437" s="12">
        <f t="shared" si="0"/>
        <v>36</v>
      </c>
      <c r="I437" s="12">
        <f t="shared" si="0"/>
        <v>42</v>
      </c>
      <c r="J437" s="12">
        <f t="shared" si="0"/>
        <v>48</v>
      </c>
      <c r="K437" s="12">
        <f t="shared" si="0"/>
        <v>54</v>
      </c>
      <c r="L437" s="12">
        <f t="shared" si="0"/>
        <v>60</v>
      </c>
      <c r="M437" s="12">
        <f t="shared" si="0"/>
        <v>66</v>
      </c>
      <c r="N437" s="12">
        <f t="shared" si="0"/>
        <v>72</v>
      </c>
      <c r="O437" s="12">
        <f t="shared" si="0"/>
        <v>78</v>
      </c>
      <c r="P437" s="12">
        <f t="shared" si="0"/>
        <v>84</v>
      </c>
      <c r="Q437" s="76">
        <f t="shared" si="0"/>
        <v>90</v>
      </c>
    </row>
    <row r="438" spans="1:17" x14ac:dyDescent="0.25">
      <c r="A438" s="71">
        <v>7</v>
      </c>
      <c r="B438" s="75">
        <f t="shared" si="1"/>
        <v>0</v>
      </c>
      <c r="C438" s="12">
        <f t="shared" si="0"/>
        <v>7</v>
      </c>
      <c r="D438" s="12">
        <f t="shared" si="0"/>
        <v>14</v>
      </c>
      <c r="E438" s="12">
        <f t="shared" si="0"/>
        <v>21</v>
      </c>
      <c r="F438" s="12">
        <f t="shared" si="0"/>
        <v>28</v>
      </c>
      <c r="G438" s="12">
        <f t="shared" si="0"/>
        <v>35</v>
      </c>
      <c r="H438" s="12">
        <f t="shared" si="0"/>
        <v>42</v>
      </c>
      <c r="I438" s="12">
        <f t="shared" si="0"/>
        <v>49</v>
      </c>
      <c r="J438" s="12">
        <f t="shared" si="0"/>
        <v>56</v>
      </c>
      <c r="K438" s="12">
        <f t="shared" si="0"/>
        <v>63</v>
      </c>
      <c r="L438" s="12">
        <f t="shared" si="0"/>
        <v>70</v>
      </c>
      <c r="M438" s="12">
        <f t="shared" si="0"/>
        <v>77</v>
      </c>
      <c r="N438" s="12">
        <f t="shared" si="0"/>
        <v>84</v>
      </c>
      <c r="O438" s="12">
        <f t="shared" si="0"/>
        <v>91</v>
      </c>
      <c r="P438" s="12">
        <f t="shared" si="0"/>
        <v>98</v>
      </c>
      <c r="Q438" s="76">
        <f t="shared" si="0"/>
        <v>105</v>
      </c>
    </row>
    <row r="439" spans="1:17" x14ac:dyDescent="0.25">
      <c r="A439" s="71">
        <v>8</v>
      </c>
      <c r="B439" s="75">
        <f t="shared" si="1"/>
        <v>0</v>
      </c>
      <c r="C439" s="12">
        <f t="shared" si="0"/>
        <v>8</v>
      </c>
      <c r="D439" s="12">
        <f t="shared" si="0"/>
        <v>16</v>
      </c>
      <c r="E439" s="12">
        <f t="shared" si="0"/>
        <v>24</v>
      </c>
      <c r="F439" s="12">
        <f t="shared" si="0"/>
        <v>32</v>
      </c>
      <c r="G439" s="12">
        <f t="shared" si="0"/>
        <v>40</v>
      </c>
      <c r="H439" s="12">
        <f t="shared" si="0"/>
        <v>48</v>
      </c>
      <c r="I439" s="12">
        <f t="shared" si="0"/>
        <v>56</v>
      </c>
      <c r="J439" s="12">
        <f t="shared" si="0"/>
        <v>64</v>
      </c>
      <c r="K439" s="12">
        <f t="shared" si="0"/>
        <v>72</v>
      </c>
      <c r="L439" s="12">
        <f t="shared" si="0"/>
        <v>80</v>
      </c>
      <c r="M439" s="12">
        <f t="shared" si="0"/>
        <v>88</v>
      </c>
      <c r="N439" s="12">
        <f t="shared" si="0"/>
        <v>96</v>
      </c>
      <c r="O439" s="12">
        <f t="shared" si="0"/>
        <v>104</v>
      </c>
      <c r="P439" s="12">
        <f t="shared" si="0"/>
        <v>112</v>
      </c>
      <c r="Q439" s="76">
        <f t="shared" si="0"/>
        <v>120</v>
      </c>
    </row>
    <row r="440" spans="1:17" x14ac:dyDescent="0.25">
      <c r="A440" s="71">
        <v>9</v>
      </c>
      <c r="B440" s="75">
        <f t="shared" si="1"/>
        <v>0</v>
      </c>
      <c r="C440" s="12">
        <f t="shared" si="0"/>
        <v>9</v>
      </c>
      <c r="D440" s="12">
        <f t="shared" si="0"/>
        <v>18</v>
      </c>
      <c r="E440" s="12">
        <f t="shared" si="0"/>
        <v>27</v>
      </c>
      <c r="F440" s="12">
        <f t="shared" si="0"/>
        <v>36</v>
      </c>
      <c r="G440" s="12">
        <f t="shared" si="0"/>
        <v>45</v>
      </c>
      <c r="H440" s="12">
        <f t="shared" si="0"/>
        <v>54</v>
      </c>
      <c r="I440" s="12">
        <f t="shared" si="0"/>
        <v>63</v>
      </c>
      <c r="J440" s="12">
        <f t="shared" si="0"/>
        <v>72</v>
      </c>
      <c r="K440" s="12">
        <f t="shared" si="0"/>
        <v>81</v>
      </c>
      <c r="L440" s="12">
        <f t="shared" si="0"/>
        <v>90</v>
      </c>
      <c r="M440" s="12">
        <f t="shared" si="0"/>
        <v>99</v>
      </c>
      <c r="N440" s="12">
        <f t="shared" si="0"/>
        <v>108</v>
      </c>
      <c r="O440" s="12">
        <f t="shared" si="0"/>
        <v>117</v>
      </c>
      <c r="P440" s="12">
        <f t="shared" si="0"/>
        <v>126</v>
      </c>
      <c r="Q440" s="76">
        <f t="shared" si="0"/>
        <v>135</v>
      </c>
    </row>
    <row r="441" spans="1:17" x14ac:dyDescent="0.25">
      <c r="A441" s="71">
        <v>10</v>
      </c>
      <c r="B441" s="75">
        <f t="shared" si="1"/>
        <v>0</v>
      </c>
      <c r="C441" s="12">
        <f t="shared" si="0"/>
        <v>10</v>
      </c>
      <c r="D441" s="12">
        <f t="shared" si="0"/>
        <v>20</v>
      </c>
      <c r="E441" s="12">
        <f t="shared" si="0"/>
        <v>30</v>
      </c>
      <c r="F441" s="12">
        <f t="shared" si="0"/>
        <v>40</v>
      </c>
      <c r="G441" s="12">
        <f t="shared" si="0"/>
        <v>50</v>
      </c>
      <c r="H441" s="12">
        <f t="shared" si="0"/>
        <v>60</v>
      </c>
      <c r="I441" s="12">
        <f t="shared" si="0"/>
        <v>70</v>
      </c>
      <c r="J441" s="12">
        <f t="shared" si="0"/>
        <v>80</v>
      </c>
      <c r="K441" s="12">
        <f t="shared" si="0"/>
        <v>90</v>
      </c>
      <c r="L441" s="12">
        <f t="shared" si="0"/>
        <v>100</v>
      </c>
      <c r="M441" s="12">
        <f t="shared" si="0"/>
        <v>110</v>
      </c>
      <c r="N441" s="12">
        <f t="shared" si="0"/>
        <v>120</v>
      </c>
      <c r="O441" s="12">
        <f t="shared" si="0"/>
        <v>130</v>
      </c>
      <c r="P441" s="12">
        <f t="shared" si="0"/>
        <v>140</v>
      </c>
      <c r="Q441" s="76">
        <f t="shared" si="0"/>
        <v>150</v>
      </c>
    </row>
    <row r="442" spans="1:17" x14ac:dyDescent="0.25">
      <c r="A442" s="71">
        <v>11</v>
      </c>
      <c r="B442" s="75">
        <f t="shared" si="1"/>
        <v>0</v>
      </c>
      <c r="C442" s="12">
        <f t="shared" si="0"/>
        <v>11</v>
      </c>
      <c r="D442" s="12">
        <f t="shared" si="0"/>
        <v>22</v>
      </c>
      <c r="E442" s="12">
        <f t="shared" si="0"/>
        <v>33</v>
      </c>
      <c r="F442" s="12">
        <f t="shared" si="0"/>
        <v>44</v>
      </c>
      <c r="G442" s="12">
        <f t="shared" si="0"/>
        <v>55</v>
      </c>
      <c r="H442" s="12">
        <f t="shared" si="0"/>
        <v>66</v>
      </c>
      <c r="I442" s="12">
        <f t="shared" si="0"/>
        <v>77</v>
      </c>
      <c r="J442" s="12">
        <f t="shared" si="0"/>
        <v>88</v>
      </c>
      <c r="K442" s="12">
        <f t="shared" si="0"/>
        <v>99</v>
      </c>
      <c r="L442" s="12">
        <f t="shared" si="0"/>
        <v>110</v>
      </c>
      <c r="M442" s="12">
        <f t="shared" si="0"/>
        <v>121</v>
      </c>
      <c r="N442" s="12">
        <f t="shared" si="0"/>
        <v>132</v>
      </c>
      <c r="O442" s="12">
        <f t="shared" si="0"/>
        <v>143</v>
      </c>
      <c r="P442" s="12">
        <f t="shared" si="0"/>
        <v>154</v>
      </c>
      <c r="Q442" s="76">
        <f t="shared" si="0"/>
        <v>165</v>
      </c>
    </row>
    <row r="443" spans="1:17" x14ac:dyDescent="0.25">
      <c r="A443" s="71">
        <v>12</v>
      </c>
      <c r="B443" s="75">
        <f t="shared" si="1"/>
        <v>0</v>
      </c>
      <c r="C443" s="12">
        <f t="shared" si="0"/>
        <v>12</v>
      </c>
      <c r="D443" s="12">
        <f t="shared" si="0"/>
        <v>24</v>
      </c>
      <c r="E443" s="12">
        <f t="shared" si="0"/>
        <v>36</v>
      </c>
      <c r="F443" s="12">
        <f t="shared" si="0"/>
        <v>48</v>
      </c>
      <c r="G443" s="12">
        <f t="shared" si="0"/>
        <v>60</v>
      </c>
      <c r="H443" s="12">
        <f t="shared" si="0"/>
        <v>72</v>
      </c>
      <c r="I443" s="12">
        <f t="shared" si="0"/>
        <v>84</v>
      </c>
      <c r="J443" s="12">
        <f t="shared" si="0"/>
        <v>96</v>
      </c>
      <c r="K443" s="12">
        <f t="shared" si="0"/>
        <v>108</v>
      </c>
      <c r="L443" s="12">
        <f t="shared" si="0"/>
        <v>120</v>
      </c>
      <c r="M443" s="12">
        <f t="shared" si="0"/>
        <v>132</v>
      </c>
      <c r="N443" s="12">
        <f t="shared" si="0"/>
        <v>144</v>
      </c>
      <c r="O443" s="12">
        <f t="shared" si="0"/>
        <v>156</v>
      </c>
      <c r="P443" s="12">
        <f t="shared" si="0"/>
        <v>168</v>
      </c>
      <c r="Q443" s="76">
        <f t="shared" si="0"/>
        <v>180</v>
      </c>
    </row>
    <row r="444" spans="1:17" x14ac:dyDescent="0.25">
      <c r="A444" s="71">
        <v>13</v>
      </c>
      <c r="B444" s="75">
        <f t="shared" si="1"/>
        <v>0</v>
      </c>
      <c r="C444" s="12">
        <f t="shared" si="0"/>
        <v>13</v>
      </c>
      <c r="D444" s="12">
        <f t="shared" si="0"/>
        <v>26</v>
      </c>
      <c r="E444" s="12">
        <f t="shared" si="0"/>
        <v>39</v>
      </c>
      <c r="F444" s="12">
        <f t="shared" si="0"/>
        <v>52</v>
      </c>
      <c r="G444" s="12">
        <f t="shared" si="0"/>
        <v>65</v>
      </c>
      <c r="H444" s="12">
        <f t="shared" si="0"/>
        <v>78</v>
      </c>
      <c r="I444" s="12">
        <f t="shared" si="0"/>
        <v>91</v>
      </c>
      <c r="J444" s="12">
        <f t="shared" si="0"/>
        <v>104</v>
      </c>
      <c r="K444" s="12">
        <f t="shared" si="0"/>
        <v>117</v>
      </c>
      <c r="L444" s="12">
        <f t="shared" si="0"/>
        <v>130</v>
      </c>
      <c r="M444" s="12">
        <f t="shared" si="0"/>
        <v>143</v>
      </c>
      <c r="N444" s="12">
        <f t="shared" si="0"/>
        <v>156</v>
      </c>
      <c r="O444" s="12">
        <f t="shared" si="0"/>
        <v>169</v>
      </c>
      <c r="P444" s="12">
        <f t="shared" si="0"/>
        <v>182</v>
      </c>
      <c r="Q444" s="76">
        <f t="shared" si="0"/>
        <v>195</v>
      </c>
    </row>
    <row r="445" spans="1:17" x14ac:dyDescent="0.25">
      <c r="A445" s="71">
        <v>14</v>
      </c>
      <c r="B445" s="75">
        <f t="shared" si="1"/>
        <v>0</v>
      </c>
      <c r="C445" s="12">
        <f t="shared" si="0"/>
        <v>14</v>
      </c>
      <c r="D445" s="12">
        <f t="shared" si="0"/>
        <v>28</v>
      </c>
      <c r="E445" s="12">
        <f t="shared" si="0"/>
        <v>42</v>
      </c>
      <c r="F445" s="12">
        <f t="shared" si="0"/>
        <v>56</v>
      </c>
      <c r="G445" s="12">
        <f t="shared" si="0"/>
        <v>70</v>
      </c>
      <c r="H445" s="12">
        <f t="shared" si="0"/>
        <v>84</v>
      </c>
      <c r="I445" s="12">
        <f t="shared" si="0"/>
        <v>98</v>
      </c>
      <c r="J445" s="12">
        <f t="shared" si="0"/>
        <v>112</v>
      </c>
      <c r="K445" s="12">
        <f t="shared" si="0"/>
        <v>126</v>
      </c>
      <c r="L445" s="12">
        <f t="shared" si="0"/>
        <v>140</v>
      </c>
      <c r="M445" s="12">
        <f t="shared" si="0"/>
        <v>154</v>
      </c>
      <c r="N445" s="12">
        <f t="shared" si="0"/>
        <v>168</v>
      </c>
      <c r="O445" s="12">
        <f t="shared" si="0"/>
        <v>182</v>
      </c>
      <c r="P445" s="12">
        <f t="shared" si="0"/>
        <v>196</v>
      </c>
      <c r="Q445" s="76">
        <f t="shared" si="0"/>
        <v>210</v>
      </c>
    </row>
    <row r="446" spans="1:17" ht="15.75" thickBot="1" x14ac:dyDescent="0.3">
      <c r="A446" s="77">
        <v>15</v>
      </c>
      <c r="B446" s="68">
        <f t="shared" si="1"/>
        <v>0</v>
      </c>
      <c r="C446" s="69">
        <f t="shared" si="0"/>
        <v>15</v>
      </c>
      <c r="D446" s="69">
        <f t="shared" si="0"/>
        <v>30</v>
      </c>
      <c r="E446" s="69">
        <f t="shared" si="0"/>
        <v>45</v>
      </c>
      <c r="F446" s="69">
        <f t="shared" si="0"/>
        <v>60</v>
      </c>
      <c r="G446" s="69">
        <f t="shared" si="0"/>
        <v>75</v>
      </c>
      <c r="H446" s="69">
        <f t="shared" si="0"/>
        <v>90</v>
      </c>
      <c r="I446" s="69">
        <f t="shared" si="0"/>
        <v>105</v>
      </c>
      <c r="J446" s="69">
        <f t="shared" si="0"/>
        <v>120</v>
      </c>
      <c r="K446" s="69">
        <f t="shared" si="0"/>
        <v>135</v>
      </c>
      <c r="L446" s="69">
        <f t="shared" si="0"/>
        <v>150</v>
      </c>
      <c r="M446" s="69">
        <f t="shared" si="0"/>
        <v>165</v>
      </c>
      <c r="N446" s="69">
        <f t="shared" si="0"/>
        <v>180</v>
      </c>
      <c r="O446" s="69">
        <f t="shared" si="0"/>
        <v>195</v>
      </c>
      <c r="P446" s="69">
        <f t="shared" si="0"/>
        <v>210</v>
      </c>
      <c r="Q446" s="70">
        <f t="shared" si="0"/>
        <v>225</v>
      </c>
    </row>
    <row r="468" spans="1:7" x14ac:dyDescent="0.25">
      <c r="A468" s="1" t="s">
        <v>71</v>
      </c>
    </row>
    <row r="469" spans="1:7" x14ac:dyDescent="0.25">
      <c r="A469" t="s">
        <v>72</v>
      </c>
      <c r="B469" s="62"/>
      <c r="C469" s="62"/>
      <c r="D469" s="62"/>
      <c r="E469" s="62"/>
      <c r="F469" s="62"/>
      <c r="G469" s="62"/>
    </row>
    <row r="470" spans="1:7" x14ac:dyDescent="0.25">
      <c r="A470" t="s">
        <v>73</v>
      </c>
      <c r="B470" s="62"/>
      <c r="C470" s="62"/>
      <c r="D470" s="62"/>
      <c r="E470" s="62"/>
      <c r="F470" s="62"/>
      <c r="G470" s="62"/>
    </row>
    <row r="471" spans="1:7" x14ac:dyDescent="0.25">
      <c r="A471" t="s">
        <v>74</v>
      </c>
      <c r="B471" s="62"/>
      <c r="C471" s="62"/>
      <c r="D471" s="62"/>
      <c r="E471" s="62"/>
      <c r="F471" s="62"/>
      <c r="G471" s="62"/>
    </row>
    <row r="472" spans="1:7" x14ac:dyDescent="0.25">
      <c r="B472" s="62"/>
      <c r="C472" s="62"/>
      <c r="D472" s="62"/>
      <c r="E472" s="62"/>
      <c r="F472" s="62"/>
      <c r="G472" s="62"/>
    </row>
    <row r="473" spans="1:7" x14ac:dyDescent="0.25">
      <c r="A473" s="62"/>
      <c r="B473" s="62"/>
      <c r="C473" s="62"/>
      <c r="D473" s="62"/>
      <c r="E473" s="62"/>
      <c r="F473" s="62"/>
      <c r="G473" s="62"/>
    </row>
    <row r="474" spans="1:7" x14ac:dyDescent="0.25">
      <c r="A474" s="62"/>
      <c r="B474" s="62"/>
      <c r="C474" s="62"/>
      <c r="D474" s="62"/>
      <c r="E474" s="62"/>
      <c r="F474" s="62"/>
      <c r="G474" s="62"/>
    </row>
    <row r="475" spans="1:7" x14ac:dyDescent="0.25">
      <c r="A475" s="62"/>
      <c r="B475" s="62"/>
      <c r="C475" s="62"/>
      <c r="D475" s="62"/>
      <c r="E475" s="62"/>
      <c r="F475" s="62"/>
      <c r="G475" s="62"/>
    </row>
    <row r="476" spans="1:7" x14ac:dyDescent="0.25">
      <c r="A476" s="62"/>
      <c r="B476" s="62"/>
      <c r="C476" s="62"/>
      <c r="D476" s="62"/>
      <c r="E476" s="62"/>
      <c r="F476" s="62"/>
      <c r="G476" s="62"/>
    </row>
    <row r="477" spans="1:7" x14ac:dyDescent="0.25">
      <c r="A477" s="62"/>
      <c r="B477" s="62"/>
      <c r="C477" s="62"/>
      <c r="D477" s="62"/>
      <c r="E477" s="62"/>
      <c r="F477" s="62"/>
      <c r="G477" s="62"/>
    </row>
  </sheetData>
  <mergeCells count="5">
    <mergeCell ref="A3:R3"/>
    <mergeCell ref="A4:R4"/>
    <mergeCell ref="A5:R5"/>
    <mergeCell ref="J52:L52"/>
    <mergeCell ref="B429:Q429"/>
  </mergeCells>
  <pageMargins left="0.7" right="0.7" top="0.75" bottom="0.75" header="0.3" footer="0.3"/>
  <pageSetup scale="65" fitToHeight="0" orientation="portrait" r:id="rId1"/>
  <rowBreaks count="6" manualBreakCount="6">
    <brk id="67" max="17" man="1"/>
    <brk id="130" max="17" man="1"/>
    <brk id="163" max="17" man="1"/>
    <brk id="303" max="17" man="1"/>
    <brk id="339" max="17" man="1"/>
    <brk id="402" max="17" man="1"/>
  </rowBreaks>
  <colBreaks count="1" manualBreakCount="1">
    <brk id="10" max="45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L7A1</vt:lpstr>
      <vt:lpstr>L7A1!Print_Area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Kalin</dc:creator>
  <cp:lastModifiedBy>Ron Kalin</cp:lastModifiedBy>
  <dcterms:created xsi:type="dcterms:W3CDTF">2024-06-28T14:36:35Z</dcterms:created>
  <dcterms:modified xsi:type="dcterms:W3CDTF">2024-06-28T14:37:09Z</dcterms:modified>
</cp:coreProperties>
</file>