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9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1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3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24.xml" ContentType="application/vnd.openxmlformats-officedocument.drawingml.chart+xml"/>
  <Override PartName="/xl/drawings/drawing3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729"/>
  </bookViews>
  <sheets>
    <sheet name="独立核算" sheetId="151" r:id="rId1"/>
    <sheet name="合计" sheetId="168" r:id="rId2"/>
    <sheet name="吕伟康（统管）" sheetId="173" r:id="rId3"/>
    <sheet name="吕伟康（基金）" sheetId="180" r:id="rId4"/>
    <sheet name="李佳桧（统管）" sheetId="181" r:id="rId5"/>
    <sheet name="李佳桧（基金 ）" sheetId="174" r:id="rId6"/>
    <sheet name="蔡伟（统管）" sheetId="182" r:id="rId7"/>
    <sheet name="蔡伟（基金）" sheetId="175" r:id="rId8"/>
    <sheet name="董事长（统管）" sheetId="176" r:id="rId9"/>
    <sheet name="公司统管" sheetId="177" r:id="rId10"/>
    <sheet name="陈峰" sheetId="178" r:id="rId11"/>
    <sheet name="应韵胜" sheetId="179" r:id="rId12"/>
    <sheet name="A蒋（外部）" sheetId="183" r:id="rId13"/>
  </sheets>
  <definedNames>
    <definedName name="_xlnm.Print_Area" localSheetId="0">独立核算!$A$1:$O$480</definedName>
  </definedNames>
  <calcPr calcId="152511"/>
</workbook>
</file>

<file path=xl/calcChain.xml><?xml version="1.0" encoding="utf-8"?>
<calcChain xmlns="http://schemas.openxmlformats.org/spreadsheetml/2006/main">
  <c r="W58" i="183" l="1"/>
  <c r="V58" i="183"/>
  <c r="U58" i="183"/>
  <c r="T58" i="183"/>
  <c r="S58" i="183"/>
  <c r="R58" i="183"/>
  <c r="Q58" i="183"/>
  <c r="W57" i="183"/>
  <c r="V57" i="183"/>
  <c r="U57" i="183"/>
  <c r="T57" i="183"/>
  <c r="S57" i="183"/>
  <c r="R57" i="183"/>
  <c r="Q57" i="183"/>
  <c r="W56" i="183"/>
  <c r="V56" i="183"/>
  <c r="U56" i="183"/>
  <c r="T56" i="183"/>
  <c r="S56" i="183"/>
  <c r="R56" i="183"/>
  <c r="Q56" i="183"/>
  <c r="W55" i="183"/>
  <c r="V55" i="183"/>
  <c r="U55" i="183"/>
  <c r="T55" i="183"/>
  <c r="S55" i="183"/>
  <c r="R55" i="183"/>
  <c r="Q55" i="183"/>
  <c r="W54" i="183"/>
  <c r="V54" i="183"/>
  <c r="U54" i="183"/>
  <c r="T54" i="183"/>
  <c r="S54" i="183"/>
  <c r="R54" i="183"/>
  <c r="Q54" i="183"/>
  <c r="W53" i="183"/>
  <c r="V53" i="183"/>
  <c r="U53" i="183"/>
  <c r="T53" i="183"/>
  <c r="S53" i="183"/>
  <c r="R53" i="183"/>
  <c r="Q53" i="183"/>
  <c r="W52" i="183"/>
  <c r="V52" i="183"/>
  <c r="U52" i="183"/>
  <c r="T52" i="183"/>
  <c r="S52" i="183"/>
  <c r="R52" i="183"/>
  <c r="Q52" i="183"/>
  <c r="W51" i="183"/>
  <c r="V51" i="183"/>
  <c r="U51" i="183"/>
  <c r="T51" i="183"/>
  <c r="S51" i="183"/>
  <c r="R51" i="183"/>
  <c r="Q51" i="183"/>
  <c r="W50" i="183"/>
  <c r="V50" i="183"/>
  <c r="U50" i="183"/>
  <c r="T50" i="183"/>
  <c r="S50" i="183"/>
  <c r="R50" i="183"/>
  <c r="Q50" i="183"/>
  <c r="W49" i="183"/>
  <c r="V49" i="183"/>
  <c r="U49" i="183"/>
  <c r="T49" i="183"/>
  <c r="S49" i="183"/>
  <c r="R49" i="183"/>
  <c r="Q49" i="183"/>
  <c r="W48" i="183"/>
  <c r="V48" i="183"/>
  <c r="U48" i="183"/>
  <c r="T48" i="183"/>
  <c r="S48" i="183"/>
  <c r="R48" i="183"/>
  <c r="Q48" i="183"/>
  <c r="W47" i="183"/>
  <c r="V47" i="183"/>
  <c r="U47" i="183"/>
  <c r="T47" i="183"/>
  <c r="S47" i="183"/>
  <c r="R47" i="183"/>
  <c r="Q47" i="183"/>
  <c r="W46" i="183"/>
  <c r="V46" i="183"/>
  <c r="U46" i="183"/>
  <c r="T46" i="183"/>
  <c r="S46" i="183"/>
  <c r="R46" i="183"/>
  <c r="Q46" i="183"/>
  <c r="W45" i="183"/>
  <c r="V45" i="183"/>
  <c r="U45" i="183"/>
  <c r="T45" i="183"/>
  <c r="S45" i="183"/>
  <c r="R45" i="183"/>
  <c r="Q45" i="183"/>
  <c r="W44" i="183"/>
  <c r="V44" i="183"/>
  <c r="U44" i="183"/>
  <c r="T44" i="183"/>
  <c r="S44" i="183"/>
  <c r="R44" i="183"/>
  <c r="Q44" i="183"/>
  <c r="W43" i="183"/>
  <c r="V43" i="183"/>
  <c r="U43" i="183"/>
  <c r="T43" i="183"/>
  <c r="S43" i="183"/>
  <c r="R43" i="183"/>
  <c r="Q43" i="183"/>
  <c r="W42" i="183"/>
  <c r="V42" i="183"/>
  <c r="U42" i="183"/>
  <c r="T42" i="183"/>
  <c r="S42" i="183"/>
  <c r="R42" i="183"/>
  <c r="Q42" i="183"/>
  <c r="W41" i="183"/>
  <c r="V41" i="183"/>
  <c r="U41" i="183"/>
  <c r="T41" i="183"/>
  <c r="S41" i="183"/>
  <c r="R41" i="183"/>
  <c r="Q41" i="183"/>
  <c r="W40" i="183"/>
  <c r="V40" i="183"/>
  <c r="U40" i="183"/>
  <c r="T40" i="183"/>
  <c r="S40" i="183"/>
  <c r="R40" i="183"/>
  <c r="Q40" i="183"/>
  <c r="W39" i="183"/>
  <c r="V39" i="183"/>
  <c r="U39" i="183"/>
  <c r="T39" i="183"/>
  <c r="S39" i="183"/>
  <c r="R39" i="183"/>
  <c r="Q39" i="183"/>
  <c r="W38" i="183"/>
  <c r="V38" i="183"/>
  <c r="U38" i="183"/>
  <c r="T38" i="183"/>
  <c r="S38" i="183"/>
  <c r="R38" i="183"/>
  <c r="Q38" i="183"/>
  <c r="W37" i="183"/>
  <c r="V37" i="183"/>
  <c r="U37" i="183"/>
  <c r="T37" i="183"/>
  <c r="S37" i="183"/>
  <c r="R37" i="183"/>
  <c r="Q37" i="183"/>
  <c r="W36" i="183"/>
  <c r="V36" i="183"/>
  <c r="U36" i="183"/>
  <c r="T36" i="183"/>
  <c r="S36" i="183"/>
  <c r="R36" i="183"/>
  <c r="Q36" i="183"/>
  <c r="W35" i="183"/>
  <c r="V35" i="183"/>
  <c r="U35" i="183"/>
  <c r="T35" i="183"/>
  <c r="S35" i="183"/>
  <c r="R35" i="183"/>
  <c r="Q35" i="183"/>
  <c r="W34" i="183"/>
  <c r="V34" i="183"/>
  <c r="U34" i="183"/>
  <c r="T34" i="183"/>
  <c r="S34" i="183"/>
  <c r="R34" i="183"/>
  <c r="Q34" i="183"/>
  <c r="W33" i="183"/>
  <c r="U33" i="183"/>
  <c r="R33" i="183"/>
  <c r="W58" i="182"/>
  <c r="V58" i="182"/>
  <c r="U58" i="182"/>
  <c r="T58" i="182"/>
  <c r="S58" i="182"/>
  <c r="R58" i="182"/>
  <c r="Q58" i="182"/>
  <c r="W57" i="182"/>
  <c r="V57" i="182"/>
  <c r="U57" i="182"/>
  <c r="T57" i="182"/>
  <c r="S57" i="182"/>
  <c r="R57" i="182"/>
  <c r="Q57" i="182"/>
  <c r="W56" i="182"/>
  <c r="V56" i="182"/>
  <c r="U56" i="182"/>
  <c r="T56" i="182"/>
  <c r="S56" i="182"/>
  <c r="R56" i="182"/>
  <c r="Q56" i="182"/>
  <c r="W55" i="182"/>
  <c r="V55" i="182"/>
  <c r="U55" i="182"/>
  <c r="T55" i="182"/>
  <c r="S55" i="182"/>
  <c r="R55" i="182"/>
  <c r="Q55" i="182"/>
  <c r="W54" i="182"/>
  <c r="V54" i="182"/>
  <c r="U54" i="182"/>
  <c r="T54" i="182"/>
  <c r="S54" i="182"/>
  <c r="R54" i="182"/>
  <c r="Q54" i="182"/>
  <c r="W53" i="182"/>
  <c r="V53" i="182"/>
  <c r="U53" i="182"/>
  <c r="T53" i="182"/>
  <c r="S53" i="182"/>
  <c r="R53" i="182"/>
  <c r="Q53" i="182"/>
  <c r="W52" i="182"/>
  <c r="V52" i="182"/>
  <c r="U52" i="182"/>
  <c r="T52" i="182"/>
  <c r="S52" i="182"/>
  <c r="R52" i="182"/>
  <c r="Q52" i="182"/>
  <c r="W51" i="182"/>
  <c r="V51" i="182"/>
  <c r="U51" i="182"/>
  <c r="T51" i="182"/>
  <c r="S51" i="182"/>
  <c r="R51" i="182"/>
  <c r="Q51" i="182"/>
  <c r="W50" i="182"/>
  <c r="V50" i="182"/>
  <c r="U50" i="182"/>
  <c r="T50" i="182"/>
  <c r="S50" i="182"/>
  <c r="R50" i="182"/>
  <c r="Q50" i="182"/>
  <c r="W49" i="182"/>
  <c r="V49" i="182"/>
  <c r="U49" i="182"/>
  <c r="T49" i="182"/>
  <c r="S49" i="182"/>
  <c r="R49" i="182"/>
  <c r="Q49" i="182"/>
  <c r="W48" i="182"/>
  <c r="V48" i="182"/>
  <c r="U48" i="182"/>
  <c r="T48" i="182"/>
  <c r="S48" i="182"/>
  <c r="R48" i="182"/>
  <c r="Q48" i="182"/>
  <c r="W47" i="182"/>
  <c r="V47" i="182"/>
  <c r="U47" i="182"/>
  <c r="T47" i="182"/>
  <c r="S47" i="182"/>
  <c r="R47" i="182"/>
  <c r="Q47" i="182"/>
  <c r="W46" i="182"/>
  <c r="V46" i="182"/>
  <c r="U46" i="182"/>
  <c r="T46" i="182"/>
  <c r="S46" i="182"/>
  <c r="R46" i="182"/>
  <c r="Q46" i="182"/>
  <c r="W45" i="182"/>
  <c r="V45" i="182"/>
  <c r="U45" i="182"/>
  <c r="T45" i="182"/>
  <c r="S45" i="182"/>
  <c r="R45" i="182"/>
  <c r="Q45" i="182"/>
  <c r="W44" i="182"/>
  <c r="V44" i="182"/>
  <c r="U44" i="182"/>
  <c r="T44" i="182"/>
  <c r="S44" i="182"/>
  <c r="R44" i="182"/>
  <c r="Q44" i="182"/>
  <c r="W43" i="182"/>
  <c r="V43" i="182"/>
  <c r="U43" i="182"/>
  <c r="T43" i="182"/>
  <c r="S43" i="182"/>
  <c r="R43" i="182"/>
  <c r="Q43" i="182"/>
  <c r="W42" i="182"/>
  <c r="V42" i="182"/>
  <c r="U42" i="182"/>
  <c r="T42" i="182"/>
  <c r="S42" i="182"/>
  <c r="R42" i="182"/>
  <c r="Q42" i="182"/>
  <c r="W41" i="182"/>
  <c r="V41" i="182"/>
  <c r="U41" i="182"/>
  <c r="T41" i="182"/>
  <c r="S41" i="182"/>
  <c r="R41" i="182"/>
  <c r="Q41" i="182"/>
  <c r="W40" i="182"/>
  <c r="V40" i="182"/>
  <c r="U40" i="182"/>
  <c r="T40" i="182"/>
  <c r="S40" i="182"/>
  <c r="R40" i="182"/>
  <c r="Q40" i="182"/>
  <c r="W39" i="182"/>
  <c r="V39" i="182"/>
  <c r="U39" i="182"/>
  <c r="T39" i="182"/>
  <c r="S39" i="182"/>
  <c r="R39" i="182"/>
  <c r="Q39" i="182"/>
  <c r="W38" i="182"/>
  <c r="V38" i="182"/>
  <c r="U38" i="182"/>
  <c r="T38" i="182"/>
  <c r="S38" i="182"/>
  <c r="R38" i="182"/>
  <c r="Q38" i="182"/>
  <c r="W37" i="182"/>
  <c r="V37" i="182"/>
  <c r="U37" i="182"/>
  <c r="T37" i="182"/>
  <c r="S37" i="182"/>
  <c r="R37" i="182"/>
  <c r="Q37" i="182"/>
  <c r="W36" i="182"/>
  <c r="V36" i="182"/>
  <c r="U36" i="182"/>
  <c r="T36" i="182"/>
  <c r="S36" i="182"/>
  <c r="R36" i="182"/>
  <c r="Q36" i="182"/>
  <c r="W35" i="182"/>
  <c r="V35" i="182"/>
  <c r="U35" i="182"/>
  <c r="T35" i="182"/>
  <c r="S35" i="182"/>
  <c r="R35" i="182"/>
  <c r="Q35" i="182"/>
  <c r="W34" i="182"/>
  <c r="V34" i="182"/>
  <c r="U34" i="182"/>
  <c r="T34" i="182"/>
  <c r="S34" i="182"/>
  <c r="R34" i="182"/>
  <c r="Q34" i="182"/>
  <c r="W33" i="182"/>
  <c r="U33" i="182"/>
  <c r="R33" i="182"/>
  <c r="W58" i="181"/>
  <c r="V58" i="181"/>
  <c r="U58" i="181"/>
  <c r="T58" i="181"/>
  <c r="S58" i="181"/>
  <c r="R58" i="181"/>
  <c r="Q58" i="181"/>
  <c r="W57" i="181"/>
  <c r="V57" i="181"/>
  <c r="U57" i="181"/>
  <c r="T57" i="181"/>
  <c r="S57" i="181"/>
  <c r="R57" i="181"/>
  <c r="Q57" i="181"/>
  <c r="W56" i="181"/>
  <c r="V56" i="181"/>
  <c r="U56" i="181"/>
  <c r="T56" i="181"/>
  <c r="S56" i="181"/>
  <c r="R56" i="181"/>
  <c r="Q56" i="181"/>
  <c r="W55" i="181"/>
  <c r="V55" i="181"/>
  <c r="U55" i="181"/>
  <c r="T55" i="181"/>
  <c r="S55" i="181"/>
  <c r="R55" i="181"/>
  <c r="Q55" i="181"/>
  <c r="W54" i="181"/>
  <c r="V54" i="181"/>
  <c r="U54" i="181"/>
  <c r="T54" i="181"/>
  <c r="S54" i="181"/>
  <c r="R54" i="181"/>
  <c r="Q54" i="181"/>
  <c r="W53" i="181"/>
  <c r="V53" i="181"/>
  <c r="U53" i="181"/>
  <c r="T53" i="181"/>
  <c r="S53" i="181"/>
  <c r="R53" i="181"/>
  <c r="Q53" i="181"/>
  <c r="W52" i="181"/>
  <c r="V52" i="181"/>
  <c r="U52" i="181"/>
  <c r="T52" i="181"/>
  <c r="S52" i="181"/>
  <c r="R52" i="181"/>
  <c r="Q52" i="181"/>
  <c r="W51" i="181"/>
  <c r="V51" i="181"/>
  <c r="U51" i="181"/>
  <c r="T51" i="181"/>
  <c r="S51" i="181"/>
  <c r="R51" i="181"/>
  <c r="Q51" i="181"/>
  <c r="W50" i="181"/>
  <c r="V50" i="181"/>
  <c r="U50" i="181"/>
  <c r="T50" i="181"/>
  <c r="S50" i="181"/>
  <c r="R50" i="181"/>
  <c r="Q50" i="181"/>
  <c r="W49" i="181"/>
  <c r="V49" i="181"/>
  <c r="U49" i="181"/>
  <c r="T49" i="181"/>
  <c r="S49" i="181"/>
  <c r="R49" i="181"/>
  <c r="Q49" i="181"/>
  <c r="W48" i="181"/>
  <c r="V48" i="181"/>
  <c r="U48" i="181"/>
  <c r="T48" i="181"/>
  <c r="S48" i="181"/>
  <c r="R48" i="181"/>
  <c r="Q48" i="181"/>
  <c r="W47" i="181"/>
  <c r="V47" i="181"/>
  <c r="U47" i="181"/>
  <c r="T47" i="181"/>
  <c r="S47" i="181"/>
  <c r="R47" i="181"/>
  <c r="Q47" i="181"/>
  <c r="W46" i="181"/>
  <c r="V46" i="181"/>
  <c r="U46" i="181"/>
  <c r="T46" i="181"/>
  <c r="S46" i="181"/>
  <c r="R46" i="181"/>
  <c r="Q46" i="181"/>
  <c r="W45" i="181"/>
  <c r="V45" i="181"/>
  <c r="U45" i="181"/>
  <c r="T45" i="181"/>
  <c r="S45" i="181"/>
  <c r="R45" i="181"/>
  <c r="Q45" i="181"/>
  <c r="W44" i="181"/>
  <c r="V44" i="181"/>
  <c r="U44" i="181"/>
  <c r="T44" i="181"/>
  <c r="S44" i="181"/>
  <c r="R44" i="181"/>
  <c r="Q44" i="181"/>
  <c r="W43" i="181"/>
  <c r="V43" i="181"/>
  <c r="U43" i="181"/>
  <c r="T43" i="181"/>
  <c r="S43" i="181"/>
  <c r="R43" i="181"/>
  <c r="Q43" i="181"/>
  <c r="W42" i="181"/>
  <c r="V42" i="181"/>
  <c r="U42" i="181"/>
  <c r="T42" i="181"/>
  <c r="S42" i="181"/>
  <c r="R42" i="181"/>
  <c r="Q42" i="181"/>
  <c r="W41" i="181"/>
  <c r="V41" i="181"/>
  <c r="U41" i="181"/>
  <c r="T41" i="181"/>
  <c r="S41" i="181"/>
  <c r="R41" i="181"/>
  <c r="Q41" i="181"/>
  <c r="W40" i="181"/>
  <c r="V40" i="181"/>
  <c r="U40" i="181"/>
  <c r="T40" i="181"/>
  <c r="S40" i="181"/>
  <c r="R40" i="181"/>
  <c r="Q40" i="181"/>
  <c r="W39" i="181"/>
  <c r="V39" i="181"/>
  <c r="U39" i="181"/>
  <c r="T39" i="181"/>
  <c r="S39" i="181"/>
  <c r="R39" i="181"/>
  <c r="Q39" i="181"/>
  <c r="W38" i="181"/>
  <c r="V38" i="181"/>
  <c r="U38" i="181"/>
  <c r="T38" i="181"/>
  <c r="S38" i="181"/>
  <c r="R38" i="181"/>
  <c r="Q38" i="181"/>
  <c r="W37" i="181"/>
  <c r="V37" i="181"/>
  <c r="U37" i="181"/>
  <c r="T37" i="181"/>
  <c r="S37" i="181"/>
  <c r="R37" i="181"/>
  <c r="Q37" i="181"/>
  <c r="W36" i="181"/>
  <c r="V36" i="181"/>
  <c r="U36" i="181"/>
  <c r="T36" i="181"/>
  <c r="S36" i="181"/>
  <c r="R36" i="181"/>
  <c r="Q36" i="181"/>
  <c r="W35" i="181"/>
  <c r="V35" i="181"/>
  <c r="U35" i="181"/>
  <c r="T35" i="181"/>
  <c r="S35" i="181"/>
  <c r="R35" i="181"/>
  <c r="Q35" i="181"/>
  <c r="W34" i="181"/>
  <c r="V34" i="181"/>
  <c r="U34" i="181"/>
  <c r="T34" i="181"/>
  <c r="S34" i="181"/>
  <c r="R34" i="181"/>
  <c r="Q34" i="181"/>
  <c r="W33" i="181"/>
  <c r="U33" i="181"/>
  <c r="R33" i="181"/>
  <c r="W58" i="180"/>
  <c r="V58" i="180"/>
  <c r="U58" i="180"/>
  <c r="T58" i="180"/>
  <c r="S58" i="180"/>
  <c r="R58" i="180"/>
  <c r="Q58" i="180"/>
  <c r="W57" i="180"/>
  <c r="V57" i="180"/>
  <c r="U57" i="180"/>
  <c r="T57" i="180"/>
  <c r="S57" i="180"/>
  <c r="R57" i="180"/>
  <c r="Q57" i="180"/>
  <c r="W56" i="180"/>
  <c r="V56" i="180"/>
  <c r="U56" i="180"/>
  <c r="T56" i="180"/>
  <c r="S56" i="180"/>
  <c r="R56" i="180"/>
  <c r="Q56" i="180"/>
  <c r="W55" i="180"/>
  <c r="V55" i="180"/>
  <c r="U55" i="180"/>
  <c r="T55" i="180"/>
  <c r="S55" i="180"/>
  <c r="R55" i="180"/>
  <c r="Q55" i="180"/>
  <c r="W54" i="180"/>
  <c r="V54" i="180"/>
  <c r="U54" i="180"/>
  <c r="T54" i="180"/>
  <c r="S54" i="180"/>
  <c r="R54" i="180"/>
  <c r="Q54" i="180"/>
  <c r="W53" i="180"/>
  <c r="V53" i="180"/>
  <c r="U53" i="180"/>
  <c r="T53" i="180"/>
  <c r="S53" i="180"/>
  <c r="R53" i="180"/>
  <c r="Q53" i="180"/>
  <c r="W52" i="180"/>
  <c r="V52" i="180"/>
  <c r="U52" i="180"/>
  <c r="T52" i="180"/>
  <c r="S52" i="180"/>
  <c r="R52" i="180"/>
  <c r="Q52" i="180"/>
  <c r="W51" i="180"/>
  <c r="V51" i="180"/>
  <c r="U51" i="180"/>
  <c r="T51" i="180"/>
  <c r="S51" i="180"/>
  <c r="R51" i="180"/>
  <c r="Q51" i="180"/>
  <c r="W50" i="180"/>
  <c r="V50" i="180"/>
  <c r="U50" i="180"/>
  <c r="T50" i="180"/>
  <c r="S50" i="180"/>
  <c r="R50" i="180"/>
  <c r="Q50" i="180"/>
  <c r="W49" i="180"/>
  <c r="V49" i="180"/>
  <c r="U49" i="180"/>
  <c r="T49" i="180"/>
  <c r="S49" i="180"/>
  <c r="R49" i="180"/>
  <c r="Q49" i="180"/>
  <c r="W48" i="180"/>
  <c r="V48" i="180"/>
  <c r="U48" i="180"/>
  <c r="T48" i="180"/>
  <c r="S48" i="180"/>
  <c r="R48" i="180"/>
  <c r="Q48" i="180"/>
  <c r="W47" i="180"/>
  <c r="V47" i="180"/>
  <c r="U47" i="180"/>
  <c r="T47" i="180"/>
  <c r="S47" i="180"/>
  <c r="R47" i="180"/>
  <c r="Q47" i="180"/>
  <c r="W46" i="180"/>
  <c r="V46" i="180"/>
  <c r="U46" i="180"/>
  <c r="T46" i="180"/>
  <c r="S46" i="180"/>
  <c r="R46" i="180"/>
  <c r="Q46" i="180"/>
  <c r="W45" i="180"/>
  <c r="V45" i="180"/>
  <c r="U45" i="180"/>
  <c r="T45" i="180"/>
  <c r="S45" i="180"/>
  <c r="R45" i="180"/>
  <c r="Q45" i="180"/>
  <c r="W44" i="180"/>
  <c r="V44" i="180"/>
  <c r="U44" i="180"/>
  <c r="T44" i="180"/>
  <c r="S44" i="180"/>
  <c r="R44" i="180"/>
  <c r="Q44" i="180"/>
  <c r="W43" i="180"/>
  <c r="V43" i="180"/>
  <c r="U43" i="180"/>
  <c r="T43" i="180"/>
  <c r="S43" i="180"/>
  <c r="R43" i="180"/>
  <c r="Q43" i="180"/>
  <c r="W42" i="180"/>
  <c r="V42" i="180"/>
  <c r="U42" i="180"/>
  <c r="T42" i="180"/>
  <c r="S42" i="180"/>
  <c r="R42" i="180"/>
  <c r="Q42" i="180"/>
  <c r="W41" i="180"/>
  <c r="V41" i="180"/>
  <c r="U41" i="180"/>
  <c r="T41" i="180"/>
  <c r="S41" i="180"/>
  <c r="R41" i="180"/>
  <c r="Q41" i="180"/>
  <c r="W40" i="180"/>
  <c r="V40" i="180"/>
  <c r="U40" i="180"/>
  <c r="T40" i="180"/>
  <c r="S40" i="180"/>
  <c r="R40" i="180"/>
  <c r="Q40" i="180"/>
  <c r="W39" i="180"/>
  <c r="V39" i="180"/>
  <c r="U39" i="180"/>
  <c r="T39" i="180"/>
  <c r="S39" i="180"/>
  <c r="R39" i="180"/>
  <c r="Q39" i="180"/>
  <c r="W38" i="180"/>
  <c r="V38" i="180"/>
  <c r="U38" i="180"/>
  <c r="T38" i="180"/>
  <c r="S38" i="180"/>
  <c r="R38" i="180"/>
  <c r="Q38" i="180"/>
  <c r="W37" i="180"/>
  <c r="V37" i="180"/>
  <c r="U37" i="180"/>
  <c r="T37" i="180"/>
  <c r="S37" i="180"/>
  <c r="R37" i="180"/>
  <c r="Q37" i="180"/>
  <c r="W36" i="180"/>
  <c r="V36" i="180"/>
  <c r="U36" i="180"/>
  <c r="T36" i="180"/>
  <c r="S36" i="180"/>
  <c r="R36" i="180"/>
  <c r="Q36" i="180"/>
  <c r="W35" i="180"/>
  <c r="V35" i="180"/>
  <c r="U35" i="180"/>
  <c r="T35" i="180"/>
  <c r="S35" i="180"/>
  <c r="R35" i="180"/>
  <c r="Q35" i="180"/>
  <c r="W34" i="180"/>
  <c r="V34" i="180"/>
  <c r="U34" i="180"/>
  <c r="T34" i="180"/>
  <c r="S34" i="180"/>
  <c r="R34" i="180"/>
  <c r="Q34" i="180"/>
  <c r="W33" i="180"/>
  <c r="U33" i="180"/>
  <c r="R33" i="180"/>
  <c r="W58" i="179" l="1"/>
  <c r="V58" i="179"/>
  <c r="U58" i="179"/>
  <c r="T58" i="179"/>
  <c r="S58" i="179"/>
  <c r="R58" i="179"/>
  <c r="Q58" i="179"/>
  <c r="W57" i="179"/>
  <c r="V57" i="179"/>
  <c r="U57" i="179"/>
  <c r="T57" i="179"/>
  <c r="S57" i="179"/>
  <c r="R57" i="179"/>
  <c r="Q57" i="179"/>
  <c r="W56" i="179"/>
  <c r="V56" i="179"/>
  <c r="U56" i="179"/>
  <c r="T56" i="179"/>
  <c r="S56" i="179"/>
  <c r="R56" i="179"/>
  <c r="Q56" i="179"/>
  <c r="W55" i="179"/>
  <c r="V55" i="179"/>
  <c r="U55" i="179"/>
  <c r="T55" i="179"/>
  <c r="S55" i="179"/>
  <c r="R55" i="179"/>
  <c r="Q55" i="179"/>
  <c r="W54" i="179"/>
  <c r="V54" i="179"/>
  <c r="U54" i="179"/>
  <c r="T54" i="179"/>
  <c r="S54" i="179"/>
  <c r="R54" i="179"/>
  <c r="Q54" i="179"/>
  <c r="W53" i="179"/>
  <c r="V53" i="179"/>
  <c r="U53" i="179"/>
  <c r="T53" i="179"/>
  <c r="S53" i="179"/>
  <c r="R53" i="179"/>
  <c r="Q53" i="179"/>
  <c r="W52" i="179"/>
  <c r="V52" i="179"/>
  <c r="U52" i="179"/>
  <c r="T52" i="179"/>
  <c r="S52" i="179"/>
  <c r="R52" i="179"/>
  <c r="Q52" i="179"/>
  <c r="W51" i="179"/>
  <c r="V51" i="179"/>
  <c r="U51" i="179"/>
  <c r="T51" i="179"/>
  <c r="S51" i="179"/>
  <c r="R51" i="179"/>
  <c r="Q51" i="179"/>
  <c r="W50" i="179"/>
  <c r="V50" i="179"/>
  <c r="U50" i="179"/>
  <c r="T50" i="179"/>
  <c r="S50" i="179"/>
  <c r="R50" i="179"/>
  <c r="Q50" i="179"/>
  <c r="W49" i="179"/>
  <c r="V49" i="179"/>
  <c r="U49" i="179"/>
  <c r="T49" i="179"/>
  <c r="S49" i="179"/>
  <c r="R49" i="179"/>
  <c r="Q49" i="179"/>
  <c r="W48" i="179"/>
  <c r="V48" i="179"/>
  <c r="U48" i="179"/>
  <c r="T48" i="179"/>
  <c r="S48" i="179"/>
  <c r="R48" i="179"/>
  <c r="Q48" i="179"/>
  <c r="W47" i="179"/>
  <c r="V47" i="179"/>
  <c r="U47" i="179"/>
  <c r="T47" i="179"/>
  <c r="S47" i="179"/>
  <c r="R47" i="179"/>
  <c r="Q47" i="179"/>
  <c r="W46" i="179"/>
  <c r="V46" i="179"/>
  <c r="U46" i="179"/>
  <c r="T46" i="179"/>
  <c r="S46" i="179"/>
  <c r="R46" i="179"/>
  <c r="Q46" i="179"/>
  <c r="W45" i="179"/>
  <c r="V45" i="179"/>
  <c r="U45" i="179"/>
  <c r="T45" i="179"/>
  <c r="S45" i="179"/>
  <c r="R45" i="179"/>
  <c r="Q45" i="179"/>
  <c r="W44" i="179"/>
  <c r="V44" i="179"/>
  <c r="U44" i="179"/>
  <c r="T44" i="179"/>
  <c r="S44" i="179"/>
  <c r="R44" i="179"/>
  <c r="Q44" i="179"/>
  <c r="W43" i="179"/>
  <c r="V43" i="179"/>
  <c r="U43" i="179"/>
  <c r="T43" i="179"/>
  <c r="S43" i="179"/>
  <c r="R43" i="179"/>
  <c r="Q43" i="179"/>
  <c r="W42" i="179"/>
  <c r="V42" i="179"/>
  <c r="U42" i="179"/>
  <c r="T42" i="179"/>
  <c r="S42" i="179"/>
  <c r="R42" i="179"/>
  <c r="Q42" i="179"/>
  <c r="W41" i="179"/>
  <c r="V41" i="179"/>
  <c r="U41" i="179"/>
  <c r="T41" i="179"/>
  <c r="S41" i="179"/>
  <c r="R41" i="179"/>
  <c r="Q41" i="179"/>
  <c r="W40" i="179"/>
  <c r="V40" i="179"/>
  <c r="U40" i="179"/>
  <c r="T40" i="179"/>
  <c r="S40" i="179"/>
  <c r="R40" i="179"/>
  <c r="Q40" i="179"/>
  <c r="W39" i="179"/>
  <c r="V39" i="179"/>
  <c r="U39" i="179"/>
  <c r="T39" i="179"/>
  <c r="S39" i="179"/>
  <c r="R39" i="179"/>
  <c r="Q39" i="179"/>
  <c r="W38" i="179"/>
  <c r="V38" i="179"/>
  <c r="U38" i="179"/>
  <c r="T38" i="179"/>
  <c r="S38" i="179"/>
  <c r="R38" i="179"/>
  <c r="Q38" i="179"/>
  <c r="W37" i="179"/>
  <c r="V37" i="179"/>
  <c r="U37" i="179"/>
  <c r="T37" i="179"/>
  <c r="S37" i="179"/>
  <c r="R37" i="179"/>
  <c r="Q37" i="179"/>
  <c r="W36" i="179"/>
  <c r="V36" i="179"/>
  <c r="U36" i="179"/>
  <c r="T36" i="179"/>
  <c r="S36" i="179"/>
  <c r="R36" i="179"/>
  <c r="Q36" i="179"/>
  <c r="W35" i="179"/>
  <c r="V35" i="179"/>
  <c r="U35" i="179"/>
  <c r="T35" i="179"/>
  <c r="S35" i="179"/>
  <c r="R35" i="179"/>
  <c r="Q35" i="179"/>
  <c r="W34" i="179"/>
  <c r="V34" i="179"/>
  <c r="U34" i="179"/>
  <c r="T34" i="179"/>
  <c r="S34" i="179"/>
  <c r="R34" i="179"/>
  <c r="Q34" i="179"/>
  <c r="W33" i="179"/>
  <c r="U33" i="179"/>
  <c r="R33" i="179"/>
  <c r="W58" i="178"/>
  <c r="V58" i="178"/>
  <c r="U58" i="178"/>
  <c r="T58" i="178"/>
  <c r="S58" i="178"/>
  <c r="R58" i="178"/>
  <c r="Q58" i="178"/>
  <c r="W57" i="178"/>
  <c r="V57" i="178"/>
  <c r="U57" i="178"/>
  <c r="T57" i="178"/>
  <c r="S57" i="178"/>
  <c r="R57" i="178"/>
  <c r="Q57" i="178"/>
  <c r="W56" i="178"/>
  <c r="V56" i="178"/>
  <c r="U56" i="178"/>
  <c r="T56" i="178"/>
  <c r="S56" i="178"/>
  <c r="R56" i="178"/>
  <c r="Q56" i="178"/>
  <c r="W55" i="178"/>
  <c r="V55" i="178"/>
  <c r="U55" i="178"/>
  <c r="T55" i="178"/>
  <c r="S55" i="178"/>
  <c r="R55" i="178"/>
  <c r="Q55" i="178"/>
  <c r="W54" i="178"/>
  <c r="V54" i="178"/>
  <c r="U54" i="178"/>
  <c r="T54" i="178"/>
  <c r="S54" i="178"/>
  <c r="R54" i="178"/>
  <c r="Q54" i="178"/>
  <c r="W53" i="178"/>
  <c r="V53" i="178"/>
  <c r="U53" i="178"/>
  <c r="T53" i="178"/>
  <c r="S53" i="178"/>
  <c r="R53" i="178"/>
  <c r="Q53" i="178"/>
  <c r="W52" i="178"/>
  <c r="V52" i="178"/>
  <c r="U52" i="178"/>
  <c r="T52" i="178"/>
  <c r="S52" i="178"/>
  <c r="R52" i="178"/>
  <c r="Q52" i="178"/>
  <c r="W51" i="178"/>
  <c r="V51" i="178"/>
  <c r="U51" i="178"/>
  <c r="T51" i="178"/>
  <c r="S51" i="178"/>
  <c r="R51" i="178"/>
  <c r="Q51" i="178"/>
  <c r="W50" i="178"/>
  <c r="V50" i="178"/>
  <c r="U50" i="178"/>
  <c r="T50" i="178"/>
  <c r="S50" i="178"/>
  <c r="R50" i="178"/>
  <c r="Q50" i="178"/>
  <c r="W49" i="178"/>
  <c r="V49" i="178"/>
  <c r="U49" i="178"/>
  <c r="T49" i="178"/>
  <c r="S49" i="178"/>
  <c r="R49" i="178"/>
  <c r="Q49" i="178"/>
  <c r="W48" i="178"/>
  <c r="V48" i="178"/>
  <c r="U48" i="178"/>
  <c r="T48" i="178"/>
  <c r="S48" i="178"/>
  <c r="R48" i="178"/>
  <c r="Q48" i="178"/>
  <c r="W47" i="178"/>
  <c r="V47" i="178"/>
  <c r="U47" i="178"/>
  <c r="T47" i="178"/>
  <c r="S47" i="178"/>
  <c r="R47" i="178"/>
  <c r="Q47" i="178"/>
  <c r="W46" i="178"/>
  <c r="V46" i="178"/>
  <c r="U46" i="178"/>
  <c r="T46" i="178"/>
  <c r="S46" i="178"/>
  <c r="R46" i="178"/>
  <c r="Q46" i="178"/>
  <c r="W45" i="178"/>
  <c r="V45" i="178"/>
  <c r="U45" i="178"/>
  <c r="T45" i="178"/>
  <c r="S45" i="178"/>
  <c r="R45" i="178"/>
  <c r="Q45" i="178"/>
  <c r="W44" i="178"/>
  <c r="V44" i="178"/>
  <c r="U44" i="178"/>
  <c r="T44" i="178"/>
  <c r="S44" i="178"/>
  <c r="R44" i="178"/>
  <c r="Q44" i="178"/>
  <c r="W43" i="178"/>
  <c r="V43" i="178"/>
  <c r="U43" i="178"/>
  <c r="T43" i="178"/>
  <c r="S43" i="178"/>
  <c r="R43" i="178"/>
  <c r="Q43" i="178"/>
  <c r="W42" i="178"/>
  <c r="V42" i="178"/>
  <c r="U42" i="178"/>
  <c r="T42" i="178"/>
  <c r="S42" i="178"/>
  <c r="R42" i="178"/>
  <c r="Q42" i="178"/>
  <c r="W41" i="178"/>
  <c r="V41" i="178"/>
  <c r="U41" i="178"/>
  <c r="T41" i="178"/>
  <c r="S41" i="178"/>
  <c r="R41" i="178"/>
  <c r="Q41" i="178"/>
  <c r="W40" i="178"/>
  <c r="V40" i="178"/>
  <c r="U40" i="178"/>
  <c r="T40" i="178"/>
  <c r="S40" i="178"/>
  <c r="R40" i="178"/>
  <c r="Q40" i="178"/>
  <c r="W39" i="178"/>
  <c r="V39" i="178"/>
  <c r="U39" i="178"/>
  <c r="T39" i="178"/>
  <c r="S39" i="178"/>
  <c r="R39" i="178"/>
  <c r="Q39" i="178"/>
  <c r="W38" i="178"/>
  <c r="V38" i="178"/>
  <c r="U38" i="178"/>
  <c r="T38" i="178"/>
  <c r="S38" i="178"/>
  <c r="R38" i="178"/>
  <c r="Q38" i="178"/>
  <c r="W37" i="178"/>
  <c r="V37" i="178"/>
  <c r="U37" i="178"/>
  <c r="T37" i="178"/>
  <c r="S37" i="178"/>
  <c r="R37" i="178"/>
  <c r="Q37" i="178"/>
  <c r="W36" i="178"/>
  <c r="V36" i="178"/>
  <c r="U36" i="178"/>
  <c r="T36" i="178"/>
  <c r="S36" i="178"/>
  <c r="R36" i="178"/>
  <c r="Q36" i="178"/>
  <c r="W35" i="178"/>
  <c r="V35" i="178"/>
  <c r="U35" i="178"/>
  <c r="T35" i="178"/>
  <c r="S35" i="178"/>
  <c r="R35" i="178"/>
  <c r="Q35" i="178"/>
  <c r="W34" i="178"/>
  <c r="V34" i="178"/>
  <c r="U34" i="178"/>
  <c r="T34" i="178"/>
  <c r="S34" i="178"/>
  <c r="R34" i="178"/>
  <c r="Q34" i="178"/>
  <c r="W33" i="178"/>
  <c r="U33" i="178"/>
  <c r="R33" i="178"/>
  <c r="W58" i="177"/>
  <c r="V58" i="177"/>
  <c r="U58" i="177"/>
  <c r="T58" i="177"/>
  <c r="S58" i="177"/>
  <c r="R58" i="177"/>
  <c r="Q58" i="177"/>
  <c r="W57" i="177"/>
  <c r="V57" i="177"/>
  <c r="U57" i="177"/>
  <c r="T57" i="177"/>
  <c r="S57" i="177"/>
  <c r="R57" i="177"/>
  <c r="Q57" i="177"/>
  <c r="W56" i="177"/>
  <c r="V56" i="177"/>
  <c r="U56" i="177"/>
  <c r="T56" i="177"/>
  <c r="S56" i="177"/>
  <c r="R56" i="177"/>
  <c r="Q56" i="177"/>
  <c r="W55" i="177"/>
  <c r="V55" i="177"/>
  <c r="U55" i="177"/>
  <c r="T55" i="177"/>
  <c r="S55" i="177"/>
  <c r="R55" i="177"/>
  <c r="Q55" i="177"/>
  <c r="W54" i="177"/>
  <c r="V54" i="177"/>
  <c r="U54" i="177"/>
  <c r="T54" i="177"/>
  <c r="S54" i="177"/>
  <c r="R54" i="177"/>
  <c r="Q54" i="177"/>
  <c r="W53" i="177"/>
  <c r="V53" i="177"/>
  <c r="U53" i="177"/>
  <c r="T53" i="177"/>
  <c r="S53" i="177"/>
  <c r="R53" i="177"/>
  <c r="Q53" i="177"/>
  <c r="W52" i="177"/>
  <c r="V52" i="177"/>
  <c r="U52" i="177"/>
  <c r="T52" i="177"/>
  <c r="S52" i="177"/>
  <c r="R52" i="177"/>
  <c r="Q52" i="177"/>
  <c r="W51" i="177"/>
  <c r="V51" i="177"/>
  <c r="U51" i="177"/>
  <c r="T51" i="177"/>
  <c r="S51" i="177"/>
  <c r="R51" i="177"/>
  <c r="Q51" i="177"/>
  <c r="W50" i="177"/>
  <c r="V50" i="177"/>
  <c r="U50" i="177"/>
  <c r="T50" i="177"/>
  <c r="S50" i="177"/>
  <c r="R50" i="177"/>
  <c r="Q50" i="177"/>
  <c r="W49" i="177"/>
  <c r="V49" i="177"/>
  <c r="U49" i="177"/>
  <c r="T49" i="177"/>
  <c r="S49" i="177"/>
  <c r="R49" i="177"/>
  <c r="Q49" i="177"/>
  <c r="W48" i="177"/>
  <c r="V48" i="177"/>
  <c r="U48" i="177"/>
  <c r="T48" i="177"/>
  <c r="S48" i="177"/>
  <c r="R48" i="177"/>
  <c r="Q48" i="177"/>
  <c r="W47" i="177"/>
  <c r="V47" i="177"/>
  <c r="U47" i="177"/>
  <c r="T47" i="177"/>
  <c r="S47" i="177"/>
  <c r="R47" i="177"/>
  <c r="Q47" i="177"/>
  <c r="W46" i="177"/>
  <c r="V46" i="177"/>
  <c r="U46" i="177"/>
  <c r="T46" i="177"/>
  <c r="S46" i="177"/>
  <c r="R46" i="177"/>
  <c r="Q46" i="177"/>
  <c r="W45" i="177"/>
  <c r="V45" i="177"/>
  <c r="U45" i="177"/>
  <c r="T45" i="177"/>
  <c r="S45" i="177"/>
  <c r="R45" i="177"/>
  <c r="Q45" i="177"/>
  <c r="W44" i="177"/>
  <c r="V44" i="177"/>
  <c r="U44" i="177"/>
  <c r="T44" i="177"/>
  <c r="S44" i="177"/>
  <c r="R44" i="177"/>
  <c r="Q44" i="177"/>
  <c r="W43" i="177"/>
  <c r="V43" i="177"/>
  <c r="U43" i="177"/>
  <c r="T43" i="177"/>
  <c r="S43" i="177"/>
  <c r="R43" i="177"/>
  <c r="Q43" i="177"/>
  <c r="W42" i="177"/>
  <c r="V42" i="177"/>
  <c r="U42" i="177"/>
  <c r="T42" i="177"/>
  <c r="S42" i="177"/>
  <c r="R42" i="177"/>
  <c r="Q42" i="177"/>
  <c r="W41" i="177"/>
  <c r="V41" i="177"/>
  <c r="U41" i="177"/>
  <c r="T41" i="177"/>
  <c r="S41" i="177"/>
  <c r="R41" i="177"/>
  <c r="Q41" i="177"/>
  <c r="W40" i="177"/>
  <c r="V40" i="177"/>
  <c r="U40" i="177"/>
  <c r="T40" i="177"/>
  <c r="S40" i="177"/>
  <c r="R40" i="177"/>
  <c r="Q40" i="177"/>
  <c r="W39" i="177"/>
  <c r="V39" i="177"/>
  <c r="U39" i="177"/>
  <c r="T39" i="177"/>
  <c r="S39" i="177"/>
  <c r="R39" i="177"/>
  <c r="Q39" i="177"/>
  <c r="W38" i="177"/>
  <c r="V38" i="177"/>
  <c r="U38" i="177"/>
  <c r="T38" i="177"/>
  <c r="S38" i="177"/>
  <c r="R38" i="177"/>
  <c r="Q38" i="177"/>
  <c r="W37" i="177"/>
  <c r="V37" i="177"/>
  <c r="U37" i="177"/>
  <c r="T37" i="177"/>
  <c r="S37" i="177"/>
  <c r="R37" i="177"/>
  <c r="Q37" i="177"/>
  <c r="W36" i="177"/>
  <c r="V36" i="177"/>
  <c r="U36" i="177"/>
  <c r="T36" i="177"/>
  <c r="S36" i="177"/>
  <c r="R36" i="177"/>
  <c r="Q36" i="177"/>
  <c r="W35" i="177"/>
  <c r="V35" i="177"/>
  <c r="U35" i="177"/>
  <c r="T35" i="177"/>
  <c r="S35" i="177"/>
  <c r="R35" i="177"/>
  <c r="Q35" i="177"/>
  <c r="W34" i="177"/>
  <c r="V34" i="177"/>
  <c r="U34" i="177"/>
  <c r="T34" i="177"/>
  <c r="S34" i="177"/>
  <c r="R34" i="177"/>
  <c r="Q34" i="177"/>
  <c r="W33" i="177"/>
  <c r="U33" i="177"/>
  <c r="R33" i="177"/>
  <c r="W58" i="176" l="1"/>
  <c r="V58" i="176"/>
  <c r="U58" i="176"/>
  <c r="T58" i="176"/>
  <c r="S58" i="176"/>
  <c r="R58" i="176"/>
  <c r="Q58" i="176"/>
  <c r="W57" i="176"/>
  <c r="V57" i="176"/>
  <c r="U57" i="176"/>
  <c r="T57" i="176"/>
  <c r="S57" i="176"/>
  <c r="R57" i="176"/>
  <c r="Q57" i="176"/>
  <c r="W56" i="176"/>
  <c r="V56" i="176"/>
  <c r="U56" i="176"/>
  <c r="T56" i="176"/>
  <c r="S56" i="176"/>
  <c r="R56" i="176"/>
  <c r="Q56" i="176"/>
  <c r="W55" i="176"/>
  <c r="V55" i="176"/>
  <c r="U55" i="176"/>
  <c r="T55" i="176"/>
  <c r="S55" i="176"/>
  <c r="R55" i="176"/>
  <c r="Q55" i="176"/>
  <c r="W54" i="176"/>
  <c r="V54" i="176"/>
  <c r="U54" i="176"/>
  <c r="T54" i="176"/>
  <c r="S54" i="176"/>
  <c r="R54" i="176"/>
  <c r="Q54" i="176"/>
  <c r="W53" i="176"/>
  <c r="V53" i="176"/>
  <c r="U53" i="176"/>
  <c r="T53" i="176"/>
  <c r="S53" i="176"/>
  <c r="R53" i="176"/>
  <c r="Q53" i="176"/>
  <c r="W52" i="176"/>
  <c r="V52" i="176"/>
  <c r="U52" i="176"/>
  <c r="T52" i="176"/>
  <c r="S52" i="176"/>
  <c r="R52" i="176"/>
  <c r="Q52" i="176"/>
  <c r="W51" i="176"/>
  <c r="V51" i="176"/>
  <c r="U51" i="176"/>
  <c r="T51" i="176"/>
  <c r="S51" i="176"/>
  <c r="R51" i="176"/>
  <c r="Q51" i="176"/>
  <c r="W50" i="176"/>
  <c r="V50" i="176"/>
  <c r="U50" i="176"/>
  <c r="T50" i="176"/>
  <c r="S50" i="176"/>
  <c r="R50" i="176"/>
  <c r="Q50" i="176"/>
  <c r="W49" i="176"/>
  <c r="V49" i="176"/>
  <c r="U49" i="176"/>
  <c r="T49" i="176"/>
  <c r="S49" i="176"/>
  <c r="R49" i="176"/>
  <c r="Q49" i="176"/>
  <c r="W48" i="176"/>
  <c r="V48" i="176"/>
  <c r="U48" i="176"/>
  <c r="T48" i="176"/>
  <c r="S48" i="176"/>
  <c r="R48" i="176"/>
  <c r="Q48" i="176"/>
  <c r="W47" i="176"/>
  <c r="V47" i="176"/>
  <c r="U47" i="176"/>
  <c r="T47" i="176"/>
  <c r="S47" i="176"/>
  <c r="R47" i="176"/>
  <c r="Q47" i="176"/>
  <c r="W46" i="176"/>
  <c r="V46" i="176"/>
  <c r="U46" i="176"/>
  <c r="T46" i="176"/>
  <c r="S46" i="176"/>
  <c r="R46" i="176"/>
  <c r="Q46" i="176"/>
  <c r="W45" i="176"/>
  <c r="V45" i="176"/>
  <c r="U45" i="176"/>
  <c r="T45" i="176"/>
  <c r="S45" i="176"/>
  <c r="R45" i="176"/>
  <c r="Q45" i="176"/>
  <c r="W44" i="176"/>
  <c r="V44" i="176"/>
  <c r="U44" i="176"/>
  <c r="T44" i="176"/>
  <c r="S44" i="176"/>
  <c r="R44" i="176"/>
  <c r="Q44" i="176"/>
  <c r="W43" i="176"/>
  <c r="V43" i="176"/>
  <c r="U43" i="176"/>
  <c r="T43" i="176"/>
  <c r="S43" i="176"/>
  <c r="R43" i="176"/>
  <c r="Q43" i="176"/>
  <c r="W42" i="176"/>
  <c r="V42" i="176"/>
  <c r="U42" i="176"/>
  <c r="T42" i="176"/>
  <c r="S42" i="176"/>
  <c r="R42" i="176"/>
  <c r="Q42" i="176"/>
  <c r="W41" i="176"/>
  <c r="V41" i="176"/>
  <c r="U41" i="176"/>
  <c r="T41" i="176"/>
  <c r="S41" i="176"/>
  <c r="R41" i="176"/>
  <c r="Q41" i="176"/>
  <c r="W40" i="176"/>
  <c r="V40" i="176"/>
  <c r="U40" i="176"/>
  <c r="T40" i="176"/>
  <c r="S40" i="176"/>
  <c r="R40" i="176"/>
  <c r="Q40" i="176"/>
  <c r="W39" i="176"/>
  <c r="V39" i="176"/>
  <c r="U39" i="176"/>
  <c r="T39" i="176"/>
  <c r="S39" i="176"/>
  <c r="R39" i="176"/>
  <c r="Q39" i="176"/>
  <c r="W38" i="176"/>
  <c r="V38" i="176"/>
  <c r="U38" i="176"/>
  <c r="T38" i="176"/>
  <c r="S38" i="176"/>
  <c r="R38" i="176"/>
  <c r="Q38" i="176"/>
  <c r="W37" i="176"/>
  <c r="V37" i="176"/>
  <c r="U37" i="176"/>
  <c r="T37" i="176"/>
  <c r="S37" i="176"/>
  <c r="R37" i="176"/>
  <c r="Q37" i="176"/>
  <c r="W36" i="176"/>
  <c r="V36" i="176"/>
  <c r="U36" i="176"/>
  <c r="T36" i="176"/>
  <c r="S36" i="176"/>
  <c r="R36" i="176"/>
  <c r="Q36" i="176"/>
  <c r="W35" i="176"/>
  <c r="V35" i="176"/>
  <c r="U35" i="176"/>
  <c r="T35" i="176"/>
  <c r="S35" i="176"/>
  <c r="R35" i="176"/>
  <c r="Q35" i="176"/>
  <c r="W34" i="176"/>
  <c r="V34" i="176"/>
  <c r="U34" i="176"/>
  <c r="T34" i="176"/>
  <c r="S34" i="176"/>
  <c r="R34" i="176"/>
  <c r="Q34" i="176"/>
  <c r="W33" i="176"/>
  <c r="U33" i="176"/>
  <c r="R33" i="176"/>
  <c r="W58" i="175" l="1"/>
  <c r="V58" i="175"/>
  <c r="U58" i="175"/>
  <c r="T58" i="175"/>
  <c r="S58" i="175"/>
  <c r="R58" i="175"/>
  <c r="Q58" i="175"/>
  <c r="W57" i="175"/>
  <c r="V57" i="175"/>
  <c r="U57" i="175"/>
  <c r="T57" i="175"/>
  <c r="S57" i="175"/>
  <c r="R57" i="175"/>
  <c r="Q57" i="175"/>
  <c r="W56" i="175"/>
  <c r="V56" i="175"/>
  <c r="U56" i="175"/>
  <c r="T56" i="175"/>
  <c r="S56" i="175"/>
  <c r="R56" i="175"/>
  <c r="Q56" i="175"/>
  <c r="W55" i="175"/>
  <c r="V55" i="175"/>
  <c r="U55" i="175"/>
  <c r="T55" i="175"/>
  <c r="S55" i="175"/>
  <c r="R55" i="175"/>
  <c r="Q55" i="175"/>
  <c r="W54" i="175"/>
  <c r="V54" i="175"/>
  <c r="U54" i="175"/>
  <c r="T54" i="175"/>
  <c r="S54" i="175"/>
  <c r="R54" i="175"/>
  <c r="Q54" i="175"/>
  <c r="W53" i="175"/>
  <c r="V53" i="175"/>
  <c r="U53" i="175"/>
  <c r="T53" i="175"/>
  <c r="S53" i="175"/>
  <c r="R53" i="175"/>
  <c r="Q53" i="175"/>
  <c r="W52" i="175"/>
  <c r="V52" i="175"/>
  <c r="U52" i="175"/>
  <c r="T52" i="175"/>
  <c r="S52" i="175"/>
  <c r="R52" i="175"/>
  <c r="Q52" i="175"/>
  <c r="W51" i="175"/>
  <c r="V51" i="175"/>
  <c r="U51" i="175"/>
  <c r="T51" i="175"/>
  <c r="S51" i="175"/>
  <c r="R51" i="175"/>
  <c r="Q51" i="175"/>
  <c r="W50" i="175"/>
  <c r="V50" i="175"/>
  <c r="U50" i="175"/>
  <c r="T50" i="175"/>
  <c r="S50" i="175"/>
  <c r="R50" i="175"/>
  <c r="Q50" i="175"/>
  <c r="W49" i="175"/>
  <c r="V49" i="175"/>
  <c r="U49" i="175"/>
  <c r="T49" i="175"/>
  <c r="S49" i="175"/>
  <c r="R49" i="175"/>
  <c r="Q49" i="175"/>
  <c r="W48" i="175"/>
  <c r="V48" i="175"/>
  <c r="U48" i="175"/>
  <c r="T48" i="175"/>
  <c r="S48" i="175"/>
  <c r="R48" i="175"/>
  <c r="Q48" i="175"/>
  <c r="W47" i="175"/>
  <c r="V47" i="175"/>
  <c r="U47" i="175"/>
  <c r="T47" i="175"/>
  <c r="S47" i="175"/>
  <c r="R47" i="175"/>
  <c r="Q47" i="175"/>
  <c r="W46" i="175"/>
  <c r="V46" i="175"/>
  <c r="U46" i="175"/>
  <c r="T46" i="175"/>
  <c r="S46" i="175"/>
  <c r="R46" i="175"/>
  <c r="Q46" i="175"/>
  <c r="W45" i="175"/>
  <c r="V45" i="175"/>
  <c r="U45" i="175"/>
  <c r="T45" i="175"/>
  <c r="S45" i="175"/>
  <c r="R45" i="175"/>
  <c r="Q45" i="175"/>
  <c r="W44" i="175"/>
  <c r="V44" i="175"/>
  <c r="U44" i="175"/>
  <c r="T44" i="175"/>
  <c r="S44" i="175"/>
  <c r="R44" i="175"/>
  <c r="Q44" i="175"/>
  <c r="W43" i="175"/>
  <c r="V43" i="175"/>
  <c r="U43" i="175"/>
  <c r="T43" i="175"/>
  <c r="S43" i="175"/>
  <c r="R43" i="175"/>
  <c r="Q43" i="175"/>
  <c r="W42" i="175"/>
  <c r="V42" i="175"/>
  <c r="U42" i="175"/>
  <c r="T42" i="175"/>
  <c r="S42" i="175"/>
  <c r="R42" i="175"/>
  <c r="Q42" i="175"/>
  <c r="W41" i="175"/>
  <c r="V41" i="175"/>
  <c r="U41" i="175"/>
  <c r="T41" i="175"/>
  <c r="S41" i="175"/>
  <c r="R41" i="175"/>
  <c r="Q41" i="175"/>
  <c r="W40" i="175"/>
  <c r="V40" i="175"/>
  <c r="U40" i="175"/>
  <c r="T40" i="175"/>
  <c r="S40" i="175"/>
  <c r="R40" i="175"/>
  <c r="Q40" i="175"/>
  <c r="W39" i="175"/>
  <c r="V39" i="175"/>
  <c r="U39" i="175"/>
  <c r="T39" i="175"/>
  <c r="S39" i="175"/>
  <c r="R39" i="175"/>
  <c r="Q39" i="175"/>
  <c r="W38" i="175"/>
  <c r="V38" i="175"/>
  <c r="U38" i="175"/>
  <c r="T38" i="175"/>
  <c r="S38" i="175"/>
  <c r="R38" i="175"/>
  <c r="Q38" i="175"/>
  <c r="W37" i="175"/>
  <c r="V37" i="175"/>
  <c r="U37" i="175"/>
  <c r="T37" i="175"/>
  <c r="S37" i="175"/>
  <c r="R37" i="175"/>
  <c r="Q37" i="175"/>
  <c r="W36" i="175"/>
  <c r="V36" i="175"/>
  <c r="U36" i="175"/>
  <c r="T36" i="175"/>
  <c r="S36" i="175"/>
  <c r="R36" i="175"/>
  <c r="Q36" i="175"/>
  <c r="W35" i="175"/>
  <c r="V35" i="175"/>
  <c r="U35" i="175"/>
  <c r="T35" i="175"/>
  <c r="S35" i="175"/>
  <c r="R35" i="175"/>
  <c r="Q35" i="175"/>
  <c r="W34" i="175"/>
  <c r="V34" i="175"/>
  <c r="U34" i="175"/>
  <c r="T34" i="175"/>
  <c r="S34" i="175"/>
  <c r="R34" i="175"/>
  <c r="Q34" i="175"/>
  <c r="W33" i="175"/>
  <c r="U33" i="175"/>
  <c r="R33" i="175"/>
  <c r="W58" i="174"/>
  <c r="V58" i="174"/>
  <c r="U58" i="174"/>
  <c r="T58" i="174"/>
  <c r="S58" i="174"/>
  <c r="R58" i="174"/>
  <c r="Q58" i="174"/>
  <c r="W57" i="174"/>
  <c r="V57" i="174"/>
  <c r="U57" i="174"/>
  <c r="T57" i="174"/>
  <c r="S57" i="174"/>
  <c r="R57" i="174"/>
  <c r="Q57" i="174"/>
  <c r="W56" i="174"/>
  <c r="V56" i="174"/>
  <c r="U56" i="174"/>
  <c r="T56" i="174"/>
  <c r="S56" i="174"/>
  <c r="R56" i="174"/>
  <c r="Q56" i="174"/>
  <c r="W55" i="174"/>
  <c r="V55" i="174"/>
  <c r="U55" i="174"/>
  <c r="T55" i="174"/>
  <c r="S55" i="174"/>
  <c r="R55" i="174"/>
  <c r="Q55" i="174"/>
  <c r="W54" i="174"/>
  <c r="V54" i="174"/>
  <c r="U54" i="174"/>
  <c r="T54" i="174"/>
  <c r="S54" i="174"/>
  <c r="R54" i="174"/>
  <c r="Q54" i="174"/>
  <c r="W53" i="174"/>
  <c r="V53" i="174"/>
  <c r="U53" i="174"/>
  <c r="T53" i="174"/>
  <c r="S53" i="174"/>
  <c r="R53" i="174"/>
  <c r="Q53" i="174"/>
  <c r="W52" i="174"/>
  <c r="V52" i="174"/>
  <c r="U52" i="174"/>
  <c r="T52" i="174"/>
  <c r="S52" i="174"/>
  <c r="R52" i="174"/>
  <c r="Q52" i="174"/>
  <c r="W51" i="174"/>
  <c r="V51" i="174"/>
  <c r="U51" i="174"/>
  <c r="T51" i="174"/>
  <c r="S51" i="174"/>
  <c r="R51" i="174"/>
  <c r="Q51" i="174"/>
  <c r="W50" i="174"/>
  <c r="V50" i="174"/>
  <c r="U50" i="174"/>
  <c r="T50" i="174"/>
  <c r="S50" i="174"/>
  <c r="R50" i="174"/>
  <c r="Q50" i="174"/>
  <c r="W49" i="174"/>
  <c r="V49" i="174"/>
  <c r="U49" i="174"/>
  <c r="T49" i="174"/>
  <c r="S49" i="174"/>
  <c r="R49" i="174"/>
  <c r="Q49" i="174"/>
  <c r="W48" i="174"/>
  <c r="V48" i="174"/>
  <c r="U48" i="174"/>
  <c r="T48" i="174"/>
  <c r="S48" i="174"/>
  <c r="R48" i="174"/>
  <c r="Q48" i="174"/>
  <c r="W47" i="174"/>
  <c r="V47" i="174"/>
  <c r="U47" i="174"/>
  <c r="T47" i="174"/>
  <c r="S47" i="174"/>
  <c r="R47" i="174"/>
  <c r="Q47" i="174"/>
  <c r="W46" i="174"/>
  <c r="V46" i="174"/>
  <c r="U46" i="174"/>
  <c r="T46" i="174"/>
  <c r="S46" i="174"/>
  <c r="R46" i="174"/>
  <c r="Q46" i="174"/>
  <c r="W45" i="174"/>
  <c r="V45" i="174"/>
  <c r="U45" i="174"/>
  <c r="T45" i="174"/>
  <c r="S45" i="174"/>
  <c r="R45" i="174"/>
  <c r="Q45" i="174"/>
  <c r="W44" i="174"/>
  <c r="V44" i="174"/>
  <c r="U44" i="174"/>
  <c r="T44" i="174"/>
  <c r="S44" i="174"/>
  <c r="R44" i="174"/>
  <c r="Q44" i="174"/>
  <c r="W43" i="174"/>
  <c r="V43" i="174"/>
  <c r="U43" i="174"/>
  <c r="T43" i="174"/>
  <c r="S43" i="174"/>
  <c r="R43" i="174"/>
  <c r="Q43" i="174"/>
  <c r="W42" i="174"/>
  <c r="V42" i="174"/>
  <c r="U42" i="174"/>
  <c r="T42" i="174"/>
  <c r="S42" i="174"/>
  <c r="R42" i="174"/>
  <c r="Q42" i="174"/>
  <c r="W41" i="174"/>
  <c r="V41" i="174"/>
  <c r="U41" i="174"/>
  <c r="T41" i="174"/>
  <c r="S41" i="174"/>
  <c r="R41" i="174"/>
  <c r="Q41" i="174"/>
  <c r="W40" i="174"/>
  <c r="V40" i="174"/>
  <c r="U40" i="174"/>
  <c r="T40" i="174"/>
  <c r="S40" i="174"/>
  <c r="R40" i="174"/>
  <c r="Q40" i="174"/>
  <c r="W39" i="174"/>
  <c r="V39" i="174"/>
  <c r="U39" i="174"/>
  <c r="T39" i="174"/>
  <c r="S39" i="174"/>
  <c r="R39" i="174"/>
  <c r="Q39" i="174"/>
  <c r="W38" i="174"/>
  <c r="V38" i="174"/>
  <c r="U38" i="174"/>
  <c r="T38" i="174"/>
  <c r="S38" i="174"/>
  <c r="R38" i="174"/>
  <c r="Q38" i="174"/>
  <c r="W37" i="174"/>
  <c r="V37" i="174"/>
  <c r="U37" i="174"/>
  <c r="T37" i="174"/>
  <c r="S37" i="174"/>
  <c r="R37" i="174"/>
  <c r="Q37" i="174"/>
  <c r="W36" i="174"/>
  <c r="V36" i="174"/>
  <c r="U36" i="174"/>
  <c r="T36" i="174"/>
  <c r="S36" i="174"/>
  <c r="R36" i="174"/>
  <c r="Q36" i="174"/>
  <c r="W35" i="174"/>
  <c r="V35" i="174"/>
  <c r="U35" i="174"/>
  <c r="T35" i="174"/>
  <c r="S35" i="174"/>
  <c r="R35" i="174"/>
  <c r="Q35" i="174"/>
  <c r="W34" i="174"/>
  <c r="V34" i="174"/>
  <c r="U34" i="174"/>
  <c r="T34" i="174"/>
  <c r="S34" i="174"/>
  <c r="R34" i="174"/>
  <c r="Q34" i="174"/>
  <c r="W33" i="174"/>
  <c r="U33" i="174"/>
  <c r="R33" i="174"/>
  <c r="W58" i="173"/>
  <c r="V58" i="173"/>
  <c r="U58" i="173"/>
  <c r="T58" i="173"/>
  <c r="S58" i="173"/>
  <c r="R58" i="173"/>
  <c r="Q58" i="173"/>
  <c r="W57" i="173"/>
  <c r="V57" i="173"/>
  <c r="U57" i="173"/>
  <c r="T57" i="173"/>
  <c r="S57" i="173"/>
  <c r="R57" i="173"/>
  <c r="Q57" i="173"/>
  <c r="W56" i="173"/>
  <c r="V56" i="173"/>
  <c r="U56" i="173"/>
  <c r="T56" i="173"/>
  <c r="S56" i="173"/>
  <c r="R56" i="173"/>
  <c r="Q56" i="173"/>
  <c r="W55" i="173"/>
  <c r="V55" i="173"/>
  <c r="U55" i="173"/>
  <c r="T55" i="173"/>
  <c r="S55" i="173"/>
  <c r="R55" i="173"/>
  <c r="Q55" i="173"/>
  <c r="W54" i="173"/>
  <c r="V54" i="173"/>
  <c r="U54" i="173"/>
  <c r="T54" i="173"/>
  <c r="S54" i="173"/>
  <c r="R54" i="173"/>
  <c r="Q54" i="173"/>
  <c r="W53" i="173"/>
  <c r="V53" i="173"/>
  <c r="U53" i="173"/>
  <c r="T53" i="173"/>
  <c r="S53" i="173"/>
  <c r="R53" i="173"/>
  <c r="Q53" i="173"/>
  <c r="W52" i="173"/>
  <c r="V52" i="173"/>
  <c r="U52" i="173"/>
  <c r="T52" i="173"/>
  <c r="S52" i="173"/>
  <c r="R52" i="173"/>
  <c r="Q52" i="173"/>
  <c r="W51" i="173"/>
  <c r="V51" i="173"/>
  <c r="U51" i="173"/>
  <c r="T51" i="173"/>
  <c r="S51" i="173"/>
  <c r="R51" i="173"/>
  <c r="Q51" i="173"/>
  <c r="W50" i="173"/>
  <c r="V50" i="173"/>
  <c r="U50" i="173"/>
  <c r="T50" i="173"/>
  <c r="S50" i="173"/>
  <c r="R50" i="173"/>
  <c r="Q50" i="173"/>
  <c r="W49" i="173"/>
  <c r="V49" i="173"/>
  <c r="U49" i="173"/>
  <c r="T49" i="173"/>
  <c r="S49" i="173"/>
  <c r="R49" i="173"/>
  <c r="Q49" i="173"/>
  <c r="W48" i="173"/>
  <c r="V48" i="173"/>
  <c r="U48" i="173"/>
  <c r="T48" i="173"/>
  <c r="S48" i="173"/>
  <c r="R48" i="173"/>
  <c r="Q48" i="173"/>
  <c r="W47" i="173"/>
  <c r="V47" i="173"/>
  <c r="U47" i="173"/>
  <c r="T47" i="173"/>
  <c r="S47" i="173"/>
  <c r="R47" i="173"/>
  <c r="Q47" i="173"/>
  <c r="W46" i="173"/>
  <c r="V46" i="173"/>
  <c r="U46" i="173"/>
  <c r="T46" i="173"/>
  <c r="S46" i="173"/>
  <c r="R46" i="173"/>
  <c r="Q46" i="173"/>
  <c r="W45" i="173"/>
  <c r="V45" i="173"/>
  <c r="U45" i="173"/>
  <c r="T45" i="173"/>
  <c r="S45" i="173"/>
  <c r="R45" i="173"/>
  <c r="Q45" i="173"/>
  <c r="W44" i="173"/>
  <c r="V44" i="173"/>
  <c r="U44" i="173"/>
  <c r="T44" i="173"/>
  <c r="S44" i="173"/>
  <c r="R44" i="173"/>
  <c r="Q44" i="173"/>
  <c r="W43" i="173"/>
  <c r="V43" i="173"/>
  <c r="U43" i="173"/>
  <c r="T43" i="173"/>
  <c r="S43" i="173"/>
  <c r="R43" i="173"/>
  <c r="Q43" i="173"/>
  <c r="W42" i="173"/>
  <c r="V42" i="173"/>
  <c r="U42" i="173"/>
  <c r="T42" i="173"/>
  <c r="S42" i="173"/>
  <c r="R42" i="173"/>
  <c r="Q42" i="173"/>
  <c r="W41" i="173"/>
  <c r="V41" i="173"/>
  <c r="U41" i="173"/>
  <c r="T41" i="173"/>
  <c r="S41" i="173"/>
  <c r="R41" i="173"/>
  <c r="Q41" i="173"/>
  <c r="W40" i="173"/>
  <c r="V40" i="173"/>
  <c r="U40" i="173"/>
  <c r="T40" i="173"/>
  <c r="S40" i="173"/>
  <c r="R40" i="173"/>
  <c r="Q40" i="173"/>
  <c r="W39" i="173"/>
  <c r="V39" i="173"/>
  <c r="U39" i="173"/>
  <c r="T39" i="173"/>
  <c r="S39" i="173"/>
  <c r="R39" i="173"/>
  <c r="Q39" i="173"/>
  <c r="W38" i="173"/>
  <c r="V38" i="173"/>
  <c r="U38" i="173"/>
  <c r="T38" i="173"/>
  <c r="S38" i="173"/>
  <c r="R38" i="173"/>
  <c r="Q38" i="173"/>
  <c r="W37" i="173"/>
  <c r="V37" i="173"/>
  <c r="U37" i="173"/>
  <c r="T37" i="173"/>
  <c r="S37" i="173"/>
  <c r="R37" i="173"/>
  <c r="Q37" i="173"/>
  <c r="W36" i="173"/>
  <c r="V36" i="173"/>
  <c r="U36" i="173"/>
  <c r="T36" i="173"/>
  <c r="S36" i="173"/>
  <c r="R36" i="173"/>
  <c r="Q36" i="173"/>
  <c r="W35" i="173"/>
  <c r="V35" i="173"/>
  <c r="U35" i="173"/>
  <c r="T35" i="173"/>
  <c r="S35" i="173"/>
  <c r="R35" i="173"/>
  <c r="Q35" i="173"/>
  <c r="W34" i="173"/>
  <c r="V34" i="173"/>
  <c r="U34" i="173"/>
  <c r="T34" i="173"/>
  <c r="S34" i="173"/>
  <c r="R34" i="173"/>
  <c r="Q34" i="173"/>
  <c r="W33" i="173"/>
  <c r="U33" i="173"/>
  <c r="R33" i="173"/>
  <c r="W58" i="168"/>
  <c r="V58" i="168"/>
  <c r="U58" i="168"/>
  <c r="T58" i="168"/>
  <c r="S58" i="168"/>
  <c r="R58" i="168"/>
  <c r="Q58" i="168"/>
  <c r="W57" i="168"/>
  <c r="V57" i="168"/>
  <c r="U57" i="168"/>
  <c r="T57" i="168"/>
  <c r="S57" i="168"/>
  <c r="R57" i="168"/>
  <c r="Q57" i="168"/>
  <c r="W56" i="168"/>
  <c r="V56" i="168"/>
  <c r="U56" i="168"/>
  <c r="T56" i="168"/>
  <c r="S56" i="168"/>
  <c r="R56" i="168"/>
  <c r="Q56" i="168"/>
  <c r="W55" i="168"/>
  <c r="V55" i="168"/>
  <c r="U55" i="168"/>
  <c r="T55" i="168"/>
  <c r="S55" i="168"/>
  <c r="R55" i="168"/>
  <c r="Q55" i="168"/>
  <c r="W54" i="168"/>
  <c r="V54" i="168"/>
  <c r="U54" i="168"/>
  <c r="T54" i="168"/>
  <c r="S54" i="168"/>
  <c r="R54" i="168"/>
  <c r="Q54" i="168"/>
  <c r="W53" i="168"/>
  <c r="V53" i="168"/>
  <c r="U53" i="168"/>
  <c r="T53" i="168"/>
  <c r="S53" i="168"/>
  <c r="R53" i="168"/>
  <c r="Q53" i="168"/>
  <c r="W52" i="168"/>
  <c r="V52" i="168"/>
  <c r="U52" i="168"/>
  <c r="T52" i="168"/>
  <c r="S52" i="168"/>
  <c r="R52" i="168"/>
  <c r="Q52" i="168"/>
  <c r="W51" i="168"/>
  <c r="V51" i="168"/>
  <c r="U51" i="168"/>
  <c r="T51" i="168"/>
  <c r="S51" i="168"/>
  <c r="R51" i="168"/>
  <c r="Q51" i="168"/>
  <c r="W50" i="168"/>
  <c r="V50" i="168"/>
  <c r="U50" i="168"/>
  <c r="T50" i="168"/>
  <c r="S50" i="168"/>
  <c r="R50" i="168"/>
  <c r="Q50" i="168"/>
  <c r="W49" i="168"/>
  <c r="V49" i="168"/>
  <c r="U49" i="168"/>
  <c r="T49" i="168"/>
  <c r="S49" i="168"/>
  <c r="R49" i="168"/>
  <c r="Q49" i="168"/>
  <c r="W48" i="168"/>
  <c r="V48" i="168"/>
  <c r="U48" i="168"/>
  <c r="T48" i="168"/>
  <c r="S48" i="168"/>
  <c r="R48" i="168"/>
  <c r="Q48" i="168"/>
  <c r="W47" i="168"/>
  <c r="V47" i="168"/>
  <c r="U47" i="168"/>
  <c r="T47" i="168"/>
  <c r="S47" i="168"/>
  <c r="R47" i="168"/>
  <c r="Q47" i="168"/>
  <c r="W46" i="168"/>
  <c r="V46" i="168"/>
  <c r="U46" i="168"/>
  <c r="T46" i="168"/>
  <c r="S46" i="168"/>
  <c r="R46" i="168"/>
  <c r="Q46" i="168"/>
  <c r="W45" i="168"/>
  <c r="V45" i="168"/>
  <c r="U45" i="168"/>
  <c r="T45" i="168"/>
  <c r="S45" i="168"/>
  <c r="R45" i="168"/>
  <c r="Q45" i="168"/>
  <c r="W44" i="168"/>
  <c r="V44" i="168"/>
  <c r="U44" i="168"/>
  <c r="T44" i="168"/>
  <c r="S44" i="168"/>
  <c r="R44" i="168"/>
  <c r="Q44" i="168"/>
  <c r="W43" i="168"/>
  <c r="V43" i="168"/>
  <c r="U43" i="168"/>
  <c r="T43" i="168"/>
  <c r="S43" i="168"/>
  <c r="R43" i="168"/>
  <c r="Q43" i="168"/>
  <c r="W42" i="168"/>
  <c r="V42" i="168"/>
  <c r="U42" i="168"/>
  <c r="T42" i="168"/>
  <c r="S42" i="168"/>
  <c r="R42" i="168"/>
  <c r="Q42" i="168"/>
  <c r="W41" i="168"/>
  <c r="V41" i="168"/>
  <c r="U41" i="168"/>
  <c r="T41" i="168"/>
  <c r="S41" i="168"/>
  <c r="R41" i="168"/>
  <c r="Q41" i="168"/>
  <c r="W40" i="168"/>
  <c r="V40" i="168"/>
  <c r="U40" i="168"/>
  <c r="T40" i="168"/>
  <c r="S40" i="168"/>
  <c r="R40" i="168"/>
  <c r="Q40" i="168"/>
  <c r="W39" i="168"/>
  <c r="V39" i="168"/>
  <c r="U39" i="168"/>
  <c r="T39" i="168"/>
  <c r="S39" i="168"/>
  <c r="R39" i="168"/>
  <c r="Q39" i="168"/>
  <c r="W38" i="168"/>
  <c r="V38" i="168"/>
  <c r="U38" i="168"/>
  <c r="T38" i="168"/>
  <c r="S38" i="168"/>
  <c r="R38" i="168"/>
  <c r="Q38" i="168"/>
  <c r="W37" i="168"/>
  <c r="V37" i="168"/>
  <c r="U37" i="168"/>
  <c r="T37" i="168"/>
  <c r="S37" i="168"/>
  <c r="R37" i="168"/>
  <c r="Q37" i="168"/>
  <c r="W36" i="168"/>
  <c r="V36" i="168"/>
  <c r="U36" i="168"/>
  <c r="T36" i="168"/>
  <c r="S36" i="168"/>
  <c r="R36" i="168"/>
  <c r="Q36" i="168"/>
  <c r="W35" i="168"/>
  <c r="V35" i="168"/>
  <c r="U35" i="168"/>
  <c r="T35" i="168"/>
  <c r="S35" i="168"/>
  <c r="R35" i="168"/>
  <c r="Q35" i="168"/>
  <c r="W34" i="168"/>
  <c r="V34" i="168"/>
  <c r="U34" i="168"/>
  <c r="T34" i="168"/>
  <c r="S34" i="168"/>
  <c r="R34" i="168"/>
  <c r="Q34" i="168"/>
  <c r="W33" i="168"/>
  <c r="U33" i="168"/>
  <c r="R33" i="168"/>
</calcChain>
</file>

<file path=xl/sharedStrings.xml><?xml version="1.0" encoding="utf-8"?>
<sst xmlns="http://schemas.openxmlformats.org/spreadsheetml/2006/main" count="240" uniqueCount="16">
  <si>
    <t>日期</t>
    <phoneticPr fontId="2" type="noConversion"/>
  </si>
  <si>
    <t>当日收益率</t>
    <phoneticPr fontId="2" type="noConversion"/>
  </si>
  <si>
    <t>累计收益率</t>
    <phoneticPr fontId="2" type="noConversion"/>
  </si>
  <si>
    <t>持仓仓位</t>
    <phoneticPr fontId="2" type="noConversion"/>
  </si>
  <si>
    <t>日内分控线</t>
    <phoneticPr fontId="2" type="noConversion"/>
  </si>
  <si>
    <t>二级总仓风控线</t>
    <phoneticPr fontId="2" type="noConversion"/>
  </si>
  <si>
    <t>极限总仓风控线</t>
    <phoneticPr fontId="2" type="noConversion"/>
  </si>
  <si>
    <t>周一</t>
    <phoneticPr fontId="2" type="noConversion"/>
  </si>
  <si>
    <t>投入资金线</t>
    <phoneticPr fontId="2" type="noConversion"/>
  </si>
  <si>
    <t>资金可用额度</t>
    <phoneticPr fontId="2" type="noConversion"/>
  </si>
  <si>
    <t>序号</t>
    <phoneticPr fontId="2" type="noConversion"/>
  </si>
  <si>
    <t>日收益额（万元）</t>
    <phoneticPr fontId="2" type="noConversion"/>
  </si>
  <si>
    <t>基准</t>
    <phoneticPr fontId="2" type="noConversion"/>
  </si>
  <si>
    <t>累计收益额(万元）</t>
    <phoneticPr fontId="2" type="noConversion"/>
  </si>
  <si>
    <t>净资产(万元）</t>
    <phoneticPr fontId="2" type="noConversion"/>
  </si>
  <si>
    <t>持仓市值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</si>
</sst>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_ "/>
    <numFmt numFmtId="180" formatCode="0.0%"/>
    <numFmt numFmtId="181" formatCode="yy/mm/dd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0" borderId="0"/>
    <xf numFmtId="0" fontId="8" fillId="0" borderId="0"/>
    <xf numFmtId="0" fontId="1" fillId="0" borderId="0">
      <alignment vertical="center"/>
    </xf>
  </cellStyleXfs>
  <cellXfs count="54">
    <xf numFmtId="0" fontId="0" fillId="0" borderId="0" xfId="0"/>
    <xf numFmtId="0" fontId="5" fillId="0" borderId="0" xfId="0" applyFont="1"/>
    <xf numFmtId="1" fontId="5" fillId="0" borderId="0" xfId="0" applyNumberFormat="1" applyFont="1"/>
    <xf numFmtId="0" fontId="5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77" fontId="5" fillId="0" borderId="0" xfId="2" applyNumberFormat="1" applyFont="1" applyAlignment="1"/>
    <xf numFmtId="0" fontId="6" fillId="0" borderId="0" xfId="0" applyFont="1"/>
    <xf numFmtId="0" fontId="6" fillId="0" borderId="0" xfId="0" applyFont="1" applyAlignment="1">
      <alignment horizontal="center" vertical="center"/>
    </xf>
    <xf numFmtId="177" fontId="5" fillId="0" borderId="0" xfId="2" applyNumberFormat="1" applyFont="1" applyAlignment="1">
      <alignment horizontal="right"/>
    </xf>
    <xf numFmtId="9" fontId="5" fillId="0" borderId="0" xfId="1" applyFont="1" applyAlignment="1"/>
    <xf numFmtId="0" fontId="5" fillId="0" borderId="1" xfId="0" applyFont="1" applyBorder="1" applyAlignment="1">
      <alignment horizontal="center" vertical="center" wrapText="1"/>
    </xf>
    <xf numFmtId="43" fontId="5" fillId="0" borderId="1" xfId="2" applyFont="1" applyBorder="1" applyAlignment="1">
      <alignment horizontal="center" vertical="center" wrapText="1"/>
    </xf>
    <xf numFmtId="177" fontId="5" fillId="0" borderId="1" xfId="2" applyNumberFormat="1" applyFont="1" applyBorder="1" applyAlignment="1">
      <alignment horizontal="center" vertical="center" wrapText="1"/>
    </xf>
    <xf numFmtId="9" fontId="5" fillId="0" borderId="1" xfId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77" fontId="4" fillId="0" borderId="1" xfId="2" applyNumberFormat="1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10" fontId="4" fillId="0" borderId="1" xfId="1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 wrapText="1"/>
    </xf>
    <xf numFmtId="178" fontId="4" fillId="0" borderId="1" xfId="2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/>
    </xf>
    <xf numFmtId="180" fontId="5" fillId="0" borderId="0" xfId="1" applyNumberFormat="1" applyFont="1" applyAlignment="1"/>
    <xf numFmtId="180" fontId="6" fillId="0" borderId="0" xfId="1" applyNumberFormat="1" applyFont="1" applyAlignment="1">
      <alignment horizontal="center" vertical="center"/>
    </xf>
    <xf numFmtId="180" fontId="5" fillId="0" borderId="1" xfId="1" applyNumberFormat="1" applyFont="1" applyBorder="1" applyAlignment="1">
      <alignment horizontal="center" vertical="center" wrapText="1"/>
    </xf>
    <xf numFmtId="180" fontId="5" fillId="0" borderId="1" xfId="1" applyNumberFormat="1" applyFont="1" applyBorder="1" applyAlignment="1">
      <alignment horizontal="center"/>
    </xf>
    <xf numFmtId="178" fontId="5" fillId="0" borderId="1" xfId="2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81" fontId="5" fillId="0" borderId="0" xfId="0" applyNumberFormat="1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81" fontId="5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2" fontId="5" fillId="0" borderId="0" xfId="0" applyNumberFormat="1" applyFont="1"/>
    <xf numFmtId="2" fontId="6" fillId="0" borderId="0" xfId="0" applyNumberFormat="1" applyFont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/>
    </xf>
    <xf numFmtId="2" fontId="5" fillId="0" borderId="1" xfId="2" applyNumberFormat="1" applyFont="1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21659699999742427"/>
          <c:y val="4.77623517043097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9974914607366869E-2"/>
          <c:y val="0.12539581186868712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0923222591698879"/>
                  <c:y val="0.7065185217771102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68960"/>
        <c:axId val="-862255904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3.8140167001849654E-4"/>
                  <c:y val="-1.3081348763696123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8.7976784384433799E-4"/>
                  <c:y val="2.7285724610129868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8960"/>
        <c:axId val="-862255904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1.1452055217925942E-3"/>
                  <c:y val="-8.5639427867075686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8633365622317162E-3"/>
                  <c:y val="7.2167347663609485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76576"/>
        <c:axId val="-862270048"/>
      </c:lineChart>
      <c:catAx>
        <c:axId val="-86226896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55904"/>
        <c:crosses val="autoZero"/>
        <c:auto val="0"/>
        <c:lblAlgn val="ctr"/>
        <c:lblOffset val="100"/>
        <c:noMultiLvlLbl val="0"/>
      </c:catAx>
      <c:valAx>
        <c:axId val="-862255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68960"/>
        <c:crosses val="autoZero"/>
        <c:crossBetween val="between"/>
      </c:valAx>
      <c:valAx>
        <c:axId val="-862270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76576"/>
        <c:crosses val="max"/>
        <c:crossBetween val="between"/>
      </c:valAx>
      <c:catAx>
        <c:axId val="-86227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70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49664"/>
        <c:axId val="-852932256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9664"/>
        <c:axId val="-852932256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9120"/>
        <c:axId val="-852956736"/>
      </c:lineChart>
      <c:catAx>
        <c:axId val="-85294966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32256"/>
        <c:crosses val="autoZero"/>
        <c:auto val="0"/>
        <c:lblAlgn val="ctr"/>
        <c:lblOffset val="100"/>
        <c:noMultiLvlLbl val="0"/>
      </c:catAx>
      <c:valAx>
        <c:axId val="-852932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49664"/>
        <c:crosses val="autoZero"/>
        <c:crossBetween val="between"/>
      </c:valAx>
      <c:valAx>
        <c:axId val="-85295673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49120"/>
        <c:crosses val="max"/>
        <c:crossBetween val="between"/>
      </c:valAx>
      <c:catAx>
        <c:axId val="-852949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5673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53472"/>
        <c:axId val="-852927904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53472"/>
        <c:axId val="-852927904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26272"/>
        <c:axId val="-852926816"/>
      </c:lineChart>
      <c:catAx>
        <c:axId val="-85295347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27904"/>
        <c:crosses val="autoZero"/>
        <c:auto val="0"/>
        <c:lblAlgn val="ctr"/>
        <c:lblOffset val="100"/>
        <c:noMultiLvlLbl val="0"/>
      </c:catAx>
      <c:valAx>
        <c:axId val="-8529279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53472"/>
        <c:crosses val="autoZero"/>
        <c:crossBetween val="between"/>
      </c:valAx>
      <c:valAx>
        <c:axId val="-8529268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26272"/>
        <c:crosses val="max"/>
        <c:crossBetween val="between"/>
      </c:valAx>
      <c:catAx>
        <c:axId val="-85292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268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</a:t>
            </a:r>
            <a:r>
              <a:rPr lang="zh-CN" altLang="en-US" sz="1800" b="1" i="0" baseline="0">
                <a:effectLst/>
              </a:rPr>
              <a:t>蒋（外部）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'A蒋（外部）'!$U$33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'A蒋（外部）'!$Q$33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30080"/>
        <c:axId val="-852929536"/>
      </c:barChart>
      <c:lineChart>
        <c:grouping val="standard"/>
        <c:varyColors val="0"/>
        <c:ser>
          <c:idx val="0"/>
          <c:order val="0"/>
          <c:tx>
            <c:strRef>
              <c:f>'A蒋（外部）'!$R$33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'A蒋（外部）'!$V$33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'A蒋（外部）'!$G$33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'A蒋（外部）'!$E$33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30080"/>
        <c:axId val="-852929536"/>
      </c:lineChart>
      <c:lineChart>
        <c:grouping val="standard"/>
        <c:varyColors val="0"/>
        <c:ser>
          <c:idx val="5"/>
          <c:order val="4"/>
          <c:tx>
            <c:strRef>
              <c:f>'A蒋（外部）'!$H$33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'A蒋（外部）'!$X$33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'A蒋（外部）'!$M$33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'A蒋（外部）'!$F$33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4768"/>
        <c:axId val="-852942048"/>
      </c:lineChart>
      <c:catAx>
        <c:axId val="-85293008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29536"/>
        <c:crosses val="autoZero"/>
        <c:auto val="0"/>
        <c:lblAlgn val="ctr"/>
        <c:lblOffset val="100"/>
        <c:noMultiLvlLbl val="0"/>
      </c:catAx>
      <c:valAx>
        <c:axId val="-852929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30080"/>
        <c:crosses val="autoZero"/>
        <c:crossBetween val="between"/>
      </c:valAx>
      <c:valAx>
        <c:axId val="-85294204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44768"/>
        <c:crosses val="max"/>
        <c:crossBetween val="between"/>
      </c:valAx>
      <c:catAx>
        <c:axId val="-852944768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4204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独立核算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合计!$U$33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合计!$U$34:$U$65</c:f>
              <c:numCache>
                <c:formatCode>_ * #,##0.0_ ;_ * \-#,##0.0_ ;_ * "-"??_ ;_ @_ </c:formatCode>
                <c:ptCount val="32"/>
                <c:pt idx="0">
                  <c:v>3613.1374893000002</c:v>
                </c:pt>
                <c:pt idx="1">
                  <c:v>3690.9456111</c:v>
                </c:pt>
                <c:pt idx="2">
                  <c:v>3699.9343813999999</c:v>
                </c:pt>
                <c:pt idx="3">
                  <c:v>3587.4157368000001</c:v>
                </c:pt>
                <c:pt idx="4">
                  <c:v>3665.4752665000001</c:v>
                </c:pt>
                <c:pt idx="5">
                  <c:v>3769.7612751000001</c:v>
                </c:pt>
                <c:pt idx="6">
                  <c:v>3853.9896098999998</c:v>
                </c:pt>
                <c:pt idx="7">
                  <c:v>4026.8014955999997</c:v>
                </c:pt>
                <c:pt idx="8">
                  <c:v>4109.3436720999998</c:v>
                </c:pt>
                <c:pt idx="9">
                  <c:v>4109.3436720999998</c:v>
                </c:pt>
                <c:pt idx="10">
                  <c:v>4109.3436720999998</c:v>
                </c:pt>
                <c:pt idx="11">
                  <c:v>4109.3436720999998</c:v>
                </c:pt>
                <c:pt idx="12">
                  <c:v>4109.3436720999998</c:v>
                </c:pt>
                <c:pt idx="13">
                  <c:v>4109.3436720999998</c:v>
                </c:pt>
                <c:pt idx="14">
                  <c:v>4094.5016604999996</c:v>
                </c:pt>
                <c:pt idx="15">
                  <c:v>4152.6181065999999</c:v>
                </c:pt>
                <c:pt idx="16">
                  <c:v>4037.9465396000001</c:v>
                </c:pt>
                <c:pt idx="17">
                  <c:v>4135.8644334000001</c:v>
                </c:pt>
                <c:pt idx="18">
                  <c:v>4093.6311701999998</c:v>
                </c:pt>
                <c:pt idx="19">
                  <c:v>4101.1758663000001</c:v>
                </c:pt>
                <c:pt idx="20">
                  <c:v>4152.1508125</c:v>
                </c:pt>
                <c:pt idx="21">
                  <c:v>4133.5934934999996</c:v>
                </c:pt>
                <c:pt idx="22">
                  <c:v>4101.7257243000004</c:v>
                </c:pt>
                <c:pt idx="23">
                  <c:v>4134.3227809999998</c:v>
                </c:pt>
                <c:pt idx="24">
                  <c:v>4309.4394837999998</c:v>
                </c:pt>
              </c:numCache>
            </c:numRef>
          </c:val>
        </c:ser>
        <c:ser>
          <c:idx val="4"/>
          <c:order val="3"/>
          <c:tx>
            <c:strRef>
              <c:f>合计!$Q$33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合计!$Q$34:$Q$65</c:f>
              <c:numCache>
                <c:formatCode>0_);[Red]\(0\)</c:formatCode>
                <c:ptCount val="32"/>
                <c:pt idx="0">
                  <c:v>3613.1374893000002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3769.7612751000001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4109.3436720999998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4152.6181065999999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4152.1508125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56192"/>
        <c:axId val="-852955648"/>
      </c:barChart>
      <c:lineChart>
        <c:grouping val="standard"/>
        <c:varyColors val="0"/>
        <c:ser>
          <c:idx val="0"/>
          <c:order val="0"/>
          <c:tx>
            <c:strRef>
              <c:f>合计!$R$33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合计!$R$34:$R$65</c:f>
              <c:numCache>
                <c:formatCode>_ * #,##0.0_ ;_ * \-#,##0.0_ ;_ * "-"??_ ;_ @_ </c:formatCode>
                <c:ptCount val="32"/>
                <c:pt idx="0">
                  <c:v>3135.5344641643642</c:v>
                </c:pt>
                <c:pt idx="1">
                  <c:v>3217.9592263613908</c:v>
                </c:pt>
                <c:pt idx="2">
                  <c:v>3154.0540318660333</c:v>
                </c:pt>
                <c:pt idx="3">
                  <c:v>3014.4365805303446</c:v>
                </c:pt>
                <c:pt idx="4">
                  <c:v>3150.0838694978133</c:v>
                </c:pt>
                <c:pt idx="5">
                  <c:v>3290.9533355703024</c:v>
                </c:pt>
                <c:pt idx="6">
                  <c:v>3318.7431467119</c:v>
                </c:pt>
                <c:pt idx="7">
                  <c:v>3519.1078892728992</c:v>
                </c:pt>
                <c:pt idx="8">
                  <c:v>3631.5447793027515</c:v>
                </c:pt>
                <c:pt idx="9">
                  <c:v>3630.5314612516536</c:v>
                </c:pt>
                <c:pt idx="10">
                  <c:v>3627.4915070983611</c:v>
                </c:pt>
                <c:pt idx="11">
                  <c:v>3626.4781890472636</c:v>
                </c:pt>
                <c:pt idx="12">
                  <c:v>3625.4648709961657</c:v>
                </c:pt>
                <c:pt idx="13">
                  <c:v>3624.4515529450682</c:v>
                </c:pt>
                <c:pt idx="14">
                  <c:v>3586.1766693275226</c:v>
                </c:pt>
                <c:pt idx="15">
                  <c:v>3725.018043889736</c:v>
                </c:pt>
                <c:pt idx="16">
                  <c:v>3629.841117681829</c:v>
                </c:pt>
                <c:pt idx="17">
                  <c:v>3731.5484424411202</c:v>
                </c:pt>
                <c:pt idx="18">
                  <c:v>3689.4250885966867</c:v>
                </c:pt>
                <c:pt idx="19">
                  <c:v>3674.9018419761728</c:v>
                </c:pt>
                <c:pt idx="20">
                  <c:v>3746.2946653644308</c:v>
                </c:pt>
                <c:pt idx="21">
                  <c:v>3719.6828145690806</c:v>
                </c:pt>
                <c:pt idx="22">
                  <c:v>3703.7821032634965</c:v>
                </c:pt>
                <c:pt idx="23">
                  <c:v>3741.5808654187413</c:v>
                </c:pt>
                <c:pt idx="24">
                  <c:v>3899.1876794224263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合计!$V$33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合计!$G$33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合计!$B$34:$B$65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合计!$G$34:$G$65</c:f>
              <c:numCache>
                <c:formatCode>0.00</c:formatCode>
                <c:ptCount val="32"/>
                <c:pt idx="0">
                  <c:v>-2330.3719159950174</c:v>
                </c:pt>
                <c:pt idx="1">
                  <c:v>108.92538597026444</c:v>
                </c:pt>
                <c:pt idx="2">
                  <c:v>-729.30055295358</c:v>
                </c:pt>
                <c:pt idx="3">
                  <c:v>-292.02179535688219</c:v>
                </c:pt>
                <c:pt idx="4">
                  <c:v>596.93777667469112</c:v>
                </c:pt>
                <c:pt idx="5">
                  <c:v>381.20660601550668</c:v>
                </c:pt>
                <c:pt idx="6">
                  <c:v>-710.99793358402667</c:v>
                </c:pt>
                <c:pt idx="7">
                  <c:v>425.49178960999109</c:v>
                </c:pt>
                <c:pt idx="8">
                  <c:v>299.24707129852442</c:v>
                </c:pt>
                <c:pt idx="9">
                  <c:v>-10.133180510975556</c:v>
                </c:pt>
                <c:pt idx="10">
                  <c:v>-10.133180510975556</c:v>
                </c:pt>
                <c:pt idx="11">
                  <c:v>-10.133180510975556</c:v>
                </c:pt>
                <c:pt idx="12">
                  <c:v>-10.133180510975556</c:v>
                </c:pt>
                <c:pt idx="13">
                  <c:v>-10.133180510975556</c:v>
                </c:pt>
                <c:pt idx="14">
                  <c:v>-239.47495817545553</c:v>
                </c:pt>
                <c:pt idx="15">
                  <c:v>832.88094925385997</c:v>
                </c:pt>
                <c:pt idx="16">
                  <c:v>194.61599592093108</c:v>
                </c:pt>
                <c:pt idx="17">
                  <c:v>38.555005592908884</c:v>
                </c:pt>
                <c:pt idx="18">
                  <c:v>1.0826765556666669</c:v>
                </c:pt>
                <c:pt idx="19">
                  <c:v>-220.58051220514</c:v>
                </c:pt>
                <c:pt idx="20">
                  <c:v>224.17491427285773</c:v>
                </c:pt>
                <c:pt idx="21">
                  <c:v>-80.765413953495553</c:v>
                </c:pt>
                <c:pt idx="22">
                  <c:v>159.47186294415553</c:v>
                </c:pt>
                <c:pt idx="23">
                  <c:v>52.065558552448884</c:v>
                </c:pt>
                <c:pt idx="24">
                  <c:v>-175.4575999631511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合计!$E$33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64311237189626E-7"/>
                  <c:y val="3.2493341094448736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合计!$E$34:$E$65</c:f>
              <c:numCache>
                <c:formatCode>0.00</c:formatCode>
                <c:ptCount val="32"/>
                <c:pt idx="0">
                  <c:v>-4812.3117353563575</c:v>
                </c:pt>
                <c:pt idx="1">
                  <c:v>-4703.3863493860927</c:v>
                </c:pt>
                <c:pt idx="2">
                  <c:v>-5432.686902339673</c:v>
                </c:pt>
                <c:pt idx="3">
                  <c:v>-5724.7086976965547</c:v>
                </c:pt>
                <c:pt idx="4">
                  <c:v>-5127.7709210218645</c:v>
                </c:pt>
                <c:pt idx="5">
                  <c:v>-4765.3214052969752</c:v>
                </c:pt>
                <c:pt idx="6">
                  <c:v>-5476.3193388810023</c:v>
                </c:pt>
                <c:pt idx="7">
                  <c:v>-5050.82754927101</c:v>
                </c:pt>
                <c:pt idx="8">
                  <c:v>-4751.5804779724858</c:v>
                </c:pt>
                <c:pt idx="9">
                  <c:v>-4761.7136584834616</c:v>
                </c:pt>
                <c:pt idx="10">
                  <c:v>-4792.1132000163889</c:v>
                </c:pt>
                <c:pt idx="11">
                  <c:v>-4802.2463805273637</c:v>
                </c:pt>
                <c:pt idx="12">
                  <c:v>-4812.3795610383395</c:v>
                </c:pt>
                <c:pt idx="13">
                  <c:v>-4822.5127415493162</c:v>
                </c:pt>
                <c:pt idx="14">
                  <c:v>-5061.9876997247711</c:v>
                </c:pt>
                <c:pt idx="15">
                  <c:v>-4249.3071551026396</c:v>
                </c:pt>
                <c:pt idx="16">
                  <c:v>-4054.6911591817084</c:v>
                </c:pt>
                <c:pt idx="17">
                  <c:v>-4016.1361535887995</c:v>
                </c:pt>
                <c:pt idx="18">
                  <c:v>-4015.0534770331328</c:v>
                </c:pt>
                <c:pt idx="19">
                  <c:v>-4235.633989238273</c:v>
                </c:pt>
                <c:pt idx="20">
                  <c:v>-4031.2987433556955</c:v>
                </c:pt>
                <c:pt idx="21">
                  <c:v>-4112.0641573091907</c:v>
                </c:pt>
                <c:pt idx="22">
                  <c:v>-3952.5922943650353</c:v>
                </c:pt>
                <c:pt idx="23">
                  <c:v>-3900.5267358125861</c:v>
                </c:pt>
                <c:pt idx="24">
                  <c:v>-4075.9843357757372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56192"/>
        <c:axId val="-852955648"/>
      </c:lineChart>
      <c:lineChart>
        <c:grouping val="standard"/>
        <c:varyColors val="0"/>
        <c:ser>
          <c:idx val="5"/>
          <c:order val="4"/>
          <c:tx>
            <c:strRef>
              <c:f>合计!$H$33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4964459408903852E-3"/>
                  <c:y val="-2.3188401563226921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合计!$H$34:$H$65</c:f>
              <c:numCache>
                <c:formatCode>0.00%</c:formatCode>
                <c:ptCount val="32"/>
                <c:pt idx="0">
                  <c:v>-0.13815678509014218</c:v>
                </c:pt>
                <c:pt idx="1">
                  <c:v>-0.13435055016149877</c:v>
                </c:pt>
                <c:pt idx="2">
                  <c:v>-0.15449467279047946</c:v>
                </c:pt>
                <c:pt idx="3">
                  <c:v>-0.1626004065644473</c:v>
                </c:pt>
                <c:pt idx="4">
                  <c:v>-0.14524028580597492</c:v>
                </c:pt>
                <c:pt idx="5">
                  <c:v>-0.13443549379724945</c:v>
                </c:pt>
                <c:pt idx="6">
                  <c:v>-0.15362318608953776</c:v>
                </c:pt>
                <c:pt idx="7">
                  <c:v>-0.1406668591002285</c:v>
                </c:pt>
                <c:pt idx="8">
                  <c:v>-0.13132774668271799</c:v>
                </c:pt>
                <c:pt idx="9">
                  <c:v>-0.13071437346392337</c:v>
                </c:pt>
                <c:pt idx="10">
                  <c:v>-0.13074581744590505</c:v>
                </c:pt>
                <c:pt idx="11">
                  <c:v>-0.13029916968147856</c:v>
                </c:pt>
                <c:pt idx="12">
                  <c:v>-0.12991943320754371</c:v>
                </c:pt>
                <c:pt idx="13">
                  <c:v>-0.12959736401888849</c:v>
                </c:pt>
                <c:pt idx="14">
                  <c:v>-0.13551269501183263</c:v>
                </c:pt>
                <c:pt idx="15">
                  <c:v>-0.11326719485295882</c:v>
                </c:pt>
                <c:pt idx="16">
                  <c:v>-0.10777218022560588</c:v>
                </c:pt>
                <c:pt idx="17">
                  <c:v>-0.10636764385079878</c:v>
                </c:pt>
                <c:pt idx="18">
                  <c:v>-0.10602867564977284</c:v>
                </c:pt>
                <c:pt idx="19">
                  <c:v>-0.11154254180750423</c:v>
                </c:pt>
                <c:pt idx="20">
                  <c:v>-0.10584024330611483</c:v>
                </c:pt>
                <c:pt idx="21">
                  <c:v>-0.10767160948609113</c:v>
                </c:pt>
                <c:pt idx="22">
                  <c:v>-0.10326228214271983</c:v>
                </c:pt>
                <c:pt idx="23">
                  <c:v>-0.10166057959166785</c:v>
                </c:pt>
                <c:pt idx="24">
                  <c:v>-0.10585898946198929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合计!$X$33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合计!$M$33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合计!$F$33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合计!$F$34:$F$65</c:f>
              <c:numCache>
                <c:formatCode>0.00%</c:formatCode>
                <c:ptCount val="32"/>
                <c:pt idx="0">
                  <c:v>-6.4432483313377323E-2</c:v>
                </c:pt>
                <c:pt idx="1">
                  <c:v>2.9532697755563575E-3</c:v>
                </c:pt>
                <c:pt idx="2">
                  <c:v>-1.9725098612418474E-2</c:v>
                </c:pt>
                <c:pt idx="3">
                  <c:v>-8.1413250663174563E-3</c:v>
                </c:pt>
                <c:pt idx="4">
                  <c:v>1.6297036194732835E-2</c:v>
                </c:pt>
                <c:pt idx="5">
                  <c:v>1.0118329809996282E-2</c:v>
                </c:pt>
                <c:pt idx="6">
                  <c:v>-1.8389264330601136E-2</c:v>
                </c:pt>
                <c:pt idx="7">
                  <c:v>1.0573350699059089E-2</c:v>
                </c:pt>
                <c:pt idx="8">
                  <c:v>7.2867963399689565E-3</c:v>
                </c:pt>
                <c:pt idx="9">
                  <c:v>-2.4674735274505432E-4</c:v>
                </c:pt>
                <c:pt idx="10">
                  <c:v>-2.4674735274505432E-4</c:v>
                </c:pt>
                <c:pt idx="11">
                  <c:v>-2.4674735274505432E-4</c:v>
                </c:pt>
                <c:pt idx="12">
                  <c:v>-2.4674735274505432E-4</c:v>
                </c:pt>
                <c:pt idx="13">
                  <c:v>-2.4674735274505432E-4</c:v>
                </c:pt>
                <c:pt idx="14">
                  <c:v>-5.8517348109297053E-3</c:v>
                </c:pt>
                <c:pt idx="15">
                  <c:v>2.006966826680236E-2</c:v>
                </c:pt>
                <c:pt idx="16">
                  <c:v>4.8228261188064687E-3</c:v>
                </c:pt>
                <c:pt idx="17">
                  <c:v>9.328210472693382E-4</c:v>
                </c:pt>
                <c:pt idx="18">
                  <c:v>2.6465288826712057E-5</c:v>
                </c:pt>
                <c:pt idx="19">
                  <c:v>-5.3820271550406454E-3</c:v>
                </c:pt>
                <c:pt idx="20">
                  <c:v>5.4025543091106663E-3</c:v>
                </c:pt>
                <c:pt idx="21">
                  <c:v>-1.9551580652679488E-3</c:v>
                </c:pt>
                <c:pt idx="22">
                  <c:v>3.8904673068791175E-3</c:v>
                </c:pt>
                <c:pt idx="23">
                  <c:v>1.2601688426861443E-3</c:v>
                </c:pt>
                <c:pt idx="24">
                  <c:v>-4.0739798856863057E-3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55104"/>
        <c:axId val="-852946400"/>
      </c:lineChart>
      <c:catAx>
        <c:axId val="-85295619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55648"/>
        <c:crosses val="autoZero"/>
        <c:auto val="0"/>
        <c:lblAlgn val="ctr"/>
        <c:lblOffset val="100"/>
        <c:noMultiLvlLbl val="0"/>
      </c:catAx>
      <c:valAx>
        <c:axId val="-85295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56192"/>
        <c:crosses val="autoZero"/>
        <c:crossBetween val="between"/>
      </c:valAx>
      <c:valAx>
        <c:axId val="-8529464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55104"/>
        <c:crosses val="max"/>
        <c:crossBetween val="between"/>
      </c:valAx>
      <c:catAx>
        <c:axId val="-852955104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46400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52928"/>
        <c:axId val="-852951840"/>
      </c:barChart>
      <c:lineChart>
        <c:grouping val="standard"/>
        <c:varyColors val="0"/>
        <c:ser>
          <c:idx val="0"/>
          <c:order val="0"/>
          <c:tx>
            <c:strRef>
              <c:f>'吕伟康（统管）'!$R$33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52928"/>
        <c:axId val="-852951840"/>
      </c:lineChart>
      <c:lineChart>
        <c:grouping val="standard"/>
        <c:varyColors val="0"/>
        <c:ser>
          <c:idx val="5"/>
          <c:order val="4"/>
          <c:tx>
            <c:strRef>
              <c:f>'吕伟康（统管）'!$H$33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3680"/>
        <c:axId val="-852947488"/>
      </c:lineChart>
      <c:catAx>
        <c:axId val="-8529529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51840"/>
        <c:crosses val="autoZero"/>
        <c:auto val="0"/>
        <c:lblAlgn val="ctr"/>
        <c:lblOffset val="100"/>
        <c:noMultiLvlLbl val="0"/>
      </c:catAx>
      <c:valAx>
        <c:axId val="-8529518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52928"/>
        <c:crosses val="autoZero"/>
        <c:crossBetween val="between"/>
      </c:valAx>
      <c:valAx>
        <c:axId val="-8529474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43680"/>
        <c:crosses val="max"/>
        <c:crossBetween val="between"/>
      </c:valAx>
      <c:catAx>
        <c:axId val="-85294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474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44224"/>
        <c:axId val="-852943136"/>
      </c:barChart>
      <c:lineChart>
        <c:grouping val="standard"/>
        <c:varyColors val="0"/>
        <c:ser>
          <c:idx val="0"/>
          <c:order val="0"/>
          <c:tx>
            <c:strRef>
              <c:f>'吕伟康（基金）'!$R$33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4224"/>
        <c:axId val="-852943136"/>
      </c:lineChart>
      <c:lineChart>
        <c:grouping val="standard"/>
        <c:varyColors val="0"/>
        <c:ser>
          <c:idx val="5"/>
          <c:order val="4"/>
          <c:tx>
            <c:strRef>
              <c:f>'吕伟康（基金）'!$H$33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1504"/>
        <c:axId val="-852942592"/>
      </c:lineChart>
      <c:catAx>
        <c:axId val="-85294422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43136"/>
        <c:crosses val="autoZero"/>
        <c:auto val="0"/>
        <c:lblAlgn val="ctr"/>
        <c:lblOffset val="100"/>
        <c:noMultiLvlLbl val="0"/>
      </c:catAx>
      <c:valAx>
        <c:axId val="-852943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44224"/>
        <c:crosses val="autoZero"/>
        <c:crossBetween val="between"/>
      </c:valAx>
      <c:valAx>
        <c:axId val="-85294259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41504"/>
        <c:crosses val="max"/>
        <c:crossBetween val="between"/>
      </c:valAx>
      <c:catAx>
        <c:axId val="-852941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4259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40416"/>
        <c:axId val="-852939872"/>
      </c:barChart>
      <c:lineChart>
        <c:grouping val="standard"/>
        <c:varyColors val="0"/>
        <c:ser>
          <c:idx val="0"/>
          <c:order val="0"/>
          <c:tx>
            <c:strRef>
              <c:f>'李佳桧（统管）'!$R$33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40416"/>
        <c:axId val="-852939872"/>
      </c:lineChart>
      <c:lineChart>
        <c:grouping val="standard"/>
        <c:varyColors val="0"/>
        <c:ser>
          <c:idx val="5"/>
          <c:order val="4"/>
          <c:tx>
            <c:strRef>
              <c:f>'李佳桧（统管）'!$H$33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38240"/>
        <c:axId val="-852938784"/>
      </c:lineChart>
      <c:catAx>
        <c:axId val="-85294041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39872"/>
        <c:crosses val="autoZero"/>
        <c:auto val="0"/>
        <c:lblAlgn val="ctr"/>
        <c:lblOffset val="100"/>
        <c:noMultiLvlLbl val="0"/>
      </c:catAx>
      <c:valAx>
        <c:axId val="-8529398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40416"/>
        <c:crosses val="autoZero"/>
        <c:crossBetween val="between"/>
      </c:valAx>
      <c:valAx>
        <c:axId val="-85293878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38240"/>
        <c:crosses val="max"/>
        <c:crossBetween val="between"/>
      </c:valAx>
      <c:catAx>
        <c:axId val="-852938240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3878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'李佳桧（基金 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'李佳桧（基金 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52935520"/>
        <c:axId val="-852934432"/>
      </c:barChart>
      <c:lineChart>
        <c:grouping val="standard"/>
        <c:varyColors val="0"/>
        <c:ser>
          <c:idx val="0"/>
          <c:order val="0"/>
          <c:tx>
            <c:strRef>
              <c:f>'李佳桧（基金 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'李佳桧（基金 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'李佳桧（基金 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'李佳桧（基金 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35520"/>
        <c:axId val="-852934432"/>
      </c:lineChart>
      <c:lineChart>
        <c:grouping val="standard"/>
        <c:varyColors val="0"/>
        <c:ser>
          <c:idx val="5"/>
          <c:order val="4"/>
          <c:tx>
            <c:strRef>
              <c:f>'李佳桧（基金 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'李佳桧（基金 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'李佳桧（基金 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'李佳桧（基金 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2933344"/>
        <c:axId val="-852933888"/>
      </c:lineChart>
      <c:catAx>
        <c:axId val="-8529355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52934432"/>
        <c:crosses val="autoZero"/>
        <c:auto val="0"/>
        <c:lblAlgn val="ctr"/>
        <c:lblOffset val="100"/>
        <c:noMultiLvlLbl val="0"/>
      </c:catAx>
      <c:valAx>
        <c:axId val="-8529344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52935520"/>
        <c:crosses val="autoZero"/>
        <c:crossBetween val="between"/>
      </c:valAx>
      <c:valAx>
        <c:axId val="-8529338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52933344"/>
        <c:crosses val="max"/>
        <c:crossBetween val="between"/>
      </c:valAx>
      <c:catAx>
        <c:axId val="-85293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-8529338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3336704"/>
        <c:axId val="-943332352"/>
      </c:barChart>
      <c:lineChart>
        <c:grouping val="standard"/>
        <c:varyColors val="0"/>
        <c:ser>
          <c:idx val="0"/>
          <c:order val="0"/>
          <c:tx>
            <c:strRef>
              <c:f>'蔡伟（统管）'!$R$33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6704"/>
        <c:axId val="-943332352"/>
      </c:lineChart>
      <c:lineChart>
        <c:grouping val="standard"/>
        <c:varyColors val="0"/>
        <c:ser>
          <c:idx val="5"/>
          <c:order val="4"/>
          <c:tx>
            <c:strRef>
              <c:f>'蔡伟（统管）'!$H$33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9424"/>
        <c:axId val="-943335616"/>
      </c:lineChart>
      <c:catAx>
        <c:axId val="-94333670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3332352"/>
        <c:crosses val="autoZero"/>
        <c:auto val="0"/>
        <c:lblAlgn val="ctr"/>
        <c:lblOffset val="100"/>
        <c:noMultiLvlLbl val="0"/>
      </c:catAx>
      <c:valAx>
        <c:axId val="-9433323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3336704"/>
        <c:crosses val="autoZero"/>
        <c:crossBetween val="between"/>
      </c:valAx>
      <c:valAx>
        <c:axId val="-9433356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3339424"/>
        <c:crosses val="max"/>
        <c:crossBetween val="between"/>
      </c:valAx>
      <c:catAx>
        <c:axId val="-943339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9433356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3337792"/>
        <c:axId val="-943329632"/>
      </c:barChart>
      <c:lineChart>
        <c:grouping val="standard"/>
        <c:varyColors val="0"/>
        <c:ser>
          <c:idx val="0"/>
          <c:order val="0"/>
          <c:tx>
            <c:strRef>
              <c:f>'蔡伟（基金）'!$R$33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7792"/>
        <c:axId val="-943329632"/>
      </c:lineChart>
      <c:lineChart>
        <c:grouping val="standard"/>
        <c:varyColors val="0"/>
        <c:ser>
          <c:idx val="5"/>
          <c:order val="4"/>
          <c:tx>
            <c:strRef>
              <c:f>'蔡伟（基金）'!$H$33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6160"/>
        <c:axId val="-943331808"/>
      </c:lineChart>
      <c:catAx>
        <c:axId val="-94333779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3329632"/>
        <c:crosses val="autoZero"/>
        <c:auto val="0"/>
        <c:lblAlgn val="ctr"/>
        <c:lblOffset val="100"/>
        <c:noMultiLvlLbl val="0"/>
      </c:catAx>
      <c:valAx>
        <c:axId val="-9433296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3337792"/>
        <c:crosses val="autoZero"/>
        <c:crossBetween val="between"/>
      </c:valAx>
      <c:valAx>
        <c:axId val="-9433318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3336160"/>
        <c:crosses val="max"/>
        <c:crossBetween val="between"/>
      </c:valAx>
      <c:catAx>
        <c:axId val="-94333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9433318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72768"/>
        <c:axId val="-862260256"/>
      </c:barChart>
      <c:lineChart>
        <c:grouping val="standard"/>
        <c:varyColors val="0"/>
        <c:ser>
          <c:idx val="0"/>
          <c:order val="0"/>
          <c:tx>
            <c:strRef>
              <c:f>'吕伟康（统管）'!$R$33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'吕伟康（统管）'!$G$34:$G$65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72768"/>
        <c:axId val="-862260256"/>
      </c:lineChart>
      <c:lineChart>
        <c:grouping val="standard"/>
        <c:varyColors val="0"/>
        <c:ser>
          <c:idx val="5"/>
          <c:order val="4"/>
          <c:tx>
            <c:strRef>
              <c:f>'吕伟康（统管）'!$H$33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'吕伟康（统管）'!$F$34:$F$65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2432"/>
        <c:axId val="-862261888"/>
      </c:lineChart>
      <c:catAx>
        <c:axId val="-86227276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60256"/>
        <c:crosses val="autoZero"/>
        <c:auto val="0"/>
        <c:lblAlgn val="ctr"/>
        <c:lblOffset val="100"/>
        <c:noMultiLvlLbl val="0"/>
      </c:catAx>
      <c:valAx>
        <c:axId val="-862260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72768"/>
        <c:crosses val="autoZero"/>
        <c:crossBetween val="between"/>
      </c:valAx>
      <c:valAx>
        <c:axId val="-86226188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62432"/>
        <c:crosses val="max"/>
        <c:crossBetween val="between"/>
      </c:valAx>
      <c:catAx>
        <c:axId val="-862262432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6188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董事长（统管）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'董事长（统管）'!$U$33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'董事长（统管）'!$Q$33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3333984"/>
        <c:axId val="-943342688"/>
      </c:barChart>
      <c:lineChart>
        <c:grouping val="standard"/>
        <c:varyColors val="0"/>
        <c:ser>
          <c:idx val="0"/>
          <c:order val="0"/>
          <c:tx>
            <c:strRef>
              <c:f>'董事长（统管）'!$R$33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'董事长（统管）'!$V$33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'董事长（统管）'!$G$33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'董事长（统管）'!$E$33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3984"/>
        <c:axId val="-943342688"/>
      </c:lineChart>
      <c:lineChart>
        <c:grouping val="standard"/>
        <c:varyColors val="0"/>
        <c:ser>
          <c:idx val="5"/>
          <c:order val="4"/>
          <c:tx>
            <c:strRef>
              <c:f>'董事长（统管）'!$H$33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'董事长（统管）'!$X$33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'董事长（统管）'!$M$33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'董事长（统管）'!$F$33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0720"/>
        <c:axId val="-943331264"/>
      </c:lineChart>
      <c:catAx>
        <c:axId val="-9433339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3342688"/>
        <c:crosses val="autoZero"/>
        <c:auto val="0"/>
        <c:lblAlgn val="ctr"/>
        <c:lblOffset val="100"/>
        <c:noMultiLvlLbl val="0"/>
      </c:catAx>
      <c:valAx>
        <c:axId val="-943342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3333984"/>
        <c:crosses val="autoZero"/>
        <c:crossBetween val="between"/>
      </c:valAx>
      <c:valAx>
        <c:axId val="-9433312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3330720"/>
        <c:crosses val="max"/>
        <c:crossBetween val="between"/>
      </c:valAx>
      <c:catAx>
        <c:axId val="-94333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-9433312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3338336"/>
        <c:axId val="-943328000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38336"/>
        <c:axId val="-943328000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3342144"/>
        <c:axId val="-943327456"/>
      </c:lineChart>
      <c:catAx>
        <c:axId val="-94333833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3328000"/>
        <c:crosses val="autoZero"/>
        <c:auto val="0"/>
        <c:lblAlgn val="ctr"/>
        <c:lblOffset val="100"/>
        <c:noMultiLvlLbl val="0"/>
      </c:catAx>
      <c:valAx>
        <c:axId val="-9433280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3338336"/>
        <c:crosses val="autoZero"/>
        <c:crossBetween val="between"/>
      </c:valAx>
      <c:valAx>
        <c:axId val="-94332745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3342144"/>
        <c:crosses val="max"/>
        <c:crossBetween val="between"/>
      </c:valAx>
      <c:catAx>
        <c:axId val="-94334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-94332745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陈峰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陈峰!$U$33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陈峰!$Q$33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2840400"/>
        <c:axId val="-942844208"/>
      </c:barChart>
      <c:lineChart>
        <c:grouping val="standard"/>
        <c:varyColors val="0"/>
        <c:ser>
          <c:idx val="0"/>
          <c:order val="0"/>
          <c:tx>
            <c:strRef>
              <c:f>陈峰!$R$33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陈峰!$V$33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陈峰!$G$33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陈峰!$B$34:$B$65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陈峰!$G$34:$G$65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陈峰!$E$33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2840400"/>
        <c:axId val="-942844208"/>
      </c:lineChart>
      <c:lineChart>
        <c:grouping val="standard"/>
        <c:varyColors val="0"/>
        <c:ser>
          <c:idx val="5"/>
          <c:order val="4"/>
          <c:tx>
            <c:strRef>
              <c:f>陈峰!$H$33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陈峰!$X$33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陈峰!$M$33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陈峰!$F$33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陈峰!$F$34:$F$65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2839856"/>
        <c:axId val="-942838224"/>
      </c:lineChart>
      <c:catAx>
        <c:axId val="-94284040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2844208"/>
        <c:crosses val="autoZero"/>
        <c:auto val="0"/>
        <c:lblAlgn val="ctr"/>
        <c:lblOffset val="100"/>
        <c:noMultiLvlLbl val="0"/>
      </c:catAx>
      <c:valAx>
        <c:axId val="-9428442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2840400"/>
        <c:crosses val="autoZero"/>
        <c:crossBetween val="between"/>
      </c:valAx>
      <c:valAx>
        <c:axId val="-9428382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2839856"/>
        <c:crosses val="max"/>
        <c:crossBetween val="between"/>
      </c:valAx>
      <c:catAx>
        <c:axId val="-942839856"/>
        <c:scaling>
          <c:orientation val="minMax"/>
        </c:scaling>
        <c:delete val="1"/>
        <c:axPos val="b"/>
        <c:majorTickMark val="out"/>
        <c:minorTickMark val="none"/>
        <c:tickLblPos val="nextTo"/>
        <c:crossAx val="-9428382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应韵胜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应韵胜!$U$33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应韵胜!$Q$33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2842576"/>
        <c:axId val="-942842032"/>
      </c:barChart>
      <c:lineChart>
        <c:grouping val="standard"/>
        <c:varyColors val="0"/>
        <c:ser>
          <c:idx val="0"/>
          <c:order val="0"/>
          <c:tx>
            <c:strRef>
              <c:f>应韵胜!$R$33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应韵胜!$V$33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应韵胜!$G$33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应韵胜!$B$34:$B$65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应韵胜!$G$34:$G$65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应韵胜!$E$33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2842576"/>
        <c:axId val="-942842032"/>
      </c:lineChart>
      <c:lineChart>
        <c:grouping val="standard"/>
        <c:varyColors val="0"/>
        <c:ser>
          <c:idx val="5"/>
          <c:order val="4"/>
          <c:tx>
            <c:strRef>
              <c:f>应韵胜!$H$33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应韵胜!$X$33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应韵胜!$M$33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应韵胜!$F$33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应韵胜!$F$34:$F$65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2840944"/>
        <c:axId val="-942844752"/>
      </c:lineChart>
      <c:catAx>
        <c:axId val="-942842576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2842032"/>
        <c:crosses val="autoZero"/>
        <c:auto val="0"/>
        <c:lblAlgn val="ctr"/>
        <c:lblOffset val="100"/>
        <c:noMultiLvlLbl val="0"/>
      </c:catAx>
      <c:valAx>
        <c:axId val="-94284203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2842576"/>
        <c:crosses val="autoZero"/>
        <c:crossBetween val="between"/>
      </c:valAx>
      <c:valAx>
        <c:axId val="-942844752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2840944"/>
        <c:crosses val="max"/>
        <c:crossBetween val="between"/>
      </c:valAx>
      <c:catAx>
        <c:axId val="-942840944"/>
        <c:scaling>
          <c:orientation val="minMax"/>
        </c:scaling>
        <c:delete val="1"/>
        <c:axPos val="b"/>
        <c:majorTickMark val="out"/>
        <c:minorTickMark val="none"/>
        <c:tickLblPos val="nextTo"/>
        <c:crossAx val="-942844752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A</a:t>
            </a:r>
            <a:r>
              <a:rPr lang="zh-CN" altLang="en-US" sz="1800" b="1" i="0" baseline="0">
                <a:effectLst/>
              </a:rPr>
              <a:t>蒋（外部）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'A蒋（外部）'!$U$33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'A蒋（外部）'!$Q$33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942833872"/>
        <c:axId val="-942833328"/>
      </c:barChart>
      <c:lineChart>
        <c:grouping val="standard"/>
        <c:varyColors val="0"/>
        <c:ser>
          <c:idx val="0"/>
          <c:order val="0"/>
          <c:tx>
            <c:strRef>
              <c:f>'A蒋（外部）'!$R$33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'A蒋（外部）'!$V$33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'A蒋（外部）'!$G$33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'A蒋（外部）'!$B$34:$B$65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'A蒋（外部）'!$G$34:$G$65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'A蒋（外部）'!$E$33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2833872"/>
        <c:axId val="-942833328"/>
      </c:lineChart>
      <c:lineChart>
        <c:grouping val="standard"/>
        <c:varyColors val="0"/>
        <c:ser>
          <c:idx val="5"/>
          <c:order val="4"/>
          <c:tx>
            <c:strRef>
              <c:f>'A蒋（外部）'!$H$33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'A蒋（外部）'!$X$33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'A蒋（外部）'!$M$33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'A蒋（外部）'!$F$33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'A蒋（外部）'!$F$34:$F$65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42832784"/>
        <c:axId val="-942845296"/>
      </c:lineChart>
      <c:catAx>
        <c:axId val="-942833872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942833328"/>
        <c:crosses val="autoZero"/>
        <c:auto val="0"/>
        <c:lblAlgn val="ctr"/>
        <c:lblOffset val="100"/>
        <c:noMultiLvlLbl val="0"/>
      </c:catAx>
      <c:valAx>
        <c:axId val="-9428333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942833872"/>
        <c:crosses val="autoZero"/>
        <c:crossBetween val="between"/>
      </c:valAx>
      <c:valAx>
        <c:axId val="-94284529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942832784"/>
        <c:crosses val="max"/>
        <c:crossBetween val="between"/>
      </c:valAx>
      <c:catAx>
        <c:axId val="-94283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94284529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吕伟康（基金）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'吕伟康（基金）'!$U$33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'吕伟康（基金）'!$U$34:$U$65</c:f>
              <c:numCache>
                <c:formatCode>_ * #,##0.0_ ;_ * \-#,##0.0_ ;_ * "-"??_ ;_ @_ </c:formatCode>
                <c:ptCount val="32"/>
                <c:pt idx="0">
                  <c:v>1762.8472606999999</c:v>
                </c:pt>
                <c:pt idx="1">
                  <c:v>1819.2164011</c:v>
                </c:pt>
                <c:pt idx="2">
                  <c:v>1792.5486744000002</c:v>
                </c:pt>
                <c:pt idx="3">
                  <c:v>1742.5852304</c:v>
                </c:pt>
                <c:pt idx="4">
                  <c:v>1816.3180519000002</c:v>
                </c:pt>
                <c:pt idx="5">
                  <c:v>1830.3712152000001</c:v>
                </c:pt>
                <c:pt idx="6">
                  <c:v>1872.6252049999998</c:v>
                </c:pt>
                <c:pt idx="7">
                  <c:v>1878.0242483999998</c:v>
                </c:pt>
                <c:pt idx="8">
                  <c:v>1867.4058636999998</c:v>
                </c:pt>
                <c:pt idx="9">
                  <c:v>1867.4058636999998</c:v>
                </c:pt>
                <c:pt idx="10">
                  <c:v>1867.4058636999998</c:v>
                </c:pt>
                <c:pt idx="11">
                  <c:v>1867.4058636999998</c:v>
                </c:pt>
                <c:pt idx="12">
                  <c:v>1867.4058636999998</c:v>
                </c:pt>
                <c:pt idx="13">
                  <c:v>1867.4058636999998</c:v>
                </c:pt>
                <c:pt idx="14">
                  <c:v>1856.1629891</c:v>
                </c:pt>
                <c:pt idx="15">
                  <c:v>1903.7298202999998</c:v>
                </c:pt>
                <c:pt idx="16">
                  <c:v>1835.8287559</c:v>
                </c:pt>
                <c:pt idx="17">
                  <c:v>1881.6939361</c:v>
                </c:pt>
                <c:pt idx="18">
                  <c:v>1797.6606382999998</c:v>
                </c:pt>
                <c:pt idx="19">
                  <c:v>1757.2909135000002</c:v>
                </c:pt>
                <c:pt idx="20">
                  <c:v>1853.6227052999998</c:v>
                </c:pt>
                <c:pt idx="21">
                  <c:v>1826.1248098999999</c:v>
                </c:pt>
                <c:pt idx="22">
                  <c:v>1815.1222132999999</c:v>
                </c:pt>
                <c:pt idx="23">
                  <c:v>1828.5976659</c:v>
                </c:pt>
                <c:pt idx="24">
                  <c:v>1873.4381126000001</c:v>
                </c:pt>
              </c:numCache>
            </c:numRef>
          </c:val>
        </c:ser>
        <c:ser>
          <c:idx val="4"/>
          <c:order val="3"/>
          <c:tx>
            <c:strRef>
              <c:f>'吕伟康（基金）'!$Q$33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'吕伟康（基金）'!$Q$34:$Q$65</c:f>
              <c:numCache>
                <c:formatCode>0_);[Red]\(0\)</c:formatCode>
                <c:ptCount val="32"/>
                <c:pt idx="0">
                  <c:v>1762.8472606999999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1830.3712152000001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1867.4058636999998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1903.7298202999998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1853.6227052999998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66784"/>
        <c:axId val="-862260800"/>
      </c:barChart>
      <c:lineChart>
        <c:grouping val="standard"/>
        <c:varyColors val="0"/>
        <c:ser>
          <c:idx val="0"/>
          <c:order val="0"/>
          <c:tx>
            <c:strRef>
              <c:f>'吕伟康（基金）'!$R$33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'吕伟康（基金）'!$R$34:$R$65</c:f>
              <c:numCache>
                <c:formatCode>_ * #,##0.0_ ;_ * \-#,##0.0_ ;_ * "-"??_ ;_ @_ </c:formatCode>
                <c:ptCount val="32"/>
                <c:pt idx="0">
                  <c:v>1389.5609679720965</c:v>
                </c:pt>
                <c:pt idx="1">
                  <c:v>1469.7797347780427</c:v>
                </c:pt>
                <c:pt idx="2">
                  <c:v>1417.8571928258941</c:v>
                </c:pt>
                <c:pt idx="3">
                  <c:v>1364.4937063773737</c:v>
                </c:pt>
                <c:pt idx="4">
                  <c:v>1469.049703399824</c:v>
                </c:pt>
                <c:pt idx="5">
                  <c:v>1506.4694787936719</c:v>
                </c:pt>
                <c:pt idx="6">
                  <c:v>1518.486513867337</c:v>
                </c:pt>
                <c:pt idx="7">
                  <c:v>1539.718946934931</c:v>
                </c:pt>
                <c:pt idx="8">
                  <c:v>1545.9364068458142</c:v>
                </c:pt>
                <c:pt idx="9">
                  <c:v>1545.4532601930068</c:v>
                </c:pt>
                <c:pt idx="10">
                  <c:v>1544.0038202345847</c:v>
                </c:pt>
                <c:pt idx="11">
                  <c:v>1543.5206735817776</c:v>
                </c:pt>
                <c:pt idx="12">
                  <c:v>1543.0375269289702</c:v>
                </c:pt>
                <c:pt idx="13">
                  <c:v>1542.5543802761631</c:v>
                </c:pt>
                <c:pt idx="14">
                  <c:v>1508.5246953480446</c:v>
                </c:pt>
                <c:pt idx="15">
                  <c:v>1601.1614138911507</c:v>
                </c:pt>
                <c:pt idx="16">
                  <c:v>1525.8687914538314</c:v>
                </c:pt>
                <c:pt idx="17">
                  <c:v>1573.3932791072052</c:v>
                </c:pt>
                <c:pt idx="18">
                  <c:v>1487.7852188773472</c:v>
                </c:pt>
                <c:pt idx="19">
                  <c:v>1438.7641211342793</c:v>
                </c:pt>
                <c:pt idx="20">
                  <c:v>1539.3843708940062</c:v>
                </c:pt>
                <c:pt idx="21">
                  <c:v>1512.7417785204448</c:v>
                </c:pt>
                <c:pt idx="22">
                  <c:v>1513.3488247942164</c:v>
                </c:pt>
                <c:pt idx="23">
                  <c:v>1527.2927870784913</c:v>
                </c:pt>
                <c:pt idx="24">
                  <c:v>1567.754207195158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'吕伟康（基金）'!$V$33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'吕伟康（基金）'!$G$33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'吕伟康（基金）'!$B$34:$B$65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'吕伟康（基金）'!$G$34:$G$65</c:f>
              <c:numCache>
                <c:formatCode>0.00</c:formatCode>
                <c:ptCount val="32"/>
                <c:pt idx="0">
                  <c:v>-1365.8655974267199</c:v>
                </c:pt>
                <c:pt idx="1">
                  <c:v>238.79586405946222</c:v>
                </c:pt>
                <c:pt idx="2">
                  <c:v>-252.76135252148444</c:v>
                </c:pt>
                <c:pt idx="3">
                  <c:v>-34.108324485206666</c:v>
                </c:pt>
                <c:pt idx="4">
                  <c:v>308.43375522450441</c:v>
                </c:pt>
                <c:pt idx="5">
                  <c:v>243.57546116946887</c:v>
                </c:pt>
                <c:pt idx="6">
                  <c:v>-328.58474726334885</c:v>
                </c:pt>
                <c:pt idx="7">
                  <c:v>184.35179667594221</c:v>
                </c:pt>
                <c:pt idx="8">
                  <c:v>168.6583461088311</c:v>
                </c:pt>
                <c:pt idx="9">
                  <c:v>-4.8314665280733342</c:v>
                </c:pt>
                <c:pt idx="10">
                  <c:v>-4.8314665280733342</c:v>
                </c:pt>
                <c:pt idx="11">
                  <c:v>-4.8314665280733342</c:v>
                </c:pt>
                <c:pt idx="12">
                  <c:v>-4.8314665280733342</c:v>
                </c:pt>
                <c:pt idx="13">
                  <c:v>-4.8314665280733342</c:v>
                </c:pt>
                <c:pt idx="14">
                  <c:v>-227.90720328118442</c:v>
                </c:pt>
                <c:pt idx="15">
                  <c:v>460.59675553343106</c:v>
                </c:pt>
                <c:pt idx="16">
                  <c:v>-74.295180373193332</c:v>
                </c:pt>
                <c:pt idx="17">
                  <c:v>17.251574533737777</c:v>
                </c:pt>
                <c:pt idx="18">
                  <c:v>-15.759424298577777</c:v>
                </c:pt>
                <c:pt idx="19">
                  <c:v>-86.389029430679997</c:v>
                </c:pt>
                <c:pt idx="20">
                  <c:v>52.110368218626661</c:v>
                </c:pt>
                <c:pt idx="21">
                  <c:v>8.336630264388889</c:v>
                </c:pt>
                <c:pt idx="22">
                  <c:v>115.8976287377111</c:v>
                </c:pt>
                <c:pt idx="23">
                  <c:v>4.730996842753334</c:v>
                </c:pt>
                <c:pt idx="24">
                  <c:v>-44.147465833333335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'吕伟康（基金）'!$E$33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'吕伟康（基金）'!$E$34:$E$65</c:f>
              <c:numCache>
                <c:formatCode>0.00</c:formatCode>
                <c:ptCount val="32"/>
                <c:pt idx="0">
                  <c:v>-3708.3613272790353</c:v>
                </c:pt>
                <c:pt idx="1">
                  <c:v>-3469.5654632195733</c:v>
                </c:pt>
                <c:pt idx="2">
                  <c:v>-3722.3268157410571</c:v>
                </c:pt>
                <c:pt idx="3">
                  <c:v>-3756.4351402262641</c:v>
                </c:pt>
                <c:pt idx="4">
                  <c:v>-3448.0013850017594</c:v>
                </c:pt>
                <c:pt idx="5">
                  <c:v>-3214.1291640632821</c:v>
                </c:pt>
                <c:pt idx="6">
                  <c:v>-3542.7139113266308</c:v>
                </c:pt>
                <c:pt idx="7">
                  <c:v>-3358.3621146506885</c:v>
                </c:pt>
                <c:pt idx="8">
                  <c:v>-3189.7037685418577</c:v>
                </c:pt>
                <c:pt idx="9">
                  <c:v>-3194.5352350699309</c:v>
                </c:pt>
                <c:pt idx="10">
                  <c:v>-3209.0296346541509</c:v>
                </c:pt>
                <c:pt idx="11">
                  <c:v>-3213.861101182224</c:v>
                </c:pt>
                <c:pt idx="12">
                  <c:v>-3218.6925677102981</c:v>
                </c:pt>
                <c:pt idx="13">
                  <c:v>-3223.5240342383709</c:v>
                </c:pt>
                <c:pt idx="14">
                  <c:v>-3451.431237519555</c:v>
                </c:pt>
                <c:pt idx="15">
                  <c:v>-3000.4474640884932</c:v>
                </c:pt>
                <c:pt idx="16">
                  <c:v>-3074.7426444616872</c:v>
                </c:pt>
                <c:pt idx="17">
                  <c:v>-3057.4910699279485</c:v>
                </c:pt>
                <c:pt idx="18">
                  <c:v>-3073.2504942265264</c:v>
                </c:pt>
                <c:pt idx="19">
                  <c:v>-3159.6395236572066</c:v>
                </c:pt>
                <c:pt idx="20">
                  <c:v>-3116.6208440599398</c:v>
                </c:pt>
                <c:pt idx="21">
                  <c:v>-3108.2842137955508</c:v>
                </c:pt>
                <c:pt idx="22">
                  <c:v>-2992.3865850578395</c:v>
                </c:pt>
                <c:pt idx="23">
                  <c:v>-2987.6555882150865</c:v>
                </c:pt>
                <c:pt idx="24">
                  <c:v>-3031.8030540484197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6784"/>
        <c:axId val="-862260800"/>
      </c:lineChart>
      <c:lineChart>
        <c:grouping val="standard"/>
        <c:varyColors val="0"/>
        <c:ser>
          <c:idx val="5"/>
          <c:order val="4"/>
          <c:tx>
            <c:strRef>
              <c:f>'吕伟康（基金）'!$H$33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'吕伟康（基金）'!$H$34:$H$65</c:f>
              <c:numCache>
                <c:formatCode>0.00%</c:formatCode>
                <c:ptCount val="32"/>
                <c:pt idx="0">
                  <c:v>-0.22534156786974893</c:v>
                </c:pt>
                <c:pt idx="1">
                  <c:v>-0.20891840474182582</c:v>
                </c:pt>
                <c:pt idx="2">
                  <c:v>-0.22270375337407716</c:v>
                </c:pt>
                <c:pt idx="3">
                  <c:v>-0.22399375627468615</c:v>
                </c:pt>
                <c:pt idx="4">
                  <c:v>-0.20441134838177177</c:v>
                </c:pt>
                <c:pt idx="5">
                  <c:v>-0.18948773279880993</c:v>
                </c:pt>
                <c:pt idx="6">
                  <c:v>-0.20797112427591541</c:v>
                </c:pt>
                <c:pt idx="7">
                  <c:v>-0.19600955319490881</c:v>
                </c:pt>
                <c:pt idx="8">
                  <c:v>-0.18526844282646179</c:v>
                </c:pt>
                <c:pt idx="9">
                  <c:v>-0.18474753774092562</c:v>
                </c:pt>
                <c:pt idx="10">
                  <c:v>-0.18486326751070323</c:v>
                </c:pt>
                <c:pt idx="11">
                  <c:v>-0.1844886454465873</c:v>
                </c:pt>
                <c:pt idx="12">
                  <c:v>-0.18417293915003938</c:v>
                </c:pt>
                <c:pt idx="13">
                  <c:v>-0.18390828724248279</c:v>
                </c:pt>
                <c:pt idx="14">
                  <c:v>-0.19643105874006891</c:v>
                </c:pt>
                <c:pt idx="15">
                  <c:v>-0.17020433323135686</c:v>
                </c:pt>
                <c:pt idx="16">
                  <c:v>-0.17413842247803335</c:v>
                </c:pt>
                <c:pt idx="17">
                  <c:v>-0.17274347923012454</c:v>
                </c:pt>
                <c:pt idx="18">
                  <c:v>-0.17352804896772772</c:v>
                </c:pt>
                <c:pt idx="19">
                  <c:v>-0.17844005025407089</c:v>
                </c:pt>
                <c:pt idx="20">
                  <c:v>-0.17573366894799736</c:v>
                </c:pt>
                <c:pt idx="21">
                  <c:v>-0.1750901246432906</c:v>
                </c:pt>
                <c:pt idx="22">
                  <c:v>-0.16843655680526759</c:v>
                </c:pt>
                <c:pt idx="23">
                  <c:v>-0.16801548631026325</c:v>
                </c:pt>
                <c:pt idx="24">
                  <c:v>-0.17022773338560004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'吕伟康（基金）'!$X$33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'吕伟康（基金）'!$M$33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'吕伟康（基金）'!$F$33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'吕伟康（基金）'!$F$34:$F$65</c:f>
              <c:numCache>
                <c:formatCode>0.00%</c:formatCode>
                <c:ptCount val="32"/>
                <c:pt idx="0">
                  <c:v>-7.7588493918991377E-2</c:v>
                </c:pt>
                <c:pt idx="1">
                  <c:v>1.3144222777060177E-2</c:v>
                </c:pt>
                <c:pt idx="2">
                  <c:v>-1.4120036995695799E-2</c:v>
                </c:pt>
                <c:pt idx="3">
                  <c:v>-1.9600939561172249E-3</c:v>
                </c:pt>
                <c:pt idx="4">
                  <c:v>1.7004370929702837E-2</c:v>
                </c:pt>
                <c:pt idx="5">
                  <c:v>1.3325554303115753E-2</c:v>
                </c:pt>
                <c:pt idx="6">
                  <c:v>-1.7545500482794595E-2</c:v>
                </c:pt>
                <c:pt idx="7">
                  <c:v>9.8291855534235091E-3</c:v>
                </c:pt>
                <c:pt idx="8">
                  <c:v>9.043794981227463E-3</c:v>
                </c:pt>
                <c:pt idx="9">
                  <c:v>-2.5907281641646661E-4</c:v>
                </c:pt>
                <c:pt idx="10">
                  <c:v>-2.5907281641646661E-4</c:v>
                </c:pt>
                <c:pt idx="11">
                  <c:v>-2.5907281641646661E-4</c:v>
                </c:pt>
                <c:pt idx="12">
                  <c:v>-2.5907281641646661E-4</c:v>
                </c:pt>
                <c:pt idx="13">
                  <c:v>-2.5907281641646661E-4</c:v>
                </c:pt>
                <c:pt idx="14">
                  <c:v>-1.2294932292229081E-2</c:v>
                </c:pt>
                <c:pt idx="15">
                  <c:v>2.4226554970806086E-2</c:v>
                </c:pt>
                <c:pt idx="16">
                  <c:v>-4.0524428930035329E-3</c:v>
                </c:pt>
                <c:pt idx="17">
                  <c:v>9.1805573975381135E-4</c:v>
                </c:pt>
                <c:pt idx="18">
                  <c:v>-8.7790842584295513E-4</c:v>
                </c:pt>
                <c:pt idx="19">
                  <c:v>-4.9232146413642026E-3</c:v>
                </c:pt>
                <c:pt idx="20">
                  <c:v>2.8151842472360377E-3</c:v>
                </c:pt>
                <c:pt idx="21">
                  <c:v>4.5715982114897738E-4</c:v>
                </c:pt>
                <c:pt idx="22">
                  <c:v>6.3940433113169074E-3</c:v>
                </c:pt>
                <c:pt idx="23">
                  <c:v>2.5908245776350543E-4</c:v>
                </c:pt>
                <c:pt idx="24">
                  <c:v>-2.3596478410130178E-3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9168"/>
        <c:axId val="-862268416"/>
      </c:lineChart>
      <c:catAx>
        <c:axId val="-8622667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60800"/>
        <c:crosses val="autoZero"/>
        <c:auto val="0"/>
        <c:lblAlgn val="ctr"/>
        <c:lblOffset val="100"/>
        <c:noMultiLvlLbl val="0"/>
      </c:catAx>
      <c:valAx>
        <c:axId val="-8622608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66784"/>
        <c:crosses val="autoZero"/>
        <c:crossBetween val="between"/>
      </c:valAx>
      <c:valAx>
        <c:axId val="-8622684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9168"/>
        <c:crosses val="max"/>
        <c:crossBetween val="between"/>
      </c:valAx>
      <c:catAx>
        <c:axId val="-862259168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684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80384"/>
        <c:axId val="-862255360"/>
      </c:barChart>
      <c:lineChart>
        <c:grouping val="standard"/>
        <c:varyColors val="0"/>
        <c:ser>
          <c:idx val="0"/>
          <c:order val="0"/>
          <c:tx>
            <c:strRef>
              <c:f>'李佳桧（统管）'!$R$33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'李佳桧（统管）'!$G$34:$G$65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80384"/>
        <c:axId val="-862255360"/>
      </c:lineChart>
      <c:lineChart>
        <c:grouping val="standard"/>
        <c:varyColors val="0"/>
        <c:ser>
          <c:idx val="5"/>
          <c:order val="4"/>
          <c:tx>
            <c:strRef>
              <c:f>'李佳桧（统管）'!$H$33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'李佳桧（统管）'!$F$34:$F$65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6448"/>
        <c:axId val="-862264064"/>
      </c:lineChart>
      <c:catAx>
        <c:axId val="-8622803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55360"/>
        <c:crosses val="autoZero"/>
        <c:auto val="0"/>
        <c:lblAlgn val="ctr"/>
        <c:lblOffset val="100"/>
        <c:noMultiLvlLbl val="0"/>
      </c:catAx>
      <c:valAx>
        <c:axId val="-8622553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80384"/>
        <c:crosses val="autoZero"/>
        <c:crossBetween val="between"/>
      </c:valAx>
      <c:valAx>
        <c:axId val="-86226406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6448"/>
        <c:crosses val="max"/>
        <c:crossBetween val="between"/>
      </c:valAx>
      <c:catAx>
        <c:axId val="-86225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6406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李佳桧（基金）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'李佳桧（基金 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）'!$U$34:$U$65</c:f>
              <c:numCache>
                <c:formatCode>_ * #,##0.0_ ;_ * \-#,##0.0_ ;_ * "-"??_ ;_ @_ </c:formatCode>
                <c:ptCount val="32"/>
                <c:pt idx="0">
                  <c:v>902.88060000000007</c:v>
                </c:pt>
                <c:pt idx="1">
                  <c:v>913.50840599999992</c:v>
                </c:pt>
                <c:pt idx="2">
                  <c:v>947.69958540000005</c:v>
                </c:pt>
                <c:pt idx="3">
                  <c:v>952.41773420000004</c:v>
                </c:pt>
                <c:pt idx="4">
                  <c:v>906.76547619999997</c:v>
                </c:pt>
                <c:pt idx="5">
                  <c:v>977.81174599999997</c:v>
                </c:pt>
                <c:pt idx="6">
                  <c:v>993.12001500000008</c:v>
                </c:pt>
                <c:pt idx="7">
                  <c:v>1120.9452429999999</c:v>
                </c:pt>
                <c:pt idx="8">
                  <c:v>1182.6805449999999</c:v>
                </c:pt>
                <c:pt idx="9">
                  <c:v>1182.6805449999999</c:v>
                </c:pt>
                <c:pt idx="10">
                  <c:v>1182.6805449999999</c:v>
                </c:pt>
                <c:pt idx="11">
                  <c:v>1182.6805449999999</c:v>
                </c:pt>
                <c:pt idx="12">
                  <c:v>1182.6805449999999</c:v>
                </c:pt>
                <c:pt idx="13">
                  <c:v>1182.6805449999999</c:v>
                </c:pt>
                <c:pt idx="14">
                  <c:v>1191.16598</c:v>
                </c:pt>
                <c:pt idx="15">
                  <c:v>1177.06978</c:v>
                </c:pt>
                <c:pt idx="16">
                  <c:v>1200.3298500000001</c:v>
                </c:pt>
                <c:pt idx="17">
                  <c:v>1198.027756</c:v>
                </c:pt>
                <c:pt idx="18">
                  <c:v>1226.1096255</c:v>
                </c:pt>
                <c:pt idx="19">
                  <c:v>1221.238977</c:v>
                </c:pt>
                <c:pt idx="20">
                  <c:v>1234.2240120000001</c:v>
                </c:pt>
                <c:pt idx="21">
                  <c:v>1227.2684919999999</c:v>
                </c:pt>
                <c:pt idx="22">
                  <c:v>1227.4265719999999</c:v>
                </c:pt>
                <c:pt idx="23">
                  <c:v>1232.3270520000001</c:v>
                </c:pt>
                <c:pt idx="24">
                  <c:v>1229.481612</c:v>
                </c:pt>
              </c:numCache>
            </c:numRef>
          </c:val>
        </c:ser>
        <c:ser>
          <c:idx val="4"/>
          <c:order val="3"/>
          <c:tx>
            <c:strRef>
              <c:f>'李佳桧（基金 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）'!$Q$34:$Q$65</c:f>
              <c:numCache>
                <c:formatCode>0_);[Red]\(0\)</c:formatCode>
                <c:ptCount val="32"/>
                <c:pt idx="0">
                  <c:v>902.88060000000007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977.81174599999997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1182.6805449999999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1177.06978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1234.2240120000001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67328"/>
        <c:axId val="-862249376"/>
      </c:barChart>
      <c:lineChart>
        <c:grouping val="standard"/>
        <c:varyColors val="0"/>
        <c:ser>
          <c:idx val="0"/>
          <c:order val="0"/>
          <c:tx>
            <c:strRef>
              <c:f>'李佳桧（基金 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）'!$R$34:$R$65</c:f>
              <c:numCache>
                <c:formatCode>_ * #,##0.0_ ;_ * \-#,##0.0_ ;_ * "-"??_ ;_ @_ </c:formatCode>
                <c:ptCount val="32"/>
                <c:pt idx="0">
                  <c:v>874.35309596851653</c:v>
                </c:pt>
                <c:pt idx="1">
                  <c:v>856.64165602384605</c:v>
                </c:pt>
                <c:pt idx="2">
                  <c:v>847.56039429269606</c:v>
                </c:pt>
                <c:pt idx="3">
                  <c:v>830.85867649474244</c:v>
                </c:pt>
                <c:pt idx="4">
                  <c:v>794.76914543670841</c:v>
                </c:pt>
                <c:pt idx="5">
                  <c:v>866.24640539092525</c:v>
                </c:pt>
                <c:pt idx="6">
                  <c:v>864.8229812034499</c:v>
                </c:pt>
                <c:pt idx="7">
                  <c:v>1000.7653841888468</c:v>
                </c:pt>
                <c:pt idx="8">
                  <c:v>1064.784113552942</c:v>
                </c:pt>
                <c:pt idx="9">
                  <c:v>1064.4958011665772</c:v>
                </c:pt>
                <c:pt idx="10">
                  <c:v>1063.6308640074831</c:v>
                </c:pt>
                <c:pt idx="11">
                  <c:v>1063.3425516211184</c:v>
                </c:pt>
                <c:pt idx="12">
                  <c:v>1063.0542392347538</c:v>
                </c:pt>
                <c:pt idx="13">
                  <c:v>1062.7659268483892</c:v>
                </c:pt>
                <c:pt idx="14">
                  <c:v>1079.9412160503507</c:v>
                </c:pt>
                <c:pt idx="15">
                  <c:v>1081.6014834239013</c:v>
                </c:pt>
                <c:pt idx="16">
                  <c:v>1130.3928551137174</c:v>
                </c:pt>
                <c:pt idx="17">
                  <c:v>1129.1744291176888</c:v>
                </c:pt>
                <c:pt idx="18">
                  <c:v>1154.7519143553116</c:v>
                </c:pt>
                <c:pt idx="19">
                  <c:v>1134.5187709428224</c:v>
                </c:pt>
                <c:pt idx="20">
                  <c:v>1159.6190834708391</c:v>
                </c:pt>
                <c:pt idx="21">
                  <c:v>1145.4209706409454</c:v>
                </c:pt>
                <c:pt idx="22">
                  <c:v>1145.4480990950517</c:v>
                </c:pt>
                <c:pt idx="23">
                  <c:v>1154.9587217384917</c:v>
                </c:pt>
                <c:pt idx="24">
                  <c:v>1148.9796372060202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'李佳桧（基金 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'李佳桧（基金 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'李佳桧（基金 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'李佳桧（基金 ）'!$G$34:$G$65</c:f>
              <c:numCache>
                <c:formatCode>0.00</c:formatCode>
                <c:ptCount val="32"/>
                <c:pt idx="0">
                  <c:v>-210.72881083783997</c:v>
                </c:pt>
                <c:pt idx="1">
                  <c:v>-220.93307744670443</c:v>
                </c:pt>
                <c:pt idx="2">
                  <c:v>-432.87211631150001</c:v>
                </c:pt>
                <c:pt idx="3">
                  <c:v>-235.12449397953554</c:v>
                </c:pt>
                <c:pt idx="4">
                  <c:v>116.48545341966</c:v>
                </c:pt>
                <c:pt idx="5">
                  <c:v>5.292584702848889</c:v>
                </c:pt>
                <c:pt idx="6">
                  <c:v>-287.71442887475553</c:v>
                </c:pt>
                <c:pt idx="7">
                  <c:v>205.11707085397109</c:v>
                </c:pt>
                <c:pt idx="8">
                  <c:v>22.834309640948888</c:v>
                </c:pt>
                <c:pt idx="9">
                  <c:v>-2.8831238636466665</c:v>
                </c:pt>
                <c:pt idx="10">
                  <c:v>-2.8831238636466665</c:v>
                </c:pt>
                <c:pt idx="11">
                  <c:v>-2.8831238636466665</c:v>
                </c:pt>
                <c:pt idx="12">
                  <c:v>-2.8831238636466665</c:v>
                </c:pt>
                <c:pt idx="13">
                  <c:v>-2.8831238636466665</c:v>
                </c:pt>
                <c:pt idx="14">
                  <c:v>81.791404019615541</c:v>
                </c:pt>
                <c:pt idx="15">
                  <c:v>168.51498523524222</c:v>
                </c:pt>
                <c:pt idx="16">
                  <c:v>255.36220489816</c:v>
                </c:pt>
                <c:pt idx="17">
                  <c:v>10.838876039715554</c:v>
                </c:pt>
                <c:pt idx="18">
                  <c:v>-25.048459623771109</c:v>
                </c:pt>
                <c:pt idx="19">
                  <c:v>-153.65073412489335</c:v>
                </c:pt>
                <c:pt idx="20">
                  <c:v>126.88787914995332</c:v>
                </c:pt>
                <c:pt idx="21">
                  <c:v>-72.429624298935551</c:v>
                </c:pt>
                <c:pt idx="22">
                  <c:v>-1.3094314589355556</c:v>
                </c:pt>
                <c:pt idx="23">
                  <c:v>46.104030434397778</c:v>
                </c:pt>
                <c:pt idx="24">
                  <c:v>-31.337957324713333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'李佳桧（基金 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）'!$E$34:$E$65</c:f>
              <c:numCache>
                <c:formatCode>0.00</c:formatCode>
                <c:ptCount val="32"/>
                <c:pt idx="0">
                  <c:v>-346.05812431483554</c:v>
                </c:pt>
                <c:pt idx="1">
                  <c:v>-566.99120176153997</c:v>
                </c:pt>
                <c:pt idx="2">
                  <c:v>-999.86331807303986</c:v>
                </c:pt>
                <c:pt idx="3">
                  <c:v>-1234.9878120525755</c:v>
                </c:pt>
                <c:pt idx="4">
                  <c:v>-1118.5023586329155</c:v>
                </c:pt>
                <c:pt idx="5">
                  <c:v>-1117.7836160907466</c:v>
                </c:pt>
                <c:pt idx="6">
                  <c:v>-1405.4980449655022</c:v>
                </c:pt>
                <c:pt idx="7">
                  <c:v>-1200.3809741115308</c:v>
                </c:pt>
                <c:pt idx="8">
                  <c:v>-1177.5466644705823</c:v>
                </c:pt>
                <c:pt idx="9">
                  <c:v>-1180.429788334229</c:v>
                </c:pt>
                <c:pt idx="10">
                  <c:v>-1189.0791599251688</c:v>
                </c:pt>
                <c:pt idx="11">
                  <c:v>-1191.9622837888153</c:v>
                </c:pt>
                <c:pt idx="12">
                  <c:v>-1194.8454076524622</c:v>
                </c:pt>
                <c:pt idx="13">
                  <c:v>-1197.7285315161089</c:v>
                </c:pt>
                <c:pt idx="14">
                  <c:v>-1115.9371274964933</c:v>
                </c:pt>
                <c:pt idx="15">
                  <c:v>-953.22609376098876</c:v>
                </c:pt>
                <c:pt idx="16">
                  <c:v>-697.86388886282884</c:v>
                </c:pt>
                <c:pt idx="17">
                  <c:v>-687.02501282311334</c:v>
                </c:pt>
                <c:pt idx="18">
                  <c:v>-712.07347244688447</c:v>
                </c:pt>
                <c:pt idx="19">
                  <c:v>-865.7242065717777</c:v>
                </c:pt>
                <c:pt idx="20">
                  <c:v>-744.54905729161112</c:v>
                </c:pt>
                <c:pt idx="21">
                  <c:v>-816.97868159054656</c:v>
                </c:pt>
                <c:pt idx="22">
                  <c:v>-818.28811304948215</c:v>
                </c:pt>
                <c:pt idx="23">
                  <c:v>-772.18408261508444</c:v>
                </c:pt>
                <c:pt idx="24">
                  <c:v>-803.52203993979765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7328"/>
        <c:axId val="-862249376"/>
      </c:lineChart>
      <c:lineChart>
        <c:grouping val="standard"/>
        <c:varyColors val="0"/>
        <c:ser>
          <c:idx val="5"/>
          <c:order val="4"/>
          <c:tx>
            <c:strRef>
              <c:f>'李佳桧（基金 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5.985783763561541E-3"/>
                  <c:y val="1.159420078161346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）'!$H$34:$H$65</c:f>
              <c:numCache>
                <c:formatCode>0.00%</c:formatCode>
                <c:ptCount val="32"/>
                <c:pt idx="0">
                  <c:v>-4.0798296896304036E-2</c:v>
                </c:pt>
                <c:pt idx="1">
                  <c:v>-6.6391238799905855E-2</c:v>
                </c:pt>
                <c:pt idx="2">
                  <c:v>-0.11605369515855508</c:v>
                </c:pt>
                <c:pt idx="3">
                  <c:v>-0.14235169962328093</c:v>
                </c:pt>
                <c:pt idx="4">
                  <c:v>-0.12850306630361832</c:v>
                </c:pt>
                <c:pt idx="5">
                  <c:v>-0.1275258125793842</c:v>
                </c:pt>
                <c:pt idx="6">
                  <c:v>-0.15873367837822033</c:v>
                </c:pt>
                <c:pt idx="7">
                  <c:v>-0.1335561997748384</c:v>
                </c:pt>
                <c:pt idx="8">
                  <c:v>-0.12883896784826626</c:v>
                </c:pt>
                <c:pt idx="9">
                  <c:v>-0.12725171142337585</c:v>
                </c:pt>
                <c:pt idx="10">
                  <c:v>-0.12649803320360961</c:v>
                </c:pt>
                <c:pt idx="11">
                  <c:v>-0.12530635152584724</c:v>
                </c:pt>
                <c:pt idx="12">
                  <c:v>-0.12426870248092725</c:v>
                </c:pt>
                <c:pt idx="13">
                  <c:v>-0.12336154101605712</c:v>
                </c:pt>
                <c:pt idx="14">
                  <c:v>-0.11396442440308496</c:v>
                </c:pt>
                <c:pt idx="15">
                  <c:v>-9.6582224397032901E-2</c:v>
                </c:pt>
                <c:pt idx="16">
                  <c:v>-7.0136729847980292E-2</c:v>
                </c:pt>
                <c:pt idx="17">
                  <c:v>-6.8538374532460852E-2</c:v>
                </c:pt>
                <c:pt idx="18">
                  <c:v>-7.0485353862448627E-2</c:v>
                </c:pt>
                <c:pt idx="19">
                  <c:v>-8.5091307237116984E-2</c:v>
                </c:pt>
                <c:pt idx="20">
                  <c:v>-7.2672550794971993E-2</c:v>
                </c:pt>
                <c:pt idx="21">
                  <c:v>-7.9242678406973716E-2</c:v>
                </c:pt>
                <c:pt idx="22">
                  <c:v>-7.8905066800256315E-2</c:v>
                </c:pt>
                <c:pt idx="23">
                  <c:v>-7.40411721754934E-2</c:v>
                </c:pt>
                <c:pt idx="24">
                  <c:v>-7.6646095591040714E-2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'李佳桧（基金 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'李佳桧（基金 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'李佳桧（基金 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'李佳桧（基金 ）'!$F$34:$F$65</c:f>
              <c:numCache>
                <c:formatCode>0.00%</c:formatCode>
                <c:ptCount val="32"/>
                <c:pt idx="0">
                  <c:v>-2.3183535459130555E-2</c:v>
                </c:pt>
                <c:pt idx="1">
                  <c:v>-2.4189555881421125E-2</c:v>
                </c:pt>
                <c:pt idx="2">
                  <c:v>-4.5683458597673053E-2</c:v>
                </c:pt>
                <c:pt idx="3">
                  <c:v>-2.4636942068455694E-2</c:v>
                </c:pt>
                <c:pt idx="4">
                  <c:v>1.2848330382329982E-2</c:v>
                </c:pt>
                <c:pt idx="5">
                  <c:v>5.4115037588295433E-4</c:v>
                </c:pt>
                <c:pt idx="6">
                  <c:v>-2.8617686192334294E-2</c:v>
                </c:pt>
                <c:pt idx="7">
                  <c:v>1.8300895225731882E-2</c:v>
                </c:pt>
                <c:pt idx="8">
                  <c:v>1.9309565172102761E-3</c:v>
                </c:pt>
                <c:pt idx="9">
                  <c:v>-2.4380797589121489E-4</c:v>
                </c:pt>
                <c:pt idx="10">
                  <c:v>-2.4380797589121489E-4</c:v>
                </c:pt>
                <c:pt idx="11">
                  <c:v>-2.4380797589121489E-4</c:v>
                </c:pt>
                <c:pt idx="12">
                  <c:v>-2.4380797589121489E-4</c:v>
                </c:pt>
                <c:pt idx="13">
                  <c:v>-2.4380797589121489E-4</c:v>
                </c:pt>
                <c:pt idx="14">
                  <c:v>6.8643731746905684E-3</c:v>
                </c:pt>
                <c:pt idx="15">
                  <c:v>1.4318254360341211E-2</c:v>
                </c:pt>
                <c:pt idx="16">
                  <c:v>2.1277005595187581E-2</c:v>
                </c:pt>
                <c:pt idx="17">
                  <c:v>9.0484053617229229E-4</c:v>
                </c:pt>
                <c:pt idx="18">
                  <c:v>-2.0431722658614572E-3</c:v>
                </c:pt>
                <c:pt idx="19">
                  <c:v>-1.2583067929886895E-2</c:v>
                </c:pt>
                <c:pt idx="20">
                  <c:v>1.0282031730707622E-2</c:v>
                </c:pt>
                <c:pt idx="21">
                  <c:v>-5.9024131982004712E-3</c:v>
                </c:pt>
                <c:pt idx="22">
                  <c:v>-1.0669405150861833E-4</c:v>
                </c:pt>
                <c:pt idx="23">
                  <c:v>3.7416723060261455E-3</c:v>
                </c:pt>
                <c:pt idx="24">
                  <c:v>-2.5491861736960382E-3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3728"/>
        <c:axId val="-862254816"/>
      </c:lineChart>
      <c:catAx>
        <c:axId val="-862267328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49376"/>
        <c:crosses val="autoZero"/>
        <c:auto val="0"/>
        <c:lblAlgn val="ctr"/>
        <c:lblOffset val="100"/>
        <c:noMultiLvlLbl val="0"/>
      </c:catAx>
      <c:valAx>
        <c:axId val="-86224937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67328"/>
        <c:crosses val="autoZero"/>
        <c:crossBetween val="between"/>
      </c:valAx>
      <c:valAx>
        <c:axId val="-862254816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3728"/>
        <c:crosses val="max"/>
        <c:crossBetween val="between"/>
      </c:valAx>
      <c:catAx>
        <c:axId val="-862253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54816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52640"/>
        <c:axId val="-862271136"/>
      </c:barChart>
      <c:lineChart>
        <c:grouping val="standard"/>
        <c:varyColors val="0"/>
        <c:ser>
          <c:idx val="0"/>
          <c:order val="0"/>
          <c:tx>
            <c:strRef>
              <c:f>'蔡伟（统管）'!$R$33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'蔡伟（统管）'!$G$34:$G$65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2640"/>
        <c:axId val="-862271136"/>
      </c:lineChart>
      <c:lineChart>
        <c:grouping val="standard"/>
        <c:varyColors val="0"/>
        <c:ser>
          <c:idx val="5"/>
          <c:order val="4"/>
          <c:tx>
            <c:strRef>
              <c:f>'蔡伟（统管）'!$H$33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'蔡伟（统管）'!$F$34:$F$65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4272"/>
        <c:axId val="-862264608"/>
      </c:lineChart>
      <c:catAx>
        <c:axId val="-86225264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71136"/>
        <c:crosses val="autoZero"/>
        <c:auto val="0"/>
        <c:lblAlgn val="ctr"/>
        <c:lblOffset val="100"/>
        <c:noMultiLvlLbl val="0"/>
      </c:catAx>
      <c:valAx>
        <c:axId val="-8622711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52640"/>
        <c:crosses val="autoZero"/>
        <c:crossBetween val="between"/>
      </c:valAx>
      <c:valAx>
        <c:axId val="-8622646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4272"/>
        <c:crosses val="max"/>
        <c:crossBetween val="between"/>
      </c:valAx>
      <c:catAx>
        <c:axId val="-862254272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646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蔡伟（基金）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'蔡伟（基金）'!$U$33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'蔡伟（基金）'!$Q$33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66240"/>
        <c:axId val="-862274400"/>
      </c:barChart>
      <c:lineChart>
        <c:grouping val="standard"/>
        <c:varyColors val="0"/>
        <c:ser>
          <c:idx val="0"/>
          <c:order val="0"/>
          <c:tx>
            <c:strRef>
              <c:f>'蔡伟（基金）'!$R$33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'蔡伟（基金）'!$V$33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'蔡伟（基金）'!$G$33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'蔡伟（基金）'!$B$34:$B$65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'蔡伟（基金）'!$G$34:$G$65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'蔡伟（基金）'!$E$33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6240"/>
        <c:axId val="-862274400"/>
      </c:lineChart>
      <c:lineChart>
        <c:grouping val="standard"/>
        <c:varyColors val="0"/>
        <c:ser>
          <c:idx val="5"/>
          <c:order val="4"/>
          <c:tx>
            <c:strRef>
              <c:f>'蔡伟（基金）'!$H$33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'蔡伟（基金）'!$X$33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'蔡伟（基金）'!$M$33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'蔡伟（基金）'!$F$33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'蔡伟（基金）'!$F$34:$F$65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65152"/>
        <c:axId val="-862258624"/>
      </c:lineChart>
      <c:catAx>
        <c:axId val="-86226624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74400"/>
        <c:crosses val="autoZero"/>
        <c:auto val="0"/>
        <c:lblAlgn val="ctr"/>
        <c:lblOffset val="100"/>
        <c:noMultiLvlLbl val="0"/>
      </c:catAx>
      <c:valAx>
        <c:axId val="-86227440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66240"/>
        <c:crosses val="autoZero"/>
        <c:crossBetween val="between"/>
      </c:valAx>
      <c:valAx>
        <c:axId val="-862258624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65152"/>
        <c:crosses val="max"/>
        <c:crossBetween val="between"/>
      </c:valAx>
      <c:catAx>
        <c:axId val="-86226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58624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董事长（统管）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'董事长（统管）'!$U$33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'董事长（统管）'!$U$34:$U$65</c:f>
              <c:numCache>
                <c:formatCode>_ * #,##0.0_ ;_ * \-#,##0.0_ ;_ * "-"??_ ;_ @_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44.089999999999996</c:v>
                </c:pt>
                <c:pt idx="23">
                  <c:v>44.57</c:v>
                </c:pt>
                <c:pt idx="24">
                  <c:v>0</c:v>
                </c:pt>
              </c:numCache>
            </c:numRef>
          </c:val>
        </c:ser>
        <c:ser>
          <c:idx val="4"/>
          <c:order val="3"/>
          <c:tx>
            <c:strRef>
              <c:f>'董事长（统管）'!$Q$33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'董事长（统管）'!$Q$34:$Q$65</c:f>
              <c:numCache>
                <c:formatCode>0_);[Red]\(0\)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53184"/>
        <c:axId val="-862279296"/>
      </c:barChart>
      <c:lineChart>
        <c:grouping val="standard"/>
        <c:varyColors val="0"/>
        <c:ser>
          <c:idx val="0"/>
          <c:order val="0"/>
          <c:tx>
            <c:strRef>
              <c:f>'董事长（统管）'!$R$33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'董事长（统管）'!$R$34:$R$65</c:f>
              <c:numCache>
                <c:formatCode>_ * #,##0.0_ ;_ * \-#,##0.0_ ;_ * "-"??_ ;_ @_ </c:formatCode>
                <c:ptCount val="32"/>
                <c:pt idx="0">
                  <c:v>0.23041930700000002</c:v>
                </c:pt>
                <c:pt idx="1">
                  <c:v>0.23041930700000002</c:v>
                </c:pt>
                <c:pt idx="2">
                  <c:v>0.23041930700000002</c:v>
                </c:pt>
                <c:pt idx="3">
                  <c:v>0.23041930700000002</c:v>
                </c:pt>
                <c:pt idx="4">
                  <c:v>0.23041930700000002</c:v>
                </c:pt>
                <c:pt idx="5">
                  <c:v>0.23041930700000002</c:v>
                </c:pt>
                <c:pt idx="6">
                  <c:v>0.23041930700000002</c:v>
                </c:pt>
                <c:pt idx="7">
                  <c:v>0.23041930700000002</c:v>
                </c:pt>
                <c:pt idx="8">
                  <c:v>0.23041930700000002</c:v>
                </c:pt>
                <c:pt idx="9">
                  <c:v>0.23041930700000002</c:v>
                </c:pt>
                <c:pt idx="10">
                  <c:v>0.23041930700000002</c:v>
                </c:pt>
                <c:pt idx="11">
                  <c:v>0.23041930700000002</c:v>
                </c:pt>
                <c:pt idx="12">
                  <c:v>0.23041930700000002</c:v>
                </c:pt>
                <c:pt idx="13">
                  <c:v>0.23041930700000002</c:v>
                </c:pt>
                <c:pt idx="14">
                  <c:v>0.23041930700000002</c:v>
                </c:pt>
                <c:pt idx="15">
                  <c:v>0.23041930700000002</c:v>
                </c:pt>
                <c:pt idx="16">
                  <c:v>0.23041930700000002</c:v>
                </c:pt>
                <c:pt idx="17">
                  <c:v>0.23041930700000002</c:v>
                </c:pt>
                <c:pt idx="18">
                  <c:v>0.23041930700000002</c:v>
                </c:pt>
                <c:pt idx="19">
                  <c:v>0.23041930700000002</c:v>
                </c:pt>
                <c:pt idx="20">
                  <c:v>0.23041930700000002</c:v>
                </c:pt>
                <c:pt idx="21">
                  <c:v>0.23041930700000002</c:v>
                </c:pt>
                <c:pt idx="22">
                  <c:v>44.245775379512665</c:v>
                </c:pt>
                <c:pt idx="23">
                  <c:v>44.235907717724444</c:v>
                </c:pt>
                <c:pt idx="24">
                  <c:v>-1.3938181662860001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'董事长（统管）'!$V$33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'董事长（统管）'!$G$33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'董事长（统管）'!$B$34:$B$65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'董事长（统管）'!$G$34:$G$65</c:f>
              <c:numCache>
                <c:formatCode>0.00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-0.74643927487333339</c:v>
                </c:pt>
                <c:pt idx="23">
                  <c:v>-4.8986766178822228</c:v>
                </c:pt>
                <c:pt idx="24">
                  <c:v>-10.597258840104445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'董事长（统管）'!$E$33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'董事长（统管）'!$E$34:$E$65</c:f>
              <c:numCache>
                <c:formatCode>0.00</c:formatCode>
                <c:ptCount val="32"/>
                <c:pt idx="0">
                  <c:v>2.3041930700000002</c:v>
                </c:pt>
                <c:pt idx="1">
                  <c:v>2.3041930700000002</c:v>
                </c:pt>
                <c:pt idx="2">
                  <c:v>2.3041930700000002</c:v>
                </c:pt>
                <c:pt idx="3">
                  <c:v>2.3041930700000002</c:v>
                </c:pt>
                <c:pt idx="4">
                  <c:v>2.3041930700000002</c:v>
                </c:pt>
                <c:pt idx="5">
                  <c:v>2.3041930700000002</c:v>
                </c:pt>
                <c:pt idx="6">
                  <c:v>2.3041930700000002</c:v>
                </c:pt>
                <c:pt idx="7">
                  <c:v>2.3041930700000002</c:v>
                </c:pt>
                <c:pt idx="8">
                  <c:v>2.3041930700000002</c:v>
                </c:pt>
                <c:pt idx="9">
                  <c:v>2.3041930700000002</c:v>
                </c:pt>
                <c:pt idx="10">
                  <c:v>2.3041930700000002</c:v>
                </c:pt>
                <c:pt idx="11">
                  <c:v>2.3041930700000002</c:v>
                </c:pt>
                <c:pt idx="12">
                  <c:v>2.3041930700000002</c:v>
                </c:pt>
                <c:pt idx="13">
                  <c:v>2.3041930700000002</c:v>
                </c:pt>
                <c:pt idx="14">
                  <c:v>2.3041930700000002</c:v>
                </c:pt>
                <c:pt idx="15">
                  <c:v>2.3041930700000002</c:v>
                </c:pt>
                <c:pt idx="16">
                  <c:v>2.3041930700000002</c:v>
                </c:pt>
                <c:pt idx="17">
                  <c:v>2.3041930700000002</c:v>
                </c:pt>
                <c:pt idx="18">
                  <c:v>2.3041930700000002</c:v>
                </c:pt>
                <c:pt idx="19">
                  <c:v>2.3041930700000002</c:v>
                </c:pt>
                <c:pt idx="20">
                  <c:v>2.3041930700000002</c:v>
                </c:pt>
                <c:pt idx="21">
                  <c:v>2.3041930700000002</c:v>
                </c:pt>
                <c:pt idx="22">
                  <c:v>1.5577537951266667</c:v>
                </c:pt>
                <c:pt idx="23">
                  <c:v>-3.3409228227555556</c:v>
                </c:pt>
                <c:pt idx="24">
                  <c:v>-13.93818166286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3184"/>
        <c:axId val="-862279296"/>
      </c:lineChart>
      <c:lineChart>
        <c:grouping val="standard"/>
        <c:varyColors val="0"/>
        <c:ser>
          <c:idx val="5"/>
          <c:order val="4"/>
          <c:tx>
            <c:strRef>
              <c:f>'董事长（统管）'!$H$33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'董事长（统管）'!$H$34:$H$65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3.5331226925077496E-3</c:v>
                </c:pt>
                <c:pt idx="23">
                  <c:v>-7.536482794395569E-3</c:v>
                </c:pt>
                <c:pt idx="24">
                  <c:v>-4.7162807341055726E-2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'董事长（统管）'!$X$33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'董事长（统管）'!$M$33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'董事长（统管）'!$F$33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'董事长（统管）'!$F$34:$F$65</c:f>
              <c:numCache>
                <c:formatCode>0.00%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-1.6929899634233008E-3</c:v>
                </c:pt>
                <c:pt idx="23">
                  <c:v>-1.0990972891815623E-2</c:v>
                </c:pt>
                <c:pt idx="24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52096"/>
        <c:axId val="-862280928"/>
      </c:lineChart>
      <c:catAx>
        <c:axId val="-862253184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79296"/>
        <c:crosses val="autoZero"/>
        <c:auto val="0"/>
        <c:lblAlgn val="ctr"/>
        <c:lblOffset val="100"/>
        <c:noMultiLvlLbl val="0"/>
      </c:catAx>
      <c:valAx>
        <c:axId val="-86227929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53184"/>
        <c:crosses val="autoZero"/>
        <c:crossBetween val="between"/>
      </c:valAx>
      <c:valAx>
        <c:axId val="-86228092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52096"/>
        <c:crosses val="max"/>
        <c:crossBetween val="between"/>
      </c:valAx>
      <c:catAx>
        <c:axId val="-86225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8092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 i="0" baseline="0">
                <a:effectLst/>
              </a:rPr>
              <a:t>公司统管</a:t>
            </a:r>
            <a:r>
              <a:rPr lang="en-US" altLang="zh-CN" sz="1800" b="1" i="0" baseline="0">
                <a:effectLst/>
              </a:rPr>
              <a:t>-</a:t>
            </a:r>
            <a:r>
              <a:rPr lang="zh-CN" altLang="zh-CN" sz="1800" b="1" i="0" baseline="0">
                <a:effectLst/>
              </a:rPr>
              <a:t>收益合计表（近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公司统管!$U$33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0.11359685638471531"/>
                  <c:y val="-0.48009530620881857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公司统管!$U$34:$U$65</c:f>
              <c:numCache>
                <c:formatCode>_ * #,##0.0_ ;_ * \-#,##0.0_ ;_ * "-"??_ ;_ @_ </c:formatCode>
                <c:ptCount val="32"/>
                <c:pt idx="0">
                  <c:v>816.54733020000003</c:v>
                </c:pt>
                <c:pt idx="1">
                  <c:v>822.76857340000004</c:v>
                </c:pt>
                <c:pt idx="2">
                  <c:v>821.81487410000011</c:v>
                </c:pt>
                <c:pt idx="3">
                  <c:v>760.32586240000001</c:v>
                </c:pt>
                <c:pt idx="4">
                  <c:v>805.11290150000002</c:v>
                </c:pt>
                <c:pt idx="5">
                  <c:v>816.75238960000001</c:v>
                </c:pt>
                <c:pt idx="6">
                  <c:v>809.92806410000003</c:v>
                </c:pt>
                <c:pt idx="7">
                  <c:v>811.48362020000002</c:v>
                </c:pt>
                <c:pt idx="8">
                  <c:v>821.52785740000002</c:v>
                </c:pt>
                <c:pt idx="9">
                  <c:v>821.52785740000002</c:v>
                </c:pt>
                <c:pt idx="10">
                  <c:v>821.52785740000002</c:v>
                </c:pt>
                <c:pt idx="11">
                  <c:v>821.52785740000002</c:v>
                </c:pt>
                <c:pt idx="12">
                  <c:v>821.52785740000002</c:v>
                </c:pt>
                <c:pt idx="13">
                  <c:v>821.52785740000002</c:v>
                </c:pt>
                <c:pt idx="14">
                  <c:v>812.29210450000005</c:v>
                </c:pt>
                <c:pt idx="15">
                  <c:v>829.8566785999999</c:v>
                </c:pt>
                <c:pt idx="16">
                  <c:v>795.98801630000003</c:v>
                </c:pt>
                <c:pt idx="17">
                  <c:v>820.7093327</c:v>
                </c:pt>
                <c:pt idx="18">
                  <c:v>823.68929559999992</c:v>
                </c:pt>
                <c:pt idx="19">
                  <c:v>830.40644399999996</c:v>
                </c:pt>
                <c:pt idx="20">
                  <c:v>876.68140210000001</c:v>
                </c:pt>
                <c:pt idx="21">
                  <c:v>859.50037200000008</c:v>
                </c:pt>
                <c:pt idx="22">
                  <c:v>821.6220982000001</c:v>
                </c:pt>
                <c:pt idx="23">
                  <c:v>836.45232099999998</c:v>
                </c:pt>
                <c:pt idx="24">
                  <c:v>836.34418149999999</c:v>
                </c:pt>
              </c:numCache>
            </c:numRef>
          </c:val>
        </c:ser>
        <c:ser>
          <c:idx val="4"/>
          <c:order val="3"/>
          <c:tx>
            <c:strRef>
              <c:f>公司统管!$Q$33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公司统管!$Q$34:$Q$65</c:f>
              <c:numCache>
                <c:formatCode>0_);[Red]\(0\)</c:formatCode>
                <c:ptCount val="32"/>
                <c:pt idx="0">
                  <c:v>816.54733020000003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816.75238960000001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821.52785740000002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829.8566785999999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876.68140210000001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-862249920"/>
        <c:axId val="-862281472"/>
      </c:barChart>
      <c:lineChart>
        <c:grouping val="standard"/>
        <c:varyColors val="0"/>
        <c:ser>
          <c:idx val="0"/>
          <c:order val="0"/>
          <c:tx>
            <c:strRef>
              <c:f>公司统管!$R$33</c:f>
              <c:strCache>
                <c:ptCount val="1"/>
                <c:pt idx="0">
                  <c:v>净资产(单位:10万元)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4"/>
              <c:layout>
                <c:manualLayout>
                  <c:x val="-1.5008515703862745E-3"/>
                  <c:y val="9.5321176968723113E-3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05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layout>
                <c:manualLayout>
                  <c:x val="-1.6082566342074091E-2"/>
                  <c:y val="-3.387289535269887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
</c:separator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公司统管!$R$34:$R$65</c:f>
              <c:numCache>
                <c:formatCode>_ * #,##0.0_ ;_ * \-#,##0.0_ ;_ * "-"??_ ;_ @_ </c:formatCode>
                <c:ptCount val="32"/>
                <c:pt idx="0">
                  <c:v>755.69337059370196</c:v>
                </c:pt>
                <c:pt idx="1">
                  <c:v>768.0353389007164</c:v>
                </c:pt>
                <c:pt idx="2">
                  <c:v>763.81606245918715</c:v>
                </c:pt>
                <c:pt idx="3">
                  <c:v>700.66115116079277</c:v>
                </c:pt>
                <c:pt idx="4">
                  <c:v>759.8580269874335</c:v>
                </c:pt>
                <c:pt idx="5">
                  <c:v>782.56327245371119</c:v>
                </c:pt>
                <c:pt idx="6">
                  <c:v>768.72791973239612</c:v>
                </c:pt>
                <c:pt idx="7">
                  <c:v>771.65046801516996</c:v>
                </c:pt>
                <c:pt idx="8">
                  <c:v>791.54849212436591</c:v>
                </c:pt>
                <c:pt idx="9">
                  <c:v>791.36027388627303</c:v>
                </c:pt>
                <c:pt idx="10">
                  <c:v>790.7956191719943</c:v>
                </c:pt>
                <c:pt idx="11">
                  <c:v>790.60740093390154</c:v>
                </c:pt>
                <c:pt idx="12">
                  <c:v>790.41918269580856</c:v>
                </c:pt>
                <c:pt idx="13">
                  <c:v>790.23096445771569</c:v>
                </c:pt>
                <c:pt idx="14">
                  <c:v>771.5732928091561</c:v>
                </c:pt>
                <c:pt idx="15">
                  <c:v>806.75517538525548</c:v>
                </c:pt>
                <c:pt idx="16">
                  <c:v>770.01907544035123</c:v>
                </c:pt>
                <c:pt idx="17">
                  <c:v>793.80339405848542</c:v>
                </c:pt>
                <c:pt idx="18">
                  <c:v>799.97502890567375</c:v>
                </c:pt>
                <c:pt idx="19">
                  <c:v>811.0333596316251</c:v>
                </c:pt>
                <c:pt idx="20">
                  <c:v>857.22943806045475</c:v>
                </c:pt>
                <c:pt idx="21">
                  <c:v>838.32572766620649</c:v>
                </c:pt>
                <c:pt idx="22">
                  <c:v>807.90402333572365</c:v>
                </c:pt>
                <c:pt idx="23">
                  <c:v>821.95496053702232</c:v>
                </c:pt>
                <c:pt idx="24">
                  <c:v>815.49493480612523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公司统管!$V$33</c:f>
              <c:strCache>
                <c:ptCount val="1"/>
                <c:pt idx="0">
                  <c:v>投入资金线</c:v>
                </c:pt>
              </c:strCache>
            </c:strRef>
          </c:tx>
          <c:spPr>
            <a:ln w="12700">
              <a:solidFill>
                <a:schemeClr val="tx2">
                  <a:lumMod val="75000"/>
                </a:schemeClr>
              </a:solidFill>
              <a:prstDash val="dashDot"/>
            </a:ln>
          </c:spPr>
          <c:marker>
            <c:symbol val="none"/>
          </c:marker>
          <c:dLbls>
            <c:dLbl>
              <c:idx val="20"/>
              <c:layout>
                <c:manualLayout>
                  <c:x val="-0.12932128820624067"/>
                  <c:y val="-8.1609001525972426E-3"/>
                </c:manualLayout>
              </c:layout>
              <c:spPr/>
              <c:txPr>
                <a:bodyPr/>
                <a:lstStyle/>
                <a:p>
                  <a:pPr>
                    <a:defRPr sz="7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7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公司统管!$V$34:$V$65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公司统管!$G$33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159420078161346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公司统管!$B$34:$B$65</c:f>
              <c:numCache>
                <c:formatCode>yy/mm/dd</c:formatCode>
                <c:ptCount val="32"/>
                <c:pt idx="0">
                  <c:v>42751</c:v>
                </c:pt>
                <c:pt idx="1">
                  <c:v>42752</c:v>
                </c:pt>
                <c:pt idx="2">
                  <c:v>42753</c:v>
                </c:pt>
                <c:pt idx="3">
                  <c:v>42754</c:v>
                </c:pt>
                <c:pt idx="4">
                  <c:v>42755</c:v>
                </c:pt>
                <c:pt idx="5">
                  <c:v>42758</c:v>
                </c:pt>
                <c:pt idx="6">
                  <c:v>42759</c:v>
                </c:pt>
                <c:pt idx="7">
                  <c:v>42760</c:v>
                </c:pt>
                <c:pt idx="8">
                  <c:v>42761</c:v>
                </c:pt>
                <c:pt idx="9">
                  <c:v>42762</c:v>
                </c:pt>
                <c:pt idx="10">
                  <c:v>42765</c:v>
                </c:pt>
                <c:pt idx="11">
                  <c:v>42766</c:v>
                </c:pt>
                <c:pt idx="12">
                  <c:v>42767</c:v>
                </c:pt>
                <c:pt idx="13">
                  <c:v>42768</c:v>
                </c:pt>
                <c:pt idx="14">
                  <c:v>42769</c:v>
                </c:pt>
                <c:pt idx="15">
                  <c:v>42772</c:v>
                </c:pt>
                <c:pt idx="16">
                  <c:v>42773</c:v>
                </c:pt>
                <c:pt idx="17">
                  <c:v>42774</c:v>
                </c:pt>
                <c:pt idx="18">
                  <c:v>42775</c:v>
                </c:pt>
                <c:pt idx="19">
                  <c:v>42776</c:v>
                </c:pt>
                <c:pt idx="20">
                  <c:v>42779</c:v>
                </c:pt>
                <c:pt idx="21">
                  <c:v>42780</c:v>
                </c:pt>
                <c:pt idx="22">
                  <c:v>42781</c:v>
                </c:pt>
                <c:pt idx="23">
                  <c:v>42782</c:v>
                </c:pt>
                <c:pt idx="24">
                  <c:v>42783</c:v>
                </c:pt>
              </c:numCache>
            </c:numRef>
          </c:cat>
          <c:val>
            <c:numRef>
              <c:f>公司统管!$G$34:$G$65</c:f>
              <c:numCache>
                <c:formatCode>0.00</c:formatCode>
                <c:ptCount val="32"/>
                <c:pt idx="0">
                  <c:v>-670.9811495658422</c:v>
                </c:pt>
                <c:pt idx="1">
                  <c:v>61.207251070144437</c:v>
                </c:pt>
                <c:pt idx="2">
                  <c:v>-32.655771415291113</c:v>
                </c:pt>
                <c:pt idx="3">
                  <c:v>-16.658995983946667</c:v>
                </c:pt>
                <c:pt idx="4">
                  <c:v>144.09836726640887</c:v>
                </c:pt>
                <c:pt idx="5">
                  <c:v>114.48683308995999</c:v>
                </c:pt>
                <c:pt idx="6">
                  <c:v>-70.110272213151106</c:v>
                </c:pt>
                <c:pt idx="7">
                  <c:v>13.669921827737777</c:v>
                </c:pt>
                <c:pt idx="8">
                  <c:v>98.53786909195999</c:v>
                </c:pt>
                <c:pt idx="9">
                  <c:v>-1.8821823809288889</c:v>
                </c:pt>
                <c:pt idx="10">
                  <c:v>-1.8821823809288889</c:v>
                </c:pt>
                <c:pt idx="11">
                  <c:v>-1.8821823809288889</c:v>
                </c:pt>
                <c:pt idx="12">
                  <c:v>-1.8821823809288889</c:v>
                </c:pt>
                <c:pt idx="13">
                  <c:v>-1.8821823809288889</c:v>
                </c:pt>
                <c:pt idx="14">
                  <c:v>-94.219187485595555</c:v>
                </c:pt>
                <c:pt idx="15">
                  <c:v>179.8964017321822</c:v>
                </c:pt>
                <c:pt idx="16">
                  <c:v>-28.67437644904</c:v>
                </c:pt>
                <c:pt idx="17">
                  <c:v>-9.3699778186599989</c:v>
                </c:pt>
                <c:pt idx="18">
                  <c:v>31.916719471884445</c:v>
                </c:pt>
                <c:pt idx="19">
                  <c:v>43.411823259513334</c:v>
                </c:pt>
                <c:pt idx="20">
                  <c:v>2.9755265692688888</c:v>
                </c:pt>
                <c:pt idx="21">
                  <c:v>-17.226802942482223</c:v>
                </c:pt>
                <c:pt idx="22">
                  <c:v>74.565694695171103</c:v>
                </c:pt>
                <c:pt idx="23">
                  <c:v>-7.7928559870133336</c:v>
                </c:pt>
                <c:pt idx="24">
                  <c:v>-63.518862308971116</c:v>
                </c:pt>
              </c:numCache>
            </c:numRef>
          </c:val>
          <c:smooth val="1"/>
        </c:ser>
        <c:ser>
          <c:idx val="11"/>
          <c:order val="8"/>
          <c:tx>
            <c:strRef>
              <c:f>公司统管!$E$33</c:f>
              <c:strCache>
                <c:ptCount val="1"/>
                <c:pt idx="0">
                  <c:v>累计收益额(万元）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9.4293510001653669E-7"/>
                  <c:y val="-9.2457726650289011E-3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公司统管!$E$34:$E$65</c:f>
              <c:numCache>
                <c:formatCode>0.00</c:formatCode>
                <c:ptCount val="32"/>
                <c:pt idx="0">
                  <c:v>-608.53959606297997</c:v>
                </c:pt>
                <c:pt idx="1">
                  <c:v>-547.3323449928356</c:v>
                </c:pt>
                <c:pt idx="2">
                  <c:v>-579.98811640812664</c:v>
                </c:pt>
                <c:pt idx="3">
                  <c:v>-596.64711239207327</c:v>
                </c:pt>
                <c:pt idx="4">
                  <c:v>-452.54874512566442</c:v>
                </c:pt>
                <c:pt idx="5">
                  <c:v>-341.89117146288669</c:v>
                </c:pt>
                <c:pt idx="6">
                  <c:v>-412.00144367603775</c:v>
                </c:pt>
                <c:pt idx="7">
                  <c:v>-398.33152184829999</c:v>
                </c:pt>
                <c:pt idx="8">
                  <c:v>-299.79365275633995</c:v>
                </c:pt>
                <c:pt idx="9">
                  <c:v>-301.6758351372689</c:v>
                </c:pt>
                <c:pt idx="10">
                  <c:v>-307.32238228005554</c:v>
                </c:pt>
                <c:pt idx="11">
                  <c:v>-309.20456466098443</c:v>
                </c:pt>
                <c:pt idx="12">
                  <c:v>-311.08674704191333</c:v>
                </c:pt>
                <c:pt idx="13">
                  <c:v>-312.96892942284222</c:v>
                </c:pt>
                <c:pt idx="14">
                  <c:v>-407.18811690843773</c:v>
                </c:pt>
                <c:pt idx="15">
                  <c:v>-231.01503214744665</c:v>
                </c:pt>
                <c:pt idx="16">
                  <c:v>-259.68940859648666</c:v>
                </c:pt>
                <c:pt idx="17">
                  <c:v>-269.05938641514666</c:v>
                </c:pt>
                <c:pt idx="18">
                  <c:v>-237.14266694326221</c:v>
                </c:pt>
                <c:pt idx="19">
                  <c:v>-193.73084368374887</c:v>
                </c:pt>
                <c:pt idx="20">
                  <c:v>-194.51964039545331</c:v>
                </c:pt>
                <c:pt idx="21">
                  <c:v>-211.74644333793557</c:v>
                </c:pt>
                <c:pt idx="22">
                  <c:v>-137.18074864276443</c:v>
                </c:pt>
                <c:pt idx="23">
                  <c:v>-144.97360462977775</c:v>
                </c:pt>
                <c:pt idx="24">
                  <c:v>-208.49246693874886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49920"/>
        <c:axId val="-862281472"/>
      </c:lineChart>
      <c:lineChart>
        <c:grouping val="standard"/>
        <c:varyColors val="0"/>
        <c:ser>
          <c:idx val="5"/>
          <c:order val="4"/>
          <c:tx>
            <c:strRef>
              <c:f>公司统管!$H$33</c:f>
              <c:strCache>
                <c:ptCount val="1"/>
                <c:pt idx="0">
                  <c:v>累计收益率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2.9928918817807705E-3"/>
                  <c:y val="7.1884044846003414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公司统管!$H$34:$H$65</c:f>
              <c:numCache>
                <c:formatCode>0.00%</c:formatCode>
                <c:ptCount val="32"/>
                <c:pt idx="0">
                  <c:v>-7.1678458834969108E-2</c:v>
                </c:pt>
                <c:pt idx="1">
                  <c:v>-6.4635328351754076E-2</c:v>
                </c:pt>
                <c:pt idx="2">
                  <c:v>-6.8647508076433425E-2</c:v>
                </c:pt>
                <c:pt idx="3">
                  <c:v>-7.1127715464061519E-2</c:v>
                </c:pt>
                <c:pt idx="4">
                  <c:v>-5.4094401855895653E-2</c:v>
                </c:pt>
                <c:pt idx="5">
                  <c:v>-4.0927854751915717E-2</c:v>
                </c:pt>
                <c:pt idx="6">
                  <c:v>-4.9409221338739713E-2</c:v>
                </c:pt>
                <c:pt idx="7">
                  <c:v>-4.7841165706630252E-2</c:v>
                </c:pt>
                <c:pt idx="8">
                  <c:v>-3.603163115297664E-2</c:v>
                </c:pt>
                <c:pt idx="9">
                  <c:v>-3.6280742471557929E-2</c:v>
                </c:pt>
                <c:pt idx="10">
                  <c:v>-3.6980946807455929E-2</c:v>
                </c:pt>
                <c:pt idx="11">
                  <c:v>-3.722678098730408E-2</c:v>
                </c:pt>
                <c:pt idx="12">
                  <c:v>-3.7471175876169743E-2</c:v>
                </c:pt>
                <c:pt idx="13">
                  <c:v>-3.7714309583046446E-2</c:v>
                </c:pt>
                <c:pt idx="14">
                  <c:v>-4.9109731680554936E-2</c:v>
                </c:pt>
                <c:pt idx="15">
                  <c:v>-2.7861099783408168E-2</c:v>
                </c:pt>
                <c:pt idx="16">
                  <c:v>-3.1365799870768762E-2</c:v>
                </c:pt>
                <c:pt idx="17">
                  <c:v>-3.2507660951006295E-2</c:v>
                </c:pt>
                <c:pt idx="18">
                  <c:v>-2.8656258393308116E-2</c:v>
                </c:pt>
                <c:pt idx="19">
                  <c:v>-2.3407684463400576E-2</c:v>
                </c:pt>
                <c:pt idx="20">
                  <c:v>-2.3458150574893442E-2</c:v>
                </c:pt>
                <c:pt idx="21">
                  <c:v>-2.5506514879903325E-2</c:v>
                </c:pt>
                <c:pt idx="22">
                  <c:v>-1.6529649091671404E-2</c:v>
                </c:pt>
                <c:pt idx="23">
                  <c:v>-1.7464601335749123E-2</c:v>
                </c:pt>
                <c:pt idx="24">
                  <c:v>-2.5111159937708856E-2</c:v>
                </c:pt>
              </c:numCache>
            </c:numRef>
          </c:val>
          <c:smooth val="1"/>
        </c:ser>
        <c:ser>
          <c:idx val="6"/>
          <c:order val="5"/>
          <c:tx>
            <c:strRef>
              <c:f>公司统管!$X$33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公司统管!$X$34:$X$65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公司统管!$M$33</c:f>
              <c:strCache>
                <c:ptCount val="1"/>
                <c:pt idx="0">
                  <c:v>日内分控线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5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8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公司统管!$M$34:$M$65</c:f>
              <c:numCache>
                <c:formatCode>0.00%</c:formatCode>
                <c:ptCount val="32"/>
                <c:pt idx="0">
                  <c:v>-0.05</c:v>
                </c:pt>
                <c:pt idx="1">
                  <c:v>-0.05</c:v>
                </c:pt>
                <c:pt idx="2">
                  <c:v>-0.05</c:v>
                </c:pt>
                <c:pt idx="3">
                  <c:v>-0.05</c:v>
                </c:pt>
                <c:pt idx="4">
                  <c:v>-0.05</c:v>
                </c:pt>
                <c:pt idx="5">
                  <c:v>-0.05</c:v>
                </c:pt>
                <c:pt idx="6">
                  <c:v>-0.05</c:v>
                </c:pt>
                <c:pt idx="7">
                  <c:v>-0.05</c:v>
                </c:pt>
                <c:pt idx="8">
                  <c:v>-0.05</c:v>
                </c:pt>
                <c:pt idx="9">
                  <c:v>-0.05</c:v>
                </c:pt>
                <c:pt idx="10">
                  <c:v>-0.05</c:v>
                </c:pt>
                <c:pt idx="11">
                  <c:v>-0.05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-0.05</c:v>
                </c:pt>
                <c:pt idx="16">
                  <c:v>-0.05</c:v>
                </c:pt>
                <c:pt idx="17">
                  <c:v>-0.05</c:v>
                </c:pt>
                <c:pt idx="18">
                  <c:v>-0.05</c:v>
                </c:pt>
                <c:pt idx="19">
                  <c:v>-0.05</c:v>
                </c:pt>
                <c:pt idx="20">
                  <c:v>-0.05</c:v>
                </c:pt>
                <c:pt idx="21">
                  <c:v>-0.05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-0.05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-0.05</c:v>
                </c:pt>
                <c:pt idx="31">
                  <c:v>-0.05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公司统管!$F$33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2.2856205719046808E-5"/>
                  <c:y val="-2.0494034813363857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公司统管!$F$34:$F$65</c:f>
              <c:numCache>
                <c:formatCode>0.00%</c:formatCode>
                <c:ptCount val="32"/>
                <c:pt idx="0">
                  <c:v>-8.2172964719815611E-2</c:v>
                </c:pt>
                <c:pt idx="1">
                  <c:v>7.439181933895732E-3</c:v>
                </c:pt>
                <c:pt idx="2">
                  <c:v>-3.9736164973959197E-3</c:v>
                </c:pt>
                <c:pt idx="3">
                  <c:v>-2.1910337143289929E-3</c:v>
                </c:pt>
                <c:pt idx="4">
                  <c:v>1.7897908106793502E-2</c:v>
                </c:pt>
                <c:pt idx="5">
                  <c:v>1.4017324534064639E-2</c:v>
                </c:pt>
                <c:pt idx="6">
                  <c:v>-8.6563579311279126E-3</c:v>
                </c:pt>
                <c:pt idx="7">
                  <c:v>1.6845591811660548E-3</c:v>
                </c:pt>
                <c:pt idx="8">
                  <c:v>1.1994464728660094E-2</c:v>
                </c:pt>
                <c:pt idx="9">
                  <c:v>-2.2910755417177031E-4</c:v>
                </c:pt>
                <c:pt idx="10">
                  <c:v>-2.2910755417177031E-4</c:v>
                </c:pt>
                <c:pt idx="11">
                  <c:v>-2.2910755417177031E-4</c:v>
                </c:pt>
                <c:pt idx="12">
                  <c:v>-2.2910755417177031E-4</c:v>
                </c:pt>
                <c:pt idx="13">
                  <c:v>-2.2910755417177031E-4</c:v>
                </c:pt>
                <c:pt idx="14">
                  <c:v>-1.1599175587652848E-2</c:v>
                </c:pt>
                <c:pt idx="15">
                  <c:v>2.1678008549099629E-2</c:v>
                </c:pt>
                <c:pt idx="16">
                  <c:v>-3.6023628323360226E-3</c:v>
                </c:pt>
                <c:pt idx="17">
                  <c:v>-1.1416926121498216E-3</c:v>
                </c:pt>
                <c:pt idx="18">
                  <c:v>3.8748493688552004E-3</c:v>
                </c:pt>
                <c:pt idx="19">
                  <c:v>5.2277801518979226E-3</c:v>
                </c:pt>
                <c:pt idx="20">
                  <c:v>3.3940797217111278E-4</c:v>
                </c:pt>
                <c:pt idx="21">
                  <c:v>-2.0042810339216724E-3</c:v>
                </c:pt>
                <c:pt idx="22">
                  <c:v>9.0754246822874855E-3</c:v>
                </c:pt>
                <c:pt idx="23">
                  <c:v>-9.3165573115952104E-4</c:v>
                </c:pt>
                <c:pt idx="24">
                  <c:v>-7.5948232455026786E-3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2275488"/>
        <c:axId val="-862278208"/>
      </c:lineChart>
      <c:catAx>
        <c:axId val="-862249920"/>
        <c:scaling>
          <c:orientation val="minMax"/>
        </c:scaling>
        <c:delete val="0"/>
        <c:axPos val="b"/>
        <c:numFmt formatCode="yy/mm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-862281472"/>
        <c:crosses val="autoZero"/>
        <c:auto val="0"/>
        <c:lblAlgn val="ctr"/>
        <c:lblOffset val="100"/>
        <c:noMultiLvlLbl val="0"/>
      </c:catAx>
      <c:valAx>
        <c:axId val="-86228147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-862249920"/>
        <c:crosses val="autoZero"/>
        <c:crossBetween val="between"/>
      </c:valAx>
      <c:valAx>
        <c:axId val="-8622782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-862275488"/>
        <c:crosses val="max"/>
        <c:crossBetween val="between"/>
      </c:valAx>
      <c:catAx>
        <c:axId val="-86227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-8622782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0</xdr:row>
      <xdr:rowOff>78442</xdr:rowOff>
    </xdr:from>
    <xdr:to>
      <xdr:col>14</xdr:col>
      <xdr:colOff>561974</xdr:colOff>
      <xdr:row>39</xdr:row>
      <xdr:rowOff>57150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40</xdr:row>
      <xdr:rowOff>104774</xdr:rowOff>
    </xdr:from>
    <xdr:to>
      <xdr:col>14</xdr:col>
      <xdr:colOff>571500</xdr:colOff>
      <xdr:row>79</xdr:row>
      <xdr:rowOff>19049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80</xdr:row>
      <xdr:rowOff>95249</xdr:rowOff>
    </xdr:from>
    <xdr:to>
      <xdr:col>14</xdr:col>
      <xdr:colOff>542925</xdr:colOff>
      <xdr:row>119</xdr:row>
      <xdr:rowOff>47624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120</xdr:row>
      <xdr:rowOff>95250</xdr:rowOff>
    </xdr:from>
    <xdr:to>
      <xdr:col>14</xdr:col>
      <xdr:colOff>533400</xdr:colOff>
      <xdr:row>159</xdr:row>
      <xdr:rowOff>38100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160</xdr:row>
      <xdr:rowOff>95249</xdr:rowOff>
    </xdr:from>
    <xdr:to>
      <xdr:col>14</xdr:col>
      <xdr:colOff>533400</xdr:colOff>
      <xdr:row>199</xdr:row>
      <xdr:rowOff>47624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114299</xdr:colOff>
      <xdr:row>200</xdr:row>
      <xdr:rowOff>104775</xdr:rowOff>
    </xdr:from>
    <xdr:to>
      <xdr:col>14</xdr:col>
      <xdr:colOff>542924</xdr:colOff>
      <xdr:row>239</xdr:row>
      <xdr:rowOff>9525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123825</xdr:colOff>
      <xdr:row>240</xdr:row>
      <xdr:rowOff>95250</xdr:rowOff>
    </xdr:from>
    <xdr:to>
      <xdr:col>14</xdr:col>
      <xdr:colOff>533400</xdr:colOff>
      <xdr:row>279</xdr:row>
      <xdr:rowOff>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280</xdr:row>
      <xdr:rowOff>104775</xdr:rowOff>
    </xdr:from>
    <xdr:to>
      <xdr:col>14</xdr:col>
      <xdr:colOff>533400</xdr:colOff>
      <xdr:row>318</xdr:row>
      <xdr:rowOff>161925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320</xdr:row>
      <xdr:rowOff>95249</xdr:rowOff>
    </xdr:from>
    <xdr:to>
      <xdr:col>14</xdr:col>
      <xdr:colOff>495300</xdr:colOff>
      <xdr:row>358</xdr:row>
      <xdr:rowOff>161924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360</xdr:row>
      <xdr:rowOff>66674</xdr:rowOff>
    </xdr:from>
    <xdr:to>
      <xdr:col>14</xdr:col>
      <xdr:colOff>466725</xdr:colOff>
      <xdr:row>399</xdr:row>
      <xdr:rowOff>76199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400</xdr:row>
      <xdr:rowOff>95249</xdr:rowOff>
    </xdr:from>
    <xdr:to>
      <xdr:col>14</xdr:col>
      <xdr:colOff>485775</xdr:colOff>
      <xdr:row>439</xdr:row>
      <xdr:rowOff>66674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440</xdr:row>
      <xdr:rowOff>66674</xdr:rowOff>
    </xdr:from>
    <xdr:to>
      <xdr:col>14</xdr:col>
      <xdr:colOff>514350</xdr:colOff>
      <xdr:row>479</xdr:row>
      <xdr:rowOff>19049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0.61084</cdr:x>
      <cdr:y>0.00528</cdr:y>
    </cdr:from>
    <cdr:to>
      <cdr:x>0.91307</cdr:x>
      <cdr:y>0.16021</cdr:y>
    </cdr:to>
    <cdr:pic>
      <cdr:nvPicPr>
        <cdr:cNvPr id="6" name="图片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46803" y="33618"/>
          <a:ext cx="3041340" cy="9861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0.59308</cdr:x>
      <cdr:y>0.03629</cdr:y>
    </cdr:from>
    <cdr:to>
      <cdr:x>0.87131</cdr:x>
      <cdr:y>0.15101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39213" y="201603"/>
          <a:ext cx="2364040" cy="63729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"/>
  <sheetViews>
    <sheetView tabSelected="1" view="pageBreakPreview" zoomScaleNormal="85" zoomScaleSheetLayoutView="100" workbookViewId="0">
      <selection activeCell="P3" sqref="P3"/>
    </sheetView>
  </sheetViews>
  <sheetFormatPr defaultRowHeight="13.5" x14ac:dyDescent="0.15"/>
  <cols>
    <col min="1" max="1" width="9" style="36"/>
  </cols>
  <sheetData>
    <row r="13" spans="1:1" s="38" customFormat="1" x14ac:dyDescent="0.15">
      <c r="A13" s="37"/>
    </row>
  </sheetData>
  <phoneticPr fontId="2" type="noConversion"/>
  <pageMargins left="0.53" right="0.49" top="0.52" bottom="0.48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0" sqref="T1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4" sqref="R14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R17" sqref="R17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20" sqref="T2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12" sqref="S1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10.62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6.7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8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36131.374893</v>
      </c>
      <c r="D34" s="17">
        <v>31355.344641643642</v>
      </c>
      <c r="E34" s="17">
        <v>-4812.3117353563575</v>
      </c>
      <c r="F34" s="23">
        <v>-6.4432483313377323E-2</v>
      </c>
      <c r="G34" s="53">
        <v>-2330.3719159950174</v>
      </c>
      <c r="H34" s="23">
        <v>-0.13815678509014218</v>
      </c>
      <c r="I34" s="30">
        <v>36131.374893</v>
      </c>
      <c r="J34" s="18"/>
      <c r="K34" s="19"/>
      <c r="L34" s="20">
        <v>0.99899685277857619</v>
      </c>
      <c r="M34" s="21">
        <v>-0.05</v>
      </c>
      <c r="N34" s="34">
        <v>-0.08</v>
      </c>
      <c r="O34" s="22">
        <v>-0.1</v>
      </c>
      <c r="Q34" s="15">
        <f>C34/$W$32</f>
        <v>3613.1374893000002</v>
      </c>
      <c r="R34" s="25">
        <f>D34/$W$32</f>
        <v>3135.5344641643642</v>
      </c>
      <c r="S34" s="25">
        <f>G34</f>
        <v>-2330.3719159950174</v>
      </c>
      <c r="T34" s="26">
        <f>H34</f>
        <v>-0.13815678509014218</v>
      </c>
      <c r="U34" s="35">
        <f>I34/$W$32</f>
        <v>3613.1374893000002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32179.592263613908</v>
      </c>
      <c r="E35" s="17">
        <v>-4703.3863493860927</v>
      </c>
      <c r="F35" s="23">
        <v>2.9532697755563575E-3</v>
      </c>
      <c r="G35" s="53">
        <v>108.92538597026444</v>
      </c>
      <c r="H35" s="23">
        <v>-0.13435055016149877</v>
      </c>
      <c r="I35" s="30">
        <v>36909.456111</v>
      </c>
      <c r="J35" s="18"/>
      <c r="K35" s="19"/>
      <c r="L35" s="20">
        <v>1.0007178785172917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3217.9592263613908</v>
      </c>
      <c r="S35" s="25">
        <f t="shared" ref="S35:T58" si="1">G35</f>
        <v>108.92538597026444</v>
      </c>
      <c r="T35" s="26">
        <f t="shared" si="1"/>
        <v>-0.13435055016149877</v>
      </c>
      <c r="U35" s="35">
        <f t="shared" ref="U35:W58" si="2">I35/$W$32</f>
        <v>3690.9456111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31540.540318660333</v>
      </c>
      <c r="E36" s="17">
        <v>-5432.686902339673</v>
      </c>
      <c r="F36" s="23">
        <v>-1.9725098612418474E-2</v>
      </c>
      <c r="G36" s="53">
        <v>-729.30055295358</v>
      </c>
      <c r="H36" s="23">
        <v>-0.15449467279047946</v>
      </c>
      <c r="I36" s="30">
        <v>36999.343814</v>
      </c>
      <c r="J36" s="18"/>
      <c r="K36" s="19"/>
      <c r="L36" s="20">
        <v>1.000706364982529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3154.0540318660333</v>
      </c>
      <c r="S36" s="25">
        <f t="shared" si="1"/>
        <v>-729.30055295358</v>
      </c>
      <c r="T36" s="26">
        <f t="shared" si="1"/>
        <v>-0.15449467279047946</v>
      </c>
      <c r="U36" s="35">
        <f t="shared" si="2"/>
        <v>3699.9343813999999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30144.365805303445</v>
      </c>
      <c r="E37" s="17">
        <v>-5724.7086976965547</v>
      </c>
      <c r="F37" s="23">
        <v>-8.1413250663174563E-3</v>
      </c>
      <c r="G37" s="53">
        <v>-292.02179535688219</v>
      </c>
      <c r="H37" s="23">
        <v>-0.1626004065644473</v>
      </c>
      <c r="I37" s="30">
        <v>35874.157368</v>
      </c>
      <c r="J37" s="18"/>
      <c r="K37" s="19"/>
      <c r="L37" s="20">
        <v>1.0001417060537643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3014.4365805303446</v>
      </c>
      <c r="S37" s="25">
        <f t="shared" si="1"/>
        <v>-292.02179535688219</v>
      </c>
      <c r="T37" s="26">
        <f t="shared" si="1"/>
        <v>-0.1626004065644473</v>
      </c>
      <c r="U37" s="35">
        <f t="shared" si="2"/>
        <v>3587.4157368000001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31500.838694978134</v>
      </c>
      <c r="E38" s="17">
        <v>-5127.7709210218645</v>
      </c>
      <c r="F38" s="23">
        <v>1.6297036194732835E-2</v>
      </c>
      <c r="G38" s="53">
        <v>596.93777667469112</v>
      </c>
      <c r="H38" s="23">
        <v>-0.14524028580597492</v>
      </c>
      <c r="I38" s="30">
        <v>36654.752665</v>
      </c>
      <c r="J38" s="18"/>
      <c r="K38" s="19"/>
      <c r="L38" s="20">
        <v>1.000713733042943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3150.0838694978133</v>
      </c>
      <c r="S38" s="25">
        <f t="shared" si="1"/>
        <v>596.93777667469112</v>
      </c>
      <c r="T38" s="26">
        <f t="shared" si="1"/>
        <v>-0.14524028580597492</v>
      </c>
      <c r="U38" s="35">
        <f t="shared" si="2"/>
        <v>3665.4752665000001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37697.612751000001</v>
      </c>
      <c r="D39" s="17">
        <v>32909.533355703024</v>
      </c>
      <c r="E39" s="17">
        <v>-4765.3214052969752</v>
      </c>
      <c r="F39" s="23">
        <v>1.0118329809996282E-2</v>
      </c>
      <c r="G39" s="53">
        <v>381.20660601550668</v>
      </c>
      <c r="H39" s="23">
        <v>-0.13443549379724945</v>
      </c>
      <c r="I39" s="30">
        <v>37697.612751000001</v>
      </c>
      <c r="J39" s="18"/>
      <c r="K39" s="19"/>
      <c r="L39" s="20">
        <v>1.0006040631117059</v>
      </c>
      <c r="M39" s="21">
        <v>-0.05</v>
      </c>
      <c r="N39" s="34">
        <v>-0.08</v>
      </c>
      <c r="O39" s="22">
        <v>-0.1</v>
      </c>
      <c r="Q39" s="15">
        <f t="shared" si="0"/>
        <v>3769.7612751000001</v>
      </c>
      <c r="R39" s="25">
        <f t="shared" si="0"/>
        <v>3290.9533355703024</v>
      </c>
      <c r="S39" s="25">
        <f t="shared" si="1"/>
        <v>381.20660601550668</v>
      </c>
      <c r="T39" s="26">
        <f t="shared" si="1"/>
        <v>-0.13443549379724945</v>
      </c>
      <c r="U39" s="35">
        <f t="shared" si="2"/>
        <v>3769.7612751000001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33187.431467119</v>
      </c>
      <c r="E40" s="17">
        <v>-5476.3193388810023</v>
      </c>
      <c r="F40" s="23">
        <v>-1.8389264330601136E-2</v>
      </c>
      <c r="G40" s="53">
        <v>-710.99793358402667</v>
      </c>
      <c r="H40" s="23">
        <v>-0.15362318608953776</v>
      </c>
      <c r="I40" s="30">
        <v>38539.896098999998</v>
      </c>
      <c r="J40" s="18"/>
      <c r="K40" s="19"/>
      <c r="L40" s="20">
        <v>0.99679661945832798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3318.7431467119</v>
      </c>
      <c r="S40" s="25">
        <f t="shared" si="1"/>
        <v>-710.99793358402667</v>
      </c>
      <c r="T40" s="26">
        <f t="shared" si="1"/>
        <v>-0.15362318608953776</v>
      </c>
      <c r="U40" s="35">
        <f t="shared" si="2"/>
        <v>3853.9896098999998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35191.07889272899</v>
      </c>
      <c r="E41" s="17">
        <v>-5050.82754927101</v>
      </c>
      <c r="F41" s="23">
        <v>1.0573350699059089E-2</v>
      </c>
      <c r="G41" s="53">
        <v>425.49178960999109</v>
      </c>
      <c r="H41" s="23">
        <v>-0.1406668591002285</v>
      </c>
      <c r="I41" s="30">
        <v>40268.014955999999</v>
      </c>
      <c r="J41" s="18"/>
      <c r="K41" s="19"/>
      <c r="L41" s="20">
        <v>1.0006487891928686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3519.1078892728992</v>
      </c>
      <c r="S41" s="25">
        <f t="shared" si="1"/>
        <v>425.49178960999109</v>
      </c>
      <c r="T41" s="26">
        <f t="shared" si="1"/>
        <v>-0.1406668591002285</v>
      </c>
      <c r="U41" s="35">
        <f t="shared" si="2"/>
        <v>4026.8014955999997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36315.447793027517</v>
      </c>
      <c r="E42" s="17">
        <v>-4751.5804779724858</v>
      </c>
      <c r="F42" s="23">
        <v>7.2867963399689565E-3</v>
      </c>
      <c r="G42" s="53">
        <v>299.24707129852442</v>
      </c>
      <c r="H42" s="23">
        <v>-0.13132774668271799</v>
      </c>
      <c r="I42" s="30">
        <v>41093.436720999998</v>
      </c>
      <c r="J42" s="18"/>
      <c r="K42" s="19"/>
      <c r="L42" s="20">
        <v>1.0006430572435319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3631.5447793027515</v>
      </c>
      <c r="S42" s="25">
        <f t="shared" si="1"/>
        <v>299.24707129852442</v>
      </c>
      <c r="T42" s="26">
        <f t="shared" si="1"/>
        <v>-0.13132774668271799</v>
      </c>
      <c r="U42" s="35">
        <f t="shared" si="2"/>
        <v>4109.3436720999998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36305.314612516537</v>
      </c>
      <c r="E43" s="17">
        <v>-4761.7136584834616</v>
      </c>
      <c r="F43" s="23">
        <v>-2.4674735274505432E-4</v>
      </c>
      <c r="G43" s="53">
        <v>-10.133180510975556</v>
      </c>
      <c r="H43" s="23">
        <v>-0.13071437346392337</v>
      </c>
      <c r="I43" s="30">
        <v>41093.436720999998</v>
      </c>
      <c r="J43" s="18"/>
      <c r="K43" s="19"/>
      <c r="L43" s="20">
        <v>1.0006430572435319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3630.5314612516536</v>
      </c>
      <c r="S43" s="25">
        <f t="shared" si="1"/>
        <v>-10.133180510975556</v>
      </c>
      <c r="T43" s="26">
        <f t="shared" si="1"/>
        <v>-0.13071437346392337</v>
      </c>
      <c r="U43" s="35">
        <f t="shared" si="2"/>
        <v>4109.3436720999998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41093.436720999998</v>
      </c>
      <c r="D44" s="17">
        <v>36274.91507098361</v>
      </c>
      <c r="E44" s="17">
        <v>-4792.1132000163889</v>
      </c>
      <c r="F44" s="23">
        <v>-2.4674735274505432E-4</v>
      </c>
      <c r="G44" s="53">
        <v>-10.133180510975556</v>
      </c>
      <c r="H44" s="23">
        <v>-0.13074581744590505</v>
      </c>
      <c r="I44" s="30">
        <v>41093.436720999998</v>
      </c>
      <c r="J44" s="18"/>
      <c r="K44" s="19"/>
      <c r="L44" s="20">
        <v>1.0006430572435319</v>
      </c>
      <c r="M44" s="21">
        <v>-0.05</v>
      </c>
      <c r="N44" s="34">
        <v>-0.08</v>
      </c>
      <c r="O44" s="22">
        <v>-0.1</v>
      </c>
      <c r="Q44" s="15">
        <f t="shared" si="0"/>
        <v>4109.3436720999998</v>
      </c>
      <c r="R44" s="25">
        <f t="shared" si="0"/>
        <v>3627.4915070983611</v>
      </c>
      <c r="S44" s="25">
        <f t="shared" si="1"/>
        <v>-10.133180510975556</v>
      </c>
      <c r="T44" s="26">
        <f t="shared" si="1"/>
        <v>-0.13074581744590505</v>
      </c>
      <c r="U44" s="35">
        <f t="shared" si="2"/>
        <v>4109.3436720999998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36264.781890472637</v>
      </c>
      <c r="E45" s="17">
        <v>-4802.2463805273637</v>
      </c>
      <c r="F45" s="23">
        <v>-2.4674735274505432E-4</v>
      </c>
      <c r="G45" s="53">
        <v>-10.133180510975556</v>
      </c>
      <c r="H45" s="23">
        <v>-0.13029916968147856</v>
      </c>
      <c r="I45" s="30">
        <v>41093.436720999998</v>
      </c>
      <c r="J45" s="18"/>
      <c r="K45" s="19"/>
      <c r="L45" s="20">
        <v>1.0006430572435319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3626.4781890472636</v>
      </c>
      <c r="S45" s="25">
        <f t="shared" si="1"/>
        <v>-10.133180510975556</v>
      </c>
      <c r="T45" s="26">
        <f t="shared" si="1"/>
        <v>-0.13029916968147856</v>
      </c>
      <c r="U45" s="35">
        <f t="shared" si="2"/>
        <v>4109.3436720999998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36254.648709961657</v>
      </c>
      <c r="E46" s="17">
        <v>-4812.3795610383395</v>
      </c>
      <c r="F46" s="23">
        <v>-2.4674735274505432E-4</v>
      </c>
      <c r="G46" s="53">
        <v>-10.133180510975556</v>
      </c>
      <c r="H46" s="23">
        <v>-0.12991943320754371</v>
      </c>
      <c r="I46" s="30">
        <v>41093.436720999998</v>
      </c>
      <c r="J46" s="18"/>
      <c r="K46" s="19"/>
      <c r="L46" s="20">
        <v>1.0006430572435319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3625.4648709961657</v>
      </c>
      <c r="S46" s="25">
        <f t="shared" si="1"/>
        <v>-10.133180510975556</v>
      </c>
      <c r="T46" s="26">
        <f t="shared" si="1"/>
        <v>-0.12991943320754371</v>
      </c>
      <c r="U46" s="35">
        <f t="shared" si="2"/>
        <v>4109.3436720999998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36244.515529450684</v>
      </c>
      <c r="E47" s="17">
        <v>-4822.5127415493162</v>
      </c>
      <c r="F47" s="23">
        <v>-2.4674735274505432E-4</v>
      </c>
      <c r="G47" s="53">
        <v>-10.133180510975556</v>
      </c>
      <c r="H47" s="23">
        <v>-0.12959736401888849</v>
      </c>
      <c r="I47" s="30">
        <v>41093.436720999998</v>
      </c>
      <c r="J47" s="18"/>
      <c r="K47" s="19"/>
      <c r="L47" s="20">
        <v>1.0006430572435319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3624.4515529450682</v>
      </c>
      <c r="S47" s="25">
        <f t="shared" si="1"/>
        <v>-10.133180510975556</v>
      </c>
      <c r="T47" s="26">
        <f t="shared" si="1"/>
        <v>-0.12959736401888849</v>
      </c>
      <c r="U47" s="35">
        <f t="shared" si="2"/>
        <v>4109.3436720999998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35861.766693275225</v>
      </c>
      <c r="E48" s="17">
        <v>-5061.9876997247711</v>
      </c>
      <c r="F48" s="23">
        <v>-5.8517348109297053E-3</v>
      </c>
      <c r="G48" s="53">
        <v>-239.47495817545553</v>
      </c>
      <c r="H48" s="23">
        <v>-0.13551269501183263</v>
      </c>
      <c r="I48" s="30">
        <v>40945.016604999997</v>
      </c>
      <c r="J48" s="18"/>
      <c r="K48" s="19"/>
      <c r="L48" s="20">
        <v>1.0005195567297129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3586.1766693275226</v>
      </c>
      <c r="S48" s="25">
        <f t="shared" si="1"/>
        <v>-239.47495817545553</v>
      </c>
      <c r="T48" s="26">
        <f t="shared" si="1"/>
        <v>-0.13551269501183263</v>
      </c>
      <c r="U48" s="35">
        <f t="shared" si="2"/>
        <v>4094.5016604999996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41526.181065999997</v>
      </c>
      <c r="D49" s="17">
        <v>37250.180438897361</v>
      </c>
      <c r="E49" s="17">
        <v>-4249.3071551026396</v>
      </c>
      <c r="F49" s="23">
        <v>2.006966826680236E-2</v>
      </c>
      <c r="G49" s="53">
        <v>832.88094925385997</v>
      </c>
      <c r="H49" s="23">
        <v>-0.11326719485295882</v>
      </c>
      <c r="I49" s="30">
        <v>41526.181065999997</v>
      </c>
      <c r="J49" s="18"/>
      <c r="K49" s="19"/>
      <c r="L49" s="20">
        <v>1.0006432241347447</v>
      </c>
      <c r="M49" s="21">
        <v>-0.05</v>
      </c>
      <c r="N49" s="34">
        <v>-0.08</v>
      </c>
      <c r="O49" s="22">
        <v>-0.1</v>
      </c>
      <c r="Q49" s="15">
        <f t="shared" si="0"/>
        <v>4152.6181065999999</v>
      </c>
      <c r="R49" s="25">
        <f t="shared" si="0"/>
        <v>3725.018043889736</v>
      </c>
      <c r="S49" s="25">
        <f t="shared" si="1"/>
        <v>832.88094925385997</v>
      </c>
      <c r="T49" s="26">
        <f t="shared" si="1"/>
        <v>-0.11326719485295882</v>
      </c>
      <c r="U49" s="35">
        <f t="shared" si="2"/>
        <v>4152.6181065999999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36298.411176818292</v>
      </c>
      <c r="E50" s="17">
        <v>-4054.6911591817084</v>
      </c>
      <c r="F50" s="23">
        <v>4.8228261188064687E-3</v>
      </c>
      <c r="G50" s="53">
        <v>194.61599592093108</v>
      </c>
      <c r="H50" s="23">
        <v>-0.10777218022560588</v>
      </c>
      <c r="I50" s="30">
        <v>40379.465396</v>
      </c>
      <c r="J50" s="18"/>
      <c r="K50" s="19"/>
      <c r="L50" s="20">
        <v>1.0006533093733534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3629.841117681829</v>
      </c>
      <c r="S50" s="25">
        <f t="shared" si="1"/>
        <v>194.61599592093108</v>
      </c>
      <c r="T50" s="26">
        <f t="shared" si="1"/>
        <v>-0.10777218022560588</v>
      </c>
      <c r="U50" s="35">
        <f t="shared" si="2"/>
        <v>4037.9465396000001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37315.484424411203</v>
      </c>
      <c r="E51" s="17">
        <v>-4016.1361535887995</v>
      </c>
      <c r="F51" s="23">
        <v>9.328210472693382E-4</v>
      </c>
      <c r="G51" s="53">
        <v>38.555005592908884</v>
      </c>
      <c r="H51" s="23">
        <v>-0.10636764385079878</v>
      </c>
      <c r="I51" s="30">
        <v>41358.644333999997</v>
      </c>
      <c r="J51" s="18"/>
      <c r="K51" s="19"/>
      <c r="L51" s="20">
        <v>1.0006538276414543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3731.5484424411202</v>
      </c>
      <c r="S51" s="25">
        <f t="shared" si="1"/>
        <v>38.555005592908884</v>
      </c>
      <c r="T51" s="26">
        <f t="shared" si="1"/>
        <v>-0.10636764385079878</v>
      </c>
      <c r="U51" s="35">
        <f t="shared" si="2"/>
        <v>4135.8644334000001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36894.250885966867</v>
      </c>
      <c r="E52" s="17">
        <v>-4015.0534770331328</v>
      </c>
      <c r="F52" s="23">
        <v>2.6465288826712057E-5</v>
      </c>
      <c r="G52" s="53">
        <v>1.0826765556666669</v>
      </c>
      <c r="H52" s="23">
        <v>-0.10602867564977284</v>
      </c>
      <c r="I52" s="30">
        <v>40936.311701999999</v>
      </c>
      <c r="J52" s="18"/>
      <c r="K52" s="19"/>
      <c r="L52" s="20">
        <v>1.0006601759531366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3689.4250885966867</v>
      </c>
      <c r="S52" s="25">
        <f t="shared" si="1"/>
        <v>1.0826765556666669</v>
      </c>
      <c r="T52" s="26">
        <f t="shared" si="1"/>
        <v>-0.10602867564977284</v>
      </c>
      <c r="U52" s="35">
        <f t="shared" si="2"/>
        <v>4093.6311701999998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36749.018419761727</v>
      </c>
      <c r="E53" s="17">
        <v>-4235.633989238273</v>
      </c>
      <c r="F53" s="23">
        <v>-5.3820271550406454E-3</v>
      </c>
      <c r="G53" s="53">
        <v>-220.58051220514</v>
      </c>
      <c r="H53" s="23">
        <v>-0.11154254180750423</v>
      </c>
      <c r="I53" s="30">
        <v>41011.758663000001</v>
      </c>
      <c r="J53" s="18"/>
      <c r="K53" s="19"/>
      <c r="L53" s="20">
        <v>1.0006613757200988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3674.9018419761728</v>
      </c>
      <c r="S53" s="25">
        <f t="shared" si="1"/>
        <v>-220.58051220514</v>
      </c>
      <c r="T53" s="26">
        <f t="shared" si="1"/>
        <v>-0.11154254180750423</v>
      </c>
      <c r="U53" s="35">
        <f t="shared" si="2"/>
        <v>4101.1758663000001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41521.508125</v>
      </c>
      <c r="D54" s="17">
        <v>37462.946653644307</v>
      </c>
      <c r="E54" s="17">
        <v>-4031.2987433556955</v>
      </c>
      <c r="F54" s="23">
        <v>5.4025543091106663E-3</v>
      </c>
      <c r="G54" s="53">
        <v>224.17491427285773</v>
      </c>
      <c r="H54" s="23">
        <v>-0.10584024330611483</v>
      </c>
      <c r="I54" s="30">
        <v>41521.508125</v>
      </c>
      <c r="J54" s="18"/>
      <c r="K54" s="19"/>
      <c r="L54" s="20">
        <v>1.0006570243111825</v>
      </c>
      <c r="M54" s="21">
        <v>-0.05</v>
      </c>
      <c r="N54" s="34">
        <v>-0.08</v>
      </c>
      <c r="O54" s="22">
        <v>-0.1</v>
      </c>
      <c r="Q54" s="15">
        <f t="shared" si="0"/>
        <v>4152.1508125</v>
      </c>
      <c r="R54" s="25">
        <f t="shared" si="0"/>
        <v>3746.2946653644308</v>
      </c>
      <c r="S54" s="25">
        <f t="shared" si="1"/>
        <v>224.17491427285773</v>
      </c>
      <c r="T54" s="26">
        <f t="shared" si="1"/>
        <v>-0.10584024330611483</v>
      </c>
      <c r="U54" s="35">
        <f t="shared" si="2"/>
        <v>4152.1508125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37196.828145690808</v>
      </c>
      <c r="E55" s="17">
        <v>-4112.0641573091907</v>
      </c>
      <c r="F55" s="23">
        <v>-1.9551580652679488E-3</v>
      </c>
      <c r="G55" s="53">
        <v>-80.765413953495553</v>
      </c>
      <c r="H55" s="23">
        <v>-0.10767160948609113</v>
      </c>
      <c r="I55" s="30">
        <v>41335.934934999997</v>
      </c>
      <c r="J55" s="18"/>
      <c r="K55" s="19"/>
      <c r="L55" s="20">
        <v>1.0006546443269804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3719.6828145690806</v>
      </c>
      <c r="S55" s="25">
        <f t="shared" si="1"/>
        <v>-80.765413953495553</v>
      </c>
      <c r="T55" s="26">
        <f t="shared" si="1"/>
        <v>-0.10767160948609113</v>
      </c>
      <c r="U55" s="35">
        <f t="shared" si="2"/>
        <v>4133.5934934999996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37037.821032634965</v>
      </c>
      <c r="E56" s="17">
        <v>-3952.5922943650353</v>
      </c>
      <c r="F56" s="23">
        <v>3.8904673068791175E-3</v>
      </c>
      <c r="G56" s="53">
        <v>159.47186294415553</v>
      </c>
      <c r="H56" s="23">
        <v>-0.10326228214271983</v>
      </c>
      <c r="I56" s="30">
        <v>41017.257243</v>
      </c>
      <c r="J56" s="18"/>
      <c r="K56" s="19"/>
      <c r="L56" s="20">
        <v>1.0006548827840758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3703.7821032634965</v>
      </c>
      <c r="S56" s="25">
        <f t="shared" si="1"/>
        <v>159.47186294415553</v>
      </c>
      <c r="T56" s="26">
        <f t="shared" si="1"/>
        <v>-0.10326228214271983</v>
      </c>
      <c r="U56" s="35">
        <f t="shared" si="2"/>
        <v>4101.7257243000004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37415.808654187415</v>
      </c>
      <c r="E57" s="17">
        <v>-3900.5267358125861</v>
      </c>
      <c r="F57" s="23">
        <v>1.2601688426861443E-3</v>
      </c>
      <c r="G57" s="53">
        <v>52.065558552448884</v>
      </c>
      <c r="H57" s="23">
        <v>-0.10166057959166785</v>
      </c>
      <c r="I57" s="30">
        <v>41343.227809999997</v>
      </c>
      <c r="J57" s="18"/>
      <c r="K57" s="19"/>
      <c r="L57" s="20">
        <v>1.0006508907371905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3741.5808654187413</v>
      </c>
      <c r="S57" s="25">
        <f t="shared" si="1"/>
        <v>52.065558552448884</v>
      </c>
      <c r="T57" s="26">
        <f t="shared" si="1"/>
        <v>-0.10166057959166785</v>
      </c>
      <c r="U57" s="35">
        <f t="shared" si="2"/>
        <v>4134.3227809999998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38991.876794224263</v>
      </c>
      <c r="E58" s="17">
        <v>-4075.9843357757372</v>
      </c>
      <c r="F58" s="23">
        <v>-4.0739798856863057E-3</v>
      </c>
      <c r="G58" s="53">
        <v>-175.4575999631511</v>
      </c>
      <c r="H58" s="23">
        <v>-0.10585898946198929</v>
      </c>
      <c r="I58" s="30">
        <v>43094.394838</v>
      </c>
      <c r="J58" s="18"/>
      <c r="K58" s="19"/>
      <c r="L58" s="20">
        <v>1.0006160906834893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3899.1876794224263</v>
      </c>
      <c r="S58" s="25">
        <f t="shared" si="1"/>
        <v>-175.4575999631511</v>
      </c>
      <c r="T58" s="26">
        <f t="shared" si="1"/>
        <v>-0.10585898946198929</v>
      </c>
      <c r="U58" s="35">
        <f t="shared" si="2"/>
        <v>4309.4394837999998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T16" sqref="T16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7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17628.472607</v>
      </c>
      <c r="D34" s="17">
        <v>13895.609679720965</v>
      </c>
      <c r="E34" s="17">
        <v>-3708.3613272790353</v>
      </c>
      <c r="F34" s="23">
        <v>-7.7588493918991377E-2</v>
      </c>
      <c r="G34" s="53">
        <v>-1365.8655974267199</v>
      </c>
      <c r="H34" s="23">
        <v>-0.22534156786974893</v>
      </c>
      <c r="I34" s="30">
        <v>17628.472607</v>
      </c>
      <c r="J34" s="18"/>
      <c r="K34" s="19"/>
      <c r="L34" s="20">
        <v>1.001391822333169</v>
      </c>
      <c r="M34" s="21">
        <v>-0.05</v>
      </c>
      <c r="N34" s="34">
        <v>-0.08</v>
      </c>
      <c r="O34" s="22">
        <v>-0.1</v>
      </c>
      <c r="Q34" s="15">
        <f>C34/$W$32</f>
        <v>1762.8472606999999</v>
      </c>
      <c r="R34" s="25">
        <f>D34/$W$32</f>
        <v>1389.5609679720965</v>
      </c>
      <c r="S34" s="25">
        <f>G34</f>
        <v>-1365.8655974267199</v>
      </c>
      <c r="T34" s="26">
        <f>H34</f>
        <v>-0.22534156786974893</v>
      </c>
      <c r="U34" s="35">
        <f>I34/$W$32</f>
        <v>1762.8472606999999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14697.797347780426</v>
      </c>
      <c r="E35" s="17">
        <v>-3469.5654632195733</v>
      </c>
      <c r="F35" s="23">
        <v>1.3144222777060177E-2</v>
      </c>
      <c r="G35" s="53">
        <v>238.79586405946222</v>
      </c>
      <c r="H35" s="23">
        <v>-0.20891840474182582</v>
      </c>
      <c r="I35" s="30">
        <v>18192.164011000001</v>
      </c>
      <c r="J35" s="18"/>
      <c r="K35" s="19"/>
      <c r="L35" s="20">
        <v>1.0013651513573001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1469.7797347780427</v>
      </c>
      <c r="S35" s="25">
        <f t="shared" ref="S35:T58" si="1">G35</f>
        <v>238.79586405946222</v>
      </c>
      <c r="T35" s="26">
        <f t="shared" si="1"/>
        <v>-0.20891840474182582</v>
      </c>
      <c r="U35" s="35">
        <f t="shared" ref="U35:W58" si="2">I35/$W$32</f>
        <v>1819.2164011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14178.571928258942</v>
      </c>
      <c r="E36" s="17">
        <v>-3722.3268157410571</v>
      </c>
      <c r="F36" s="23">
        <v>-1.4120036995695799E-2</v>
      </c>
      <c r="G36" s="53">
        <v>-252.76135252148444</v>
      </c>
      <c r="H36" s="23">
        <v>-0.22270375337407716</v>
      </c>
      <c r="I36" s="30">
        <v>17925.486744000002</v>
      </c>
      <c r="J36" s="18"/>
      <c r="K36" s="19"/>
      <c r="L36" s="20">
        <v>1.0013735623195033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1417.8571928258941</v>
      </c>
      <c r="S36" s="25">
        <f t="shared" si="1"/>
        <v>-252.76135252148444</v>
      </c>
      <c r="T36" s="26">
        <f t="shared" si="1"/>
        <v>-0.22270375337407716</v>
      </c>
      <c r="U36" s="35">
        <f t="shared" si="2"/>
        <v>1792.5486744000002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13644.937063773736</v>
      </c>
      <c r="E37" s="17">
        <v>-3756.4351402262641</v>
      </c>
      <c r="F37" s="23">
        <v>-1.9600939561172249E-3</v>
      </c>
      <c r="G37" s="53">
        <v>-34.108324485206666</v>
      </c>
      <c r="H37" s="23">
        <v>-0.22399375627468615</v>
      </c>
      <c r="I37" s="30">
        <v>17425.852304</v>
      </c>
      <c r="J37" s="18"/>
      <c r="K37" s="19"/>
      <c r="L37" s="20">
        <v>1.0014067913560503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1364.4937063773737</v>
      </c>
      <c r="S37" s="25">
        <f t="shared" si="1"/>
        <v>-34.108324485206666</v>
      </c>
      <c r="T37" s="26">
        <f t="shared" si="1"/>
        <v>-0.22399375627468615</v>
      </c>
      <c r="U37" s="35">
        <f t="shared" si="2"/>
        <v>1742.5852304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14690.497033998241</v>
      </c>
      <c r="E38" s="17">
        <v>-3448.0013850017594</v>
      </c>
      <c r="F38" s="23">
        <v>1.7004370929702837E-2</v>
      </c>
      <c r="G38" s="53">
        <v>308.43375522450441</v>
      </c>
      <c r="H38" s="23">
        <v>-0.20441134838177177</v>
      </c>
      <c r="I38" s="30">
        <v>18163.180519000001</v>
      </c>
      <c r="J38" s="18"/>
      <c r="K38" s="19"/>
      <c r="L38" s="20">
        <v>1.0013607576233623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1469.049703399824</v>
      </c>
      <c r="S38" s="25">
        <f t="shared" si="1"/>
        <v>308.43375522450441</v>
      </c>
      <c r="T38" s="26">
        <f t="shared" si="1"/>
        <v>-0.20441134838177177</v>
      </c>
      <c r="U38" s="35">
        <f t="shared" si="2"/>
        <v>1816.3180519000002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18303.712152</v>
      </c>
      <c r="D39" s="17">
        <v>15064.694787936718</v>
      </c>
      <c r="E39" s="17">
        <v>-3214.1291640632821</v>
      </c>
      <c r="F39" s="23">
        <v>1.3325554303115753E-2</v>
      </c>
      <c r="G39" s="53">
        <v>243.57546116946887</v>
      </c>
      <c r="H39" s="23">
        <v>-0.18948773279880993</v>
      </c>
      <c r="I39" s="30">
        <v>18303.712152</v>
      </c>
      <c r="J39" s="18"/>
      <c r="K39" s="19"/>
      <c r="L39" s="20">
        <v>1.0013615865038885</v>
      </c>
      <c r="M39" s="21">
        <v>-0.05</v>
      </c>
      <c r="N39" s="34">
        <v>-0.08</v>
      </c>
      <c r="O39" s="22">
        <v>-0.1</v>
      </c>
      <c r="Q39" s="15">
        <f t="shared" si="0"/>
        <v>1830.3712152000001</v>
      </c>
      <c r="R39" s="25">
        <f t="shared" si="0"/>
        <v>1506.4694787936719</v>
      </c>
      <c r="S39" s="25">
        <f t="shared" si="1"/>
        <v>243.57546116946887</v>
      </c>
      <c r="T39" s="26">
        <f t="shared" si="1"/>
        <v>-0.18948773279880993</v>
      </c>
      <c r="U39" s="35">
        <f t="shared" si="2"/>
        <v>1830.3712152000001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15184.865138673369</v>
      </c>
      <c r="E40" s="17">
        <v>-3542.7139113266308</v>
      </c>
      <c r="F40" s="23">
        <v>-1.7545500482794595E-2</v>
      </c>
      <c r="G40" s="53">
        <v>-328.58474726334885</v>
      </c>
      <c r="H40" s="23">
        <v>-0.20797112427591541</v>
      </c>
      <c r="I40" s="30">
        <v>18726.252049999999</v>
      </c>
      <c r="J40" s="18"/>
      <c r="K40" s="19"/>
      <c r="L40" s="20">
        <v>0.99992914193572724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1518.486513867337</v>
      </c>
      <c r="S40" s="25">
        <f t="shared" si="1"/>
        <v>-328.58474726334885</v>
      </c>
      <c r="T40" s="26">
        <f t="shared" si="1"/>
        <v>-0.20797112427591541</v>
      </c>
      <c r="U40" s="35">
        <f t="shared" si="2"/>
        <v>1872.6252049999998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15397.18946934931</v>
      </c>
      <c r="E41" s="17">
        <v>-3358.3621146506885</v>
      </c>
      <c r="F41" s="23">
        <v>9.8291855534235091E-3</v>
      </c>
      <c r="G41" s="53">
        <v>184.35179667594221</v>
      </c>
      <c r="H41" s="23">
        <v>-0.19600955319490881</v>
      </c>
      <c r="I41" s="30">
        <v>18780.242483999999</v>
      </c>
      <c r="J41" s="18"/>
      <c r="K41" s="19"/>
      <c r="L41" s="20">
        <v>1.0013164582171534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1539.718946934931</v>
      </c>
      <c r="S41" s="25">
        <f t="shared" si="1"/>
        <v>184.35179667594221</v>
      </c>
      <c r="T41" s="26">
        <f t="shared" si="1"/>
        <v>-0.19600955319490881</v>
      </c>
      <c r="U41" s="35">
        <f t="shared" si="2"/>
        <v>1878.0242483999998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15459.364068458142</v>
      </c>
      <c r="E42" s="17">
        <v>-3189.7037685418577</v>
      </c>
      <c r="F42" s="23">
        <v>9.043794981227463E-3</v>
      </c>
      <c r="G42" s="53">
        <v>168.6583461088311</v>
      </c>
      <c r="H42" s="23">
        <v>-0.18526844282646179</v>
      </c>
      <c r="I42" s="30">
        <v>18674.058636999998</v>
      </c>
      <c r="J42" s="18"/>
      <c r="K42" s="19"/>
      <c r="L42" s="20">
        <v>1.0013400562547377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1545.9364068458142</v>
      </c>
      <c r="S42" s="25">
        <f t="shared" si="1"/>
        <v>168.6583461088311</v>
      </c>
      <c r="T42" s="26">
        <f t="shared" si="1"/>
        <v>-0.18526844282646179</v>
      </c>
      <c r="U42" s="35">
        <f t="shared" si="2"/>
        <v>1867.4058636999998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15454.532601930068</v>
      </c>
      <c r="E43" s="17">
        <v>-3194.5352350699309</v>
      </c>
      <c r="F43" s="23">
        <v>-2.5907281641646661E-4</v>
      </c>
      <c r="G43" s="53">
        <v>-4.8314665280733342</v>
      </c>
      <c r="H43" s="23">
        <v>-0.18474753774092562</v>
      </c>
      <c r="I43" s="30">
        <v>18674.058636999998</v>
      </c>
      <c r="J43" s="18"/>
      <c r="K43" s="19"/>
      <c r="L43" s="20">
        <v>1.0013400562547377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1545.4532601930068</v>
      </c>
      <c r="S43" s="25">
        <f t="shared" si="1"/>
        <v>-4.8314665280733342</v>
      </c>
      <c r="T43" s="26">
        <f t="shared" si="1"/>
        <v>-0.18474753774092562</v>
      </c>
      <c r="U43" s="35">
        <f t="shared" si="2"/>
        <v>1867.4058636999998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18674.058636999998</v>
      </c>
      <c r="D44" s="17">
        <v>15440.038202345848</v>
      </c>
      <c r="E44" s="17">
        <v>-3209.0296346541509</v>
      </c>
      <c r="F44" s="23">
        <v>-2.5907281641646661E-4</v>
      </c>
      <c r="G44" s="53">
        <v>-4.8314665280733342</v>
      </c>
      <c r="H44" s="23">
        <v>-0.18486326751070323</v>
      </c>
      <c r="I44" s="30">
        <v>18674.058636999998</v>
      </c>
      <c r="J44" s="18"/>
      <c r="K44" s="19"/>
      <c r="L44" s="20">
        <v>1.0013400562547377</v>
      </c>
      <c r="M44" s="21">
        <v>-0.05</v>
      </c>
      <c r="N44" s="34">
        <v>-0.08</v>
      </c>
      <c r="O44" s="22">
        <v>-0.1</v>
      </c>
      <c r="Q44" s="15">
        <f t="shared" si="0"/>
        <v>1867.4058636999998</v>
      </c>
      <c r="R44" s="25">
        <f t="shared" si="0"/>
        <v>1544.0038202345847</v>
      </c>
      <c r="S44" s="25">
        <f t="shared" si="1"/>
        <v>-4.8314665280733342</v>
      </c>
      <c r="T44" s="26">
        <f t="shared" si="1"/>
        <v>-0.18486326751070323</v>
      </c>
      <c r="U44" s="35">
        <f t="shared" si="2"/>
        <v>1867.4058636999998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15435.206735817776</v>
      </c>
      <c r="E45" s="17">
        <v>-3213.861101182224</v>
      </c>
      <c r="F45" s="23">
        <v>-2.5907281641646661E-4</v>
      </c>
      <c r="G45" s="53">
        <v>-4.8314665280733342</v>
      </c>
      <c r="H45" s="23">
        <v>-0.1844886454465873</v>
      </c>
      <c r="I45" s="30">
        <v>18674.058636999998</v>
      </c>
      <c r="J45" s="18"/>
      <c r="K45" s="19"/>
      <c r="L45" s="20">
        <v>1.0013400562547377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1543.5206735817776</v>
      </c>
      <c r="S45" s="25">
        <f t="shared" si="1"/>
        <v>-4.8314665280733342</v>
      </c>
      <c r="T45" s="26">
        <f t="shared" si="1"/>
        <v>-0.1844886454465873</v>
      </c>
      <c r="U45" s="35">
        <f t="shared" si="2"/>
        <v>1867.4058636999998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15430.375269289701</v>
      </c>
      <c r="E46" s="17">
        <v>-3218.6925677102981</v>
      </c>
      <c r="F46" s="23">
        <v>-2.5907281641646661E-4</v>
      </c>
      <c r="G46" s="53">
        <v>-4.8314665280733342</v>
      </c>
      <c r="H46" s="23">
        <v>-0.18417293915003938</v>
      </c>
      <c r="I46" s="30">
        <v>18674.058636999998</v>
      </c>
      <c r="J46" s="18"/>
      <c r="K46" s="19"/>
      <c r="L46" s="20">
        <v>1.0013400562547377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1543.0375269289702</v>
      </c>
      <c r="S46" s="25">
        <f t="shared" si="1"/>
        <v>-4.8314665280733342</v>
      </c>
      <c r="T46" s="26">
        <f t="shared" si="1"/>
        <v>-0.18417293915003938</v>
      </c>
      <c r="U46" s="35">
        <f t="shared" si="2"/>
        <v>1867.4058636999998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15425.543802761631</v>
      </c>
      <c r="E47" s="17">
        <v>-3223.5240342383709</v>
      </c>
      <c r="F47" s="23">
        <v>-2.5907281641646661E-4</v>
      </c>
      <c r="G47" s="53">
        <v>-4.8314665280733342</v>
      </c>
      <c r="H47" s="23">
        <v>-0.18390828724248279</v>
      </c>
      <c r="I47" s="30">
        <v>18674.058636999998</v>
      </c>
      <c r="J47" s="18"/>
      <c r="K47" s="19"/>
      <c r="L47" s="20">
        <v>1.0013400562547377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1542.5543802761631</v>
      </c>
      <c r="S47" s="25">
        <f t="shared" si="1"/>
        <v>-4.8314665280733342</v>
      </c>
      <c r="T47" s="26">
        <f t="shared" si="1"/>
        <v>-0.18390828724248279</v>
      </c>
      <c r="U47" s="35">
        <f t="shared" si="2"/>
        <v>1867.4058636999998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15085.246953480446</v>
      </c>
      <c r="E48" s="17">
        <v>-3451.431237519555</v>
      </c>
      <c r="F48" s="23">
        <v>-1.2294932292229081E-2</v>
      </c>
      <c r="G48" s="53">
        <v>-227.90720328118442</v>
      </c>
      <c r="H48" s="23">
        <v>-0.19643105874006891</v>
      </c>
      <c r="I48" s="30">
        <v>18561.629891</v>
      </c>
      <c r="J48" s="18"/>
      <c r="K48" s="19"/>
      <c r="L48" s="20">
        <v>1.0013460718119449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1508.5246953480446</v>
      </c>
      <c r="S48" s="25">
        <f t="shared" si="1"/>
        <v>-227.90720328118442</v>
      </c>
      <c r="T48" s="26">
        <f t="shared" si="1"/>
        <v>-0.19643105874006891</v>
      </c>
      <c r="U48" s="35">
        <f t="shared" si="2"/>
        <v>1856.1629891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19037.298202999998</v>
      </c>
      <c r="D49" s="17">
        <v>16011.614138911507</v>
      </c>
      <c r="E49" s="17">
        <v>-3000.4474640884932</v>
      </c>
      <c r="F49" s="23">
        <v>2.4226554970806086E-2</v>
      </c>
      <c r="G49" s="53">
        <v>460.59675553343106</v>
      </c>
      <c r="H49" s="23">
        <v>-0.17020433323135686</v>
      </c>
      <c r="I49" s="30">
        <v>19037.298202999998</v>
      </c>
      <c r="J49" s="18"/>
      <c r="K49" s="19"/>
      <c r="L49" s="20">
        <v>1.0013273994439413</v>
      </c>
      <c r="M49" s="21">
        <v>-0.05</v>
      </c>
      <c r="N49" s="34">
        <v>-0.08</v>
      </c>
      <c r="O49" s="22">
        <v>-0.1</v>
      </c>
      <c r="Q49" s="15">
        <f t="shared" si="0"/>
        <v>1903.7298202999998</v>
      </c>
      <c r="R49" s="25">
        <f t="shared" si="0"/>
        <v>1601.1614138911507</v>
      </c>
      <c r="S49" s="25">
        <f t="shared" si="1"/>
        <v>460.59675553343106</v>
      </c>
      <c r="T49" s="26">
        <f t="shared" si="1"/>
        <v>-0.17020433323135686</v>
      </c>
      <c r="U49" s="35">
        <f t="shared" si="2"/>
        <v>1903.7298202999998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15258.687914538314</v>
      </c>
      <c r="E50" s="17">
        <v>-3074.7426444616872</v>
      </c>
      <c r="F50" s="23">
        <v>-4.0524428930035329E-3</v>
      </c>
      <c r="G50" s="53">
        <v>-74.295180373193332</v>
      </c>
      <c r="H50" s="23">
        <v>-0.17413842247803335</v>
      </c>
      <c r="I50" s="30">
        <v>18358.287559</v>
      </c>
      <c r="J50" s="18"/>
      <c r="K50" s="19"/>
      <c r="L50" s="20">
        <v>1.0013558291733784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1525.8687914538314</v>
      </c>
      <c r="S50" s="25">
        <f t="shared" si="1"/>
        <v>-74.295180373193332</v>
      </c>
      <c r="T50" s="26">
        <f t="shared" si="1"/>
        <v>-0.17413842247803335</v>
      </c>
      <c r="U50" s="35">
        <f t="shared" si="2"/>
        <v>1835.8287559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15733.932791072051</v>
      </c>
      <c r="E51" s="17">
        <v>-3057.4910699279485</v>
      </c>
      <c r="F51" s="23">
        <v>9.1805573975381135E-4</v>
      </c>
      <c r="G51" s="53">
        <v>17.251574533737777</v>
      </c>
      <c r="H51" s="23">
        <v>-0.17274347923012454</v>
      </c>
      <c r="I51" s="30">
        <v>18816.939361000001</v>
      </c>
      <c r="J51" s="18"/>
      <c r="K51" s="19"/>
      <c r="L51" s="20">
        <v>1.001357826857014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1573.3932791072052</v>
      </c>
      <c r="S51" s="25">
        <f t="shared" si="1"/>
        <v>17.251574533737777</v>
      </c>
      <c r="T51" s="26">
        <f t="shared" si="1"/>
        <v>-0.17274347923012454</v>
      </c>
      <c r="U51" s="35">
        <f t="shared" si="2"/>
        <v>1881.6939361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14877.852188773473</v>
      </c>
      <c r="E52" s="17">
        <v>-3073.2504942265264</v>
      </c>
      <c r="F52" s="23">
        <v>-8.7790842584295513E-4</v>
      </c>
      <c r="G52" s="53">
        <v>-15.759424298577777</v>
      </c>
      <c r="H52" s="23">
        <v>-0.17352804896772772</v>
      </c>
      <c r="I52" s="30">
        <v>17976.606382999998</v>
      </c>
      <c r="J52" s="18"/>
      <c r="K52" s="19"/>
      <c r="L52" s="20">
        <v>1.0014207316648103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1487.7852188773472</v>
      </c>
      <c r="S52" s="25">
        <f t="shared" si="1"/>
        <v>-15.759424298577777</v>
      </c>
      <c r="T52" s="26">
        <f t="shared" si="1"/>
        <v>-0.17352804896772772</v>
      </c>
      <c r="U52" s="35">
        <f t="shared" si="2"/>
        <v>1797.6606382999998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14387.641211342794</v>
      </c>
      <c r="E53" s="17">
        <v>-3159.6395236572066</v>
      </c>
      <c r="F53" s="23">
        <v>-4.9232146413642026E-3</v>
      </c>
      <c r="G53" s="53">
        <v>-86.389029430679997</v>
      </c>
      <c r="H53" s="23">
        <v>-0.17844005025407089</v>
      </c>
      <c r="I53" s="30">
        <v>17572.909135000002</v>
      </c>
      <c r="J53" s="18"/>
      <c r="K53" s="19"/>
      <c r="L53" s="20">
        <v>1.0014605339931035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1438.7641211342793</v>
      </c>
      <c r="S53" s="25">
        <f t="shared" si="1"/>
        <v>-86.389029430679997</v>
      </c>
      <c r="T53" s="26">
        <f t="shared" si="1"/>
        <v>-0.17844005025407089</v>
      </c>
      <c r="U53" s="35">
        <f t="shared" si="2"/>
        <v>1757.2909135000002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18536.227052999999</v>
      </c>
      <c r="D54" s="17">
        <v>15393.843708940061</v>
      </c>
      <c r="E54" s="17">
        <v>-3116.6208440599398</v>
      </c>
      <c r="F54" s="23">
        <v>2.8151842472360377E-3</v>
      </c>
      <c r="G54" s="53">
        <v>52.110368218626661</v>
      </c>
      <c r="H54" s="23">
        <v>-0.17573366894799736</v>
      </c>
      <c r="I54" s="30">
        <v>18536.227052999999</v>
      </c>
      <c r="J54" s="18"/>
      <c r="K54" s="19"/>
      <c r="L54" s="20">
        <v>1.0013917803049317</v>
      </c>
      <c r="M54" s="21">
        <v>-0.05</v>
      </c>
      <c r="N54" s="34">
        <v>-0.08</v>
      </c>
      <c r="O54" s="22">
        <v>-0.1</v>
      </c>
      <c r="Q54" s="15">
        <f t="shared" si="0"/>
        <v>1853.6227052999998</v>
      </c>
      <c r="R54" s="25">
        <f t="shared" si="0"/>
        <v>1539.3843708940062</v>
      </c>
      <c r="S54" s="25">
        <f t="shared" si="1"/>
        <v>52.110368218626661</v>
      </c>
      <c r="T54" s="26">
        <f t="shared" si="1"/>
        <v>-0.17573366894799736</v>
      </c>
      <c r="U54" s="35">
        <f t="shared" si="2"/>
        <v>1853.6227052999998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15127.417785204449</v>
      </c>
      <c r="E55" s="17">
        <v>-3108.2842137955508</v>
      </c>
      <c r="F55" s="23">
        <v>4.5715982114897738E-4</v>
      </c>
      <c r="G55" s="53">
        <v>8.336630264388889</v>
      </c>
      <c r="H55" s="23">
        <v>-0.1750901246432906</v>
      </c>
      <c r="I55" s="30">
        <v>18261.248099</v>
      </c>
      <c r="J55" s="18"/>
      <c r="K55" s="19"/>
      <c r="L55" s="20">
        <v>1.0014008838267594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1512.7417785204448</v>
      </c>
      <c r="S55" s="25">
        <f t="shared" si="1"/>
        <v>8.336630264388889</v>
      </c>
      <c r="T55" s="26">
        <f t="shared" si="1"/>
        <v>-0.1750901246432906</v>
      </c>
      <c r="U55" s="35">
        <f t="shared" si="2"/>
        <v>1826.1248098999999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15133.488247942163</v>
      </c>
      <c r="E56" s="17">
        <v>-2992.3865850578395</v>
      </c>
      <c r="F56" s="23">
        <v>6.3940433113169074E-3</v>
      </c>
      <c r="G56" s="53">
        <v>115.8976287377111</v>
      </c>
      <c r="H56" s="23">
        <v>-0.16843655680526759</v>
      </c>
      <c r="I56" s="30">
        <v>18151.222132999999</v>
      </c>
      <c r="J56" s="18"/>
      <c r="K56" s="19"/>
      <c r="L56" s="20">
        <v>1.001398404227853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1513.3488247942164</v>
      </c>
      <c r="S56" s="25">
        <f t="shared" si="1"/>
        <v>115.8976287377111</v>
      </c>
      <c r="T56" s="26">
        <f t="shared" si="1"/>
        <v>-0.16843655680526759</v>
      </c>
      <c r="U56" s="35">
        <f t="shared" si="2"/>
        <v>1815.1222132999999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15272.927870784913</v>
      </c>
      <c r="E57" s="17">
        <v>-2987.6555882150865</v>
      </c>
      <c r="F57" s="23">
        <v>2.5908245776350543E-4</v>
      </c>
      <c r="G57" s="53">
        <v>4.730996842753334</v>
      </c>
      <c r="H57" s="23">
        <v>-0.16801548631026325</v>
      </c>
      <c r="I57" s="30">
        <v>18285.976659</v>
      </c>
      <c r="J57" s="18"/>
      <c r="K57" s="19"/>
      <c r="L57" s="20">
        <v>1.0013906017875616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1527.2927870784913</v>
      </c>
      <c r="S57" s="25">
        <f t="shared" si="1"/>
        <v>4.730996842753334</v>
      </c>
      <c r="T57" s="26">
        <f t="shared" si="1"/>
        <v>-0.16801548631026325</v>
      </c>
      <c r="U57" s="35">
        <f t="shared" si="2"/>
        <v>1828.5976659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15677.542071951581</v>
      </c>
      <c r="E58" s="17">
        <v>-3031.8030540484197</v>
      </c>
      <c r="F58" s="23">
        <v>-2.3596478410130178E-3</v>
      </c>
      <c r="G58" s="53">
        <v>-44.147465833333335</v>
      </c>
      <c r="H58" s="23">
        <v>-0.17022773338560004</v>
      </c>
      <c r="I58" s="30">
        <v>18734.381126</v>
      </c>
      <c r="J58" s="18"/>
      <c r="K58" s="19"/>
      <c r="L58" s="20">
        <v>1.0013381548007902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1567.754207195158</v>
      </c>
      <c r="S58" s="25">
        <f t="shared" si="1"/>
        <v>-44.147465833333335</v>
      </c>
      <c r="T58" s="26">
        <f t="shared" si="1"/>
        <v>-0.17022773338560004</v>
      </c>
      <c r="U58" s="35">
        <f t="shared" si="2"/>
        <v>1873.4381126000001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U20" sqref="U20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7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17628.472607</v>
      </c>
      <c r="D34" s="17">
        <v>13895.609679720965</v>
      </c>
      <c r="E34" s="17">
        <v>-3708.3613272790353</v>
      </c>
      <c r="F34" s="23">
        <v>-7.7588493918991377E-2</v>
      </c>
      <c r="G34" s="53">
        <v>-1365.8655974267199</v>
      </c>
      <c r="H34" s="23">
        <v>-0.22534156786974893</v>
      </c>
      <c r="I34" s="30">
        <v>17628.472607</v>
      </c>
      <c r="J34" s="18"/>
      <c r="K34" s="19"/>
      <c r="L34" s="20">
        <v>1.001391822333169</v>
      </c>
      <c r="M34" s="21">
        <v>-0.05</v>
      </c>
      <c r="N34" s="34">
        <v>-0.08</v>
      </c>
      <c r="O34" s="22">
        <v>-0.1</v>
      </c>
      <c r="Q34" s="15">
        <f>C34/$W$32</f>
        <v>1762.8472606999999</v>
      </c>
      <c r="R34" s="25">
        <f>D34/$W$32</f>
        <v>1389.5609679720965</v>
      </c>
      <c r="S34" s="25">
        <f>G34</f>
        <v>-1365.8655974267199</v>
      </c>
      <c r="T34" s="26">
        <f>H34</f>
        <v>-0.22534156786974893</v>
      </c>
      <c r="U34" s="35">
        <f>I34/$W$32</f>
        <v>1762.8472606999999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14697.797347780426</v>
      </c>
      <c r="E35" s="17">
        <v>-3469.5654632195733</v>
      </c>
      <c r="F35" s="23">
        <v>1.3144222777060177E-2</v>
      </c>
      <c r="G35" s="53">
        <v>238.79586405946222</v>
      </c>
      <c r="H35" s="23">
        <v>-0.20891840474182582</v>
      </c>
      <c r="I35" s="30">
        <v>18192.164011000001</v>
      </c>
      <c r="J35" s="18"/>
      <c r="K35" s="19"/>
      <c r="L35" s="20">
        <v>1.0013651513573001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1469.7797347780427</v>
      </c>
      <c r="S35" s="25">
        <f t="shared" ref="S35:T58" si="1">G35</f>
        <v>238.79586405946222</v>
      </c>
      <c r="T35" s="26">
        <f t="shared" si="1"/>
        <v>-0.20891840474182582</v>
      </c>
      <c r="U35" s="35">
        <f t="shared" ref="U35:W58" si="2">I35/$W$32</f>
        <v>1819.2164011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14178.571928258942</v>
      </c>
      <c r="E36" s="17">
        <v>-3722.3268157410571</v>
      </c>
      <c r="F36" s="23">
        <v>-1.4120036995695799E-2</v>
      </c>
      <c r="G36" s="53">
        <v>-252.76135252148444</v>
      </c>
      <c r="H36" s="23">
        <v>-0.22270375337407716</v>
      </c>
      <c r="I36" s="30">
        <v>17925.486744000002</v>
      </c>
      <c r="J36" s="18"/>
      <c r="K36" s="19"/>
      <c r="L36" s="20">
        <v>1.0013735623195033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1417.8571928258941</v>
      </c>
      <c r="S36" s="25">
        <f t="shared" si="1"/>
        <v>-252.76135252148444</v>
      </c>
      <c r="T36" s="26">
        <f t="shared" si="1"/>
        <v>-0.22270375337407716</v>
      </c>
      <c r="U36" s="35">
        <f t="shared" si="2"/>
        <v>1792.5486744000002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13644.937063773736</v>
      </c>
      <c r="E37" s="17">
        <v>-3756.4351402262641</v>
      </c>
      <c r="F37" s="23">
        <v>-1.9600939561172249E-3</v>
      </c>
      <c r="G37" s="53">
        <v>-34.108324485206666</v>
      </c>
      <c r="H37" s="23">
        <v>-0.22399375627468615</v>
      </c>
      <c r="I37" s="30">
        <v>17425.852304</v>
      </c>
      <c r="J37" s="18"/>
      <c r="K37" s="19"/>
      <c r="L37" s="20">
        <v>1.0014067913560503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1364.4937063773737</v>
      </c>
      <c r="S37" s="25">
        <f t="shared" si="1"/>
        <v>-34.108324485206666</v>
      </c>
      <c r="T37" s="26">
        <f t="shared" si="1"/>
        <v>-0.22399375627468615</v>
      </c>
      <c r="U37" s="35">
        <f t="shared" si="2"/>
        <v>1742.5852304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14690.497033998241</v>
      </c>
      <c r="E38" s="17">
        <v>-3448.0013850017594</v>
      </c>
      <c r="F38" s="23">
        <v>1.7004370929702837E-2</v>
      </c>
      <c r="G38" s="53">
        <v>308.43375522450441</v>
      </c>
      <c r="H38" s="23">
        <v>-0.20441134838177177</v>
      </c>
      <c r="I38" s="30">
        <v>18163.180519000001</v>
      </c>
      <c r="J38" s="18"/>
      <c r="K38" s="19"/>
      <c r="L38" s="20">
        <v>1.0013607576233623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1469.049703399824</v>
      </c>
      <c r="S38" s="25">
        <f t="shared" si="1"/>
        <v>308.43375522450441</v>
      </c>
      <c r="T38" s="26">
        <f t="shared" si="1"/>
        <v>-0.20441134838177177</v>
      </c>
      <c r="U38" s="35">
        <f t="shared" si="2"/>
        <v>1816.3180519000002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18303.712152</v>
      </c>
      <c r="D39" s="17">
        <v>15064.694787936718</v>
      </c>
      <c r="E39" s="17">
        <v>-3214.1291640632821</v>
      </c>
      <c r="F39" s="23">
        <v>1.3325554303115753E-2</v>
      </c>
      <c r="G39" s="53">
        <v>243.57546116946887</v>
      </c>
      <c r="H39" s="23">
        <v>-0.18948773279880993</v>
      </c>
      <c r="I39" s="30">
        <v>18303.712152</v>
      </c>
      <c r="J39" s="18"/>
      <c r="K39" s="19"/>
      <c r="L39" s="20">
        <v>1.0013615865038885</v>
      </c>
      <c r="M39" s="21">
        <v>-0.05</v>
      </c>
      <c r="N39" s="34">
        <v>-0.08</v>
      </c>
      <c r="O39" s="22">
        <v>-0.1</v>
      </c>
      <c r="Q39" s="15">
        <f t="shared" si="0"/>
        <v>1830.3712152000001</v>
      </c>
      <c r="R39" s="25">
        <f t="shared" si="0"/>
        <v>1506.4694787936719</v>
      </c>
      <c r="S39" s="25">
        <f t="shared" si="1"/>
        <v>243.57546116946887</v>
      </c>
      <c r="T39" s="26">
        <f t="shared" si="1"/>
        <v>-0.18948773279880993</v>
      </c>
      <c r="U39" s="35">
        <f t="shared" si="2"/>
        <v>1830.3712152000001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15184.865138673369</v>
      </c>
      <c r="E40" s="17">
        <v>-3542.7139113266308</v>
      </c>
      <c r="F40" s="23">
        <v>-1.7545500482794595E-2</v>
      </c>
      <c r="G40" s="53">
        <v>-328.58474726334885</v>
      </c>
      <c r="H40" s="23">
        <v>-0.20797112427591541</v>
      </c>
      <c r="I40" s="30">
        <v>18726.252049999999</v>
      </c>
      <c r="J40" s="18"/>
      <c r="K40" s="19"/>
      <c r="L40" s="20">
        <v>0.99992914193572724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1518.486513867337</v>
      </c>
      <c r="S40" s="25">
        <f t="shared" si="1"/>
        <v>-328.58474726334885</v>
      </c>
      <c r="T40" s="26">
        <f t="shared" si="1"/>
        <v>-0.20797112427591541</v>
      </c>
      <c r="U40" s="35">
        <f t="shared" si="2"/>
        <v>1872.6252049999998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15397.18946934931</v>
      </c>
      <c r="E41" s="17">
        <v>-3358.3621146506885</v>
      </c>
      <c r="F41" s="23">
        <v>9.8291855534235091E-3</v>
      </c>
      <c r="G41" s="53">
        <v>184.35179667594221</v>
      </c>
      <c r="H41" s="23">
        <v>-0.19600955319490881</v>
      </c>
      <c r="I41" s="30">
        <v>18780.242483999999</v>
      </c>
      <c r="J41" s="18"/>
      <c r="K41" s="19"/>
      <c r="L41" s="20">
        <v>1.0013164582171534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1539.718946934931</v>
      </c>
      <c r="S41" s="25">
        <f t="shared" si="1"/>
        <v>184.35179667594221</v>
      </c>
      <c r="T41" s="26">
        <f t="shared" si="1"/>
        <v>-0.19600955319490881</v>
      </c>
      <c r="U41" s="35">
        <f t="shared" si="2"/>
        <v>1878.0242483999998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15459.364068458142</v>
      </c>
      <c r="E42" s="17">
        <v>-3189.7037685418577</v>
      </c>
      <c r="F42" s="23">
        <v>9.043794981227463E-3</v>
      </c>
      <c r="G42" s="53">
        <v>168.6583461088311</v>
      </c>
      <c r="H42" s="23">
        <v>-0.18526844282646179</v>
      </c>
      <c r="I42" s="30">
        <v>18674.058636999998</v>
      </c>
      <c r="J42" s="18"/>
      <c r="K42" s="19"/>
      <c r="L42" s="20">
        <v>1.0013400562547377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1545.9364068458142</v>
      </c>
      <c r="S42" s="25">
        <f t="shared" si="1"/>
        <v>168.6583461088311</v>
      </c>
      <c r="T42" s="26">
        <f t="shared" si="1"/>
        <v>-0.18526844282646179</v>
      </c>
      <c r="U42" s="35">
        <f t="shared" si="2"/>
        <v>1867.4058636999998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15454.532601930068</v>
      </c>
      <c r="E43" s="17">
        <v>-3194.5352350699309</v>
      </c>
      <c r="F43" s="23">
        <v>-2.5907281641646661E-4</v>
      </c>
      <c r="G43" s="53">
        <v>-4.8314665280733342</v>
      </c>
      <c r="H43" s="23">
        <v>-0.18474753774092562</v>
      </c>
      <c r="I43" s="30">
        <v>18674.058636999998</v>
      </c>
      <c r="J43" s="18"/>
      <c r="K43" s="19"/>
      <c r="L43" s="20">
        <v>1.0013400562547377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1545.4532601930068</v>
      </c>
      <c r="S43" s="25">
        <f t="shared" si="1"/>
        <v>-4.8314665280733342</v>
      </c>
      <c r="T43" s="26">
        <f t="shared" si="1"/>
        <v>-0.18474753774092562</v>
      </c>
      <c r="U43" s="35">
        <f t="shared" si="2"/>
        <v>1867.4058636999998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18674.058636999998</v>
      </c>
      <c r="D44" s="17">
        <v>15440.038202345848</v>
      </c>
      <c r="E44" s="17">
        <v>-3209.0296346541509</v>
      </c>
      <c r="F44" s="23">
        <v>-2.5907281641646661E-4</v>
      </c>
      <c r="G44" s="53">
        <v>-4.8314665280733342</v>
      </c>
      <c r="H44" s="23">
        <v>-0.18486326751070323</v>
      </c>
      <c r="I44" s="30">
        <v>18674.058636999998</v>
      </c>
      <c r="J44" s="18"/>
      <c r="K44" s="19"/>
      <c r="L44" s="20">
        <v>1.0013400562547377</v>
      </c>
      <c r="M44" s="21">
        <v>-0.05</v>
      </c>
      <c r="N44" s="34">
        <v>-0.08</v>
      </c>
      <c r="O44" s="22">
        <v>-0.1</v>
      </c>
      <c r="Q44" s="15">
        <f t="shared" si="0"/>
        <v>1867.4058636999998</v>
      </c>
      <c r="R44" s="25">
        <f t="shared" si="0"/>
        <v>1544.0038202345847</v>
      </c>
      <c r="S44" s="25">
        <f t="shared" si="1"/>
        <v>-4.8314665280733342</v>
      </c>
      <c r="T44" s="26">
        <f t="shared" si="1"/>
        <v>-0.18486326751070323</v>
      </c>
      <c r="U44" s="35">
        <f t="shared" si="2"/>
        <v>1867.4058636999998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15435.206735817776</v>
      </c>
      <c r="E45" s="17">
        <v>-3213.861101182224</v>
      </c>
      <c r="F45" s="23">
        <v>-2.5907281641646661E-4</v>
      </c>
      <c r="G45" s="53">
        <v>-4.8314665280733342</v>
      </c>
      <c r="H45" s="23">
        <v>-0.1844886454465873</v>
      </c>
      <c r="I45" s="30">
        <v>18674.058636999998</v>
      </c>
      <c r="J45" s="18"/>
      <c r="K45" s="19"/>
      <c r="L45" s="20">
        <v>1.0013400562547377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1543.5206735817776</v>
      </c>
      <c r="S45" s="25">
        <f t="shared" si="1"/>
        <v>-4.8314665280733342</v>
      </c>
      <c r="T45" s="26">
        <f t="shared" si="1"/>
        <v>-0.1844886454465873</v>
      </c>
      <c r="U45" s="35">
        <f t="shared" si="2"/>
        <v>1867.4058636999998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15430.375269289701</v>
      </c>
      <c r="E46" s="17">
        <v>-3218.6925677102981</v>
      </c>
      <c r="F46" s="23">
        <v>-2.5907281641646661E-4</v>
      </c>
      <c r="G46" s="53">
        <v>-4.8314665280733342</v>
      </c>
      <c r="H46" s="23">
        <v>-0.18417293915003938</v>
      </c>
      <c r="I46" s="30">
        <v>18674.058636999998</v>
      </c>
      <c r="J46" s="18"/>
      <c r="K46" s="19"/>
      <c r="L46" s="20">
        <v>1.0013400562547377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1543.0375269289702</v>
      </c>
      <c r="S46" s="25">
        <f t="shared" si="1"/>
        <v>-4.8314665280733342</v>
      </c>
      <c r="T46" s="26">
        <f t="shared" si="1"/>
        <v>-0.18417293915003938</v>
      </c>
      <c r="U46" s="35">
        <f t="shared" si="2"/>
        <v>1867.4058636999998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15425.543802761631</v>
      </c>
      <c r="E47" s="17">
        <v>-3223.5240342383709</v>
      </c>
      <c r="F47" s="23">
        <v>-2.5907281641646661E-4</v>
      </c>
      <c r="G47" s="53">
        <v>-4.8314665280733342</v>
      </c>
      <c r="H47" s="23">
        <v>-0.18390828724248279</v>
      </c>
      <c r="I47" s="30">
        <v>18674.058636999998</v>
      </c>
      <c r="J47" s="18"/>
      <c r="K47" s="19"/>
      <c r="L47" s="20">
        <v>1.0013400562547377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1542.5543802761631</v>
      </c>
      <c r="S47" s="25">
        <f t="shared" si="1"/>
        <v>-4.8314665280733342</v>
      </c>
      <c r="T47" s="26">
        <f t="shared" si="1"/>
        <v>-0.18390828724248279</v>
      </c>
      <c r="U47" s="35">
        <f t="shared" si="2"/>
        <v>1867.4058636999998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15085.246953480446</v>
      </c>
      <c r="E48" s="17">
        <v>-3451.431237519555</v>
      </c>
      <c r="F48" s="23">
        <v>-1.2294932292229081E-2</v>
      </c>
      <c r="G48" s="53">
        <v>-227.90720328118442</v>
      </c>
      <c r="H48" s="23">
        <v>-0.19643105874006891</v>
      </c>
      <c r="I48" s="30">
        <v>18561.629891</v>
      </c>
      <c r="J48" s="18"/>
      <c r="K48" s="19"/>
      <c r="L48" s="20">
        <v>1.0013460718119449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1508.5246953480446</v>
      </c>
      <c r="S48" s="25">
        <f t="shared" si="1"/>
        <v>-227.90720328118442</v>
      </c>
      <c r="T48" s="26">
        <f t="shared" si="1"/>
        <v>-0.19643105874006891</v>
      </c>
      <c r="U48" s="35">
        <f t="shared" si="2"/>
        <v>1856.1629891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19037.298202999998</v>
      </c>
      <c r="D49" s="17">
        <v>16011.614138911507</v>
      </c>
      <c r="E49" s="17">
        <v>-3000.4474640884932</v>
      </c>
      <c r="F49" s="23">
        <v>2.4226554970806086E-2</v>
      </c>
      <c r="G49" s="53">
        <v>460.59675553343106</v>
      </c>
      <c r="H49" s="23">
        <v>-0.17020433323135686</v>
      </c>
      <c r="I49" s="30">
        <v>19037.298202999998</v>
      </c>
      <c r="J49" s="18"/>
      <c r="K49" s="19"/>
      <c r="L49" s="20">
        <v>1.0013273994439413</v>
      </c>
      <c r="M49" s="21">
        <v>-0.05</v>
      </c>
      <c r="N49" s="34">
        <v>-0.08</v>
      </c>
      <c r="O49" s="22">
        <v>-0.1</v>
      </c>
      <c r="Q49" s="15">
        <f t="shared" si="0"/>
        <v>1903.7298202999998</v>
      </c>
      <c r="R49" s="25">
        <f t="shared" si="0"/>
        <v>1601.1614138911507</v>
      </c>
      <c r="S49" s="25">
        <f t="shared" si="1"/>
        <v>460.59675553343106</v>
      </c>
      <c r="T49" s="26">
        <f t="shared" si="1"/>
        <v>-0.17020433323135686</v>
      </c>
      <c r="U49" s="35">
        <f t="shared" si="2"/>
        <v>1903.7298202999998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15258.687914538314</v>
      </c>
      <c r="E50" s="17">
        <v>-3074.7426444616872</v>
      </c>
      <c r="F50" s="23">
        <v>-4.0524428930035329E-3</v>
      </c>
      <c r="G50" s="53">
        <v>-74.295180373193332</v>
      </c>
      <c r="H50" s="23">
        <v>-0.17413842247803335</v>
      </c>
      <c r="I50" s="30">
        <v>18358.287559</v>
      </c>
      <c r="J50" s="18"/>
      <c r="K50" s="19"/>
      <c r="L50" s="20">
        <v>1.0013558291733784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1525.8687914538314</v>
      </c>
      <c r="S50" s="25">
        <f t="shared" si="1"/>
        <v>-74.295180373193332</v>
      </c>
      <c r="T50" s="26">
        <f t="shared" si="1"/>
        <v>-0.17413842247803335</v>
      </c>
      <c r="U50" s="35">
        <f t="shared" si="2"/>
        <v>1835.8287559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15733.932791072051</v>
      </c>
      <c r="E51" s="17">
        <v>-3057.4910699279485</v>
      </c>
      <c r="F51" s="23">
        <v>9.1805573975381135E-4</v>
      </c>
      <c r="G51" s="53">
        <v>17.251574533737777</v>
      </c>
      <c r="H51" s="23">
        <v>-0.17274347923012454</v>
      </c>
      <c r="I51" s="30">
        <v>18816.939361000001</v>
      </c>
      <c r="J51" s="18"/>
      <c r="K51" s="19"/>
      <c r="L51" s="20">
        <v>1.001357826857014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1573.3932791072052</v>
      </c>
      <c r="S51" s="25">
        <f t="shared" si="1"/>
        <v>17.251574533737777</v>
      </c>
      <c r="T51" s="26">
        <f t="shared" si="1"/>
        <v>-0.17274347923012454</v>
      </c>
      <c r="U51" s="35">
        <f t="shared" si="2"/>
        <v>1881.6939361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14877.852188773473</v>
      </c>
      <c r="E52" s="17">
        <v>-3073.2504942265264</v>
      </c>
      <c r="F52" s="23">
        <v>-8.7790842584295513E-4</v>
      </c>
      <c r="G52" s="53">
        <v>-15.759424298577777</v>
      </c>
      <c r="H52" s="23">
        <v>-0.17352804896772772</v>
      </c>
      <c r="I52" s="30">
        <v>17976.606382999998</v>
      </c>
      <c r="J52" s="18"/>
      <c r="K52" s="19"/>
      <c r="L52" s="20">
        <v>1.0014207316648103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1487.7852188773472</v>
      </c>
      <c r="S52" s="25">
        <f t="shared" si="1"/>
        <v>-15.759424298577777</v>
      </c>
      <c r="T52" s="26">
        <f t="shared" si="1"/>
        <v>-0.17352804896772772</v>
      </c>
      <c r="U52" s="35">
        <f t="shared" si="2"/>
        <v>1797.6606382999998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14387.641211342794</v>
      </c>
      <c r="E53" s="17">
        <v>-3159.6395236572066</v>
      </c>
      <c r="F53" s="23">
        <v>-4.9232146413642026E-3</v>
      </c>
      <c r="G53" s="53">
        <v>-86.389029430679997</v>
      </c>
      <c r="H53" s="23">
        <v>-0.17844005025407089</v>
      </c>
      <c r="I53" s="30">
        <v>17572.909135000002</v>
      </c>
      <c r="J53" s="18"/>
      <c r="K53" s="19"/>
      <c r="L53" s="20">
        <v>1.0014605339931035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1438.7641211342793</v>
      </c>
      <c r="S53" s="25">
        <f t="shared" si="1"/>
        <v>-86.389029430679997</v>
      </c>
      <c r="T53" s="26">
        <f t="shared" si="1"/>
        <v>-0.17844005025407089</v>
      </c>
      <c r="U53" s="35">
        <f t="shared" si="2"/>
        <v>1757.2909135000002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18536.227052999999</v>
      </c>
      <c r="D54" s="17">
        <v>15393.843708940061</v>
      </c>
      <c r="E54" s="17">
        <v>-3116.6208440599398</v>
      </c>
      <c r="F54" s="23">
        <v>2.8151842472360377E-3</v>
      </c>
      <c r="G54" s="53">
        <v>52.110368218626661</v>
      </c>
      <c r="H54" s="23">
        <v>-0.17573366894799736</v>
      </c>
      <c r="I54" s="30">
        <v>18536.227052999999</v>
      </c>
      <c r="J54" s="18"/>
      <c r="K54" s="19"/>
      <c r="L54" s="20">
        <v>1.0013917803049317</v>
      </c>
      <c r="M54" s="21">
        <v>-0.05</v>
      </c>
      <c r="N54" s="34">
        <v>-0.08</v>
      </c>
      <c r="O54" s="22">
        <v>-0.1</v>
      </c>
      <c r="Q54" s="15">
        <f t="shared" si="0"/>
        <v>1853.6227052999998</v>
      </c>
      <c r="R54" s="25">
        <f t="shared" si="0"/>
        <v>1539.3843708940062</v>
      </c>
      <c r="S54" s="25">
        <f t="shared" si="1"/>
        <v>52.110368218626661</v>
      </c>
      <c r="T54" s="26">
        <f t="shared" si="1"/>
        <v>-0.17573366894799736</v>
      </c>
      <c r="U54" s="35">
        <f t="shared" si="2"/>
        <v>1853.6227052999998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15127.417785204449</v>
      </c>
      <c r="E55" s="17">
        <v>-3108.2842137955508</v>
      </c>
      <c r="F55" s="23">
        <v>4.5715982114897738E-4</v>
      </c>
      <c r="G55" s="53">
        <v>8.336630264388889</v>
      </c>
      <c r="H55" s="23">
        <v>-0.1750901246432906</v>
      </c>
      <c r="I55" s="30">
        <v>18261.248099</v>
      </c>
      <c r="J55" s="18"/>
      <c r="K55" s="19"/>
      <c r="L55" s="20">
        <v>1.0014008838267594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1512.7417785204448</v>
      </c>
      <c r="S55" s="25">
        <f t="shared" si="1"/>
        <v>8.336630264388889</v>
      </c>
      <c r="T55" s="26">
        <f t="shared" si="1"/>
        <v>-0.1750901246432906</v>
      </c>
      <c r="U55" s="35">
        <f t="shared" si="2"/>
        <v>1826.1248098999999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15133.488247942163</v>
      </c>
      <c r="E56" s="17">
        <v>-2992.3865850578395</v>
      </c>
      <c r="F56" s="23">
        <v>6.3940433113169074E-3</v>
      </c>
      <c r="G56" s="53">
        <v>115.8976287377111</v>
      </c>
      <c r="H56" s="23">
        <v>-0.16843655680526759</v>
      </c>
      <c r="I56" s="30">
        <v>18151.222132999999</v>
      </c>
      <c r="J56" s="18"/>
      <c r="K56" s="19"/>
      <c r="L56" s="20">
        <v>1.001398404227853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1513.3488247942164</v>
      </c>
      <c r="S56" s="25">
        <f t="shared" si="1"/>
        <v>115.8976287377111</v>
      </c>
      <c r="T56" s="26">
        <f t="shared" si="1"/>
        <v>-0.16843655680526759</v>
      </c>
      <c r="U56" s="35">
        <f t="shared" si="2"/>
        <v>1815.1222132999999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15272.927870784913</v>
      </c>
      <c r="E57" s="17">
        <v>-2987.6555882150865</v>
      </c>
      <c r="F57" s="23">
        <v>2.5908245776350543E-4</v>
      </c>
      <c r="G57" s="53">
        <v>4.730996842753334</v>
      </c>
      <c r="H57" s="23">
        <v>-0.16801548631026325</v>
      </c>
      <c r="I57" s="30">
        <v>18285.976659</v>
      </c>
      <c r="J57" s="18"/>
      <c r="K57" s="19"/>
      <c r="L57" s="20">
        <v>1.0013906017875616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1527.2927870784913</v>
      </c>
      <c r="S57" s="25">
        <f t="shared" si="1"/>
        <v>4.730996842753334</v>
      </c>
      <c r="T57" s="26">
        <f t="shared" si="1"/>
        <v>-0.16801548631026325</v>
      </c>
      <c r="U57" s="35">
        <f t="shared" si="2"/>
        <v>1828.5976659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15677.542071951581</v>
      </c>
      <c r="E58" s="17">
        <v>-3031.8030540484197</v>
      </c>
      <c r="F58" s="23">
        <v>-2.3596478410130178E-3</v>
      </c>
      <c r="G58" s="53">
        <v>-44.147465833333335</v>
      </c>
      <c r="H58" s="23">
        <v>-0.17022773338560004</v>
      </c>
      <c r="I58" s="30">
        <v>18734.381126</v>
      </c>
      <c r="J58" s="18"/>
      <c r="K58" s="19"/>
      <c r="L58" s="20">
        <v>1.0013381548007902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1567.754207195158</v>
      </c>
      <c r="S58" s="25">
        <f t="shared" si="1"/>
        <v>-44.147465833333335</v>
      </c>
      <c r="T58" s="26">
        <f t="shared" si="1"/>
        <v>-0.17022773338560004</v>
      </c>
      <c r="U58" s="35">
        <f t="shared" si="2"/>
        <v>1873.4381126000001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S21" sqref="S21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9028.8060000000005</v>
      </c>
      <c r="D34" s="17">
        <v>8743.5309596851657</v>
      </c>
      <c r="E34" s="17">
        <v>-346.05812431483554</v>
      </c>
      <c r="F34" s="23">
        <v>-2.3183535459130555E-2</v>
      </c>
      <c r="G34" s="53">
        <v>-210.72881083783997</v>
      </c>
      <c r="H34" s="23">
        <v>-4.0798296896304036E-2</v>
      </c>
      <c r="I34" s="30">
        <v>9028.8060000000005</v>
      </c>
      <c r="J34" s="18"/>
      <c r="K34" s="19"/>
      <c r="L34" s="20">
        <v>0.99331288978651477</v>
      </c>
      <c r="M34" s="21">
        <v>-0.05</v>
      </c>
      <c r="N34" s="34">
        <v>-0.08</v>
      </c>
      <c r="O34" s="22">
        <v>-0.1</v>
      </c>
      <c r="Q34" s="15">
        <f>C34/$W$32</f>
        <v>902.88060000000007</v>
      </c>
      <c r="R34" s="25">
        <f>D34/$W$32</f>
        <v>874.35309596851653</v>
      </c>
      <c r="S34" s="25">
        <f>G34</f>
        <v>-210.72881083783997</v>
      </c>
      <c r="T34" s="26">
        <f>H34</f>
        <v>-4.0798296896304036E-2</v>
      </c>
      <c r="U34" s="35">
        <f>I34/$W$32</f>
        <v>902.88060000000007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8566.4165602384601</v>
      </c>
      <c r="E35" s="17">
        <v>-566.99120176153997</v>
      </c>
      <c r="F35" s="23">
        <v>-2.4189555881421125E-2</v>
      </c>
      <c r="G35" s="53">
        <v>-220.93307744670443</v>
      </c>
      <c r="H35" s="23">
        <v>-6.6391238799905855E-2</v>
      </c>
      <c r="I35" s="30">
        <v>9135.0840599999992</v>
      </c>
      <c r="J35" s="18"/>
      <c r="K35" s="19"/>
      <c r="L35" s="20">
        <v>1.0001835347817247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856.64165602384605</v>
      </c>
      <c r="S35" s="25">
        <f t="shared" ref="S35:T58" si="1">G35</f>
        <v>-220.93307744670443</v>
      </c>
      <c r="T35" s="26">
        <f t="shared" si="1"/>
        <v>-6.6391238799905855E-2</v>
      </c>
      <c r="U35" s="35">
        <f t="shared" ref="U35:W58" si="2">I35/$W$32</f>
        <v>913.50840599999992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8475.6039429269604</v>
      </c>
      <c r="E36" s="17">
        <v>-999.86331807303986</v>
      </c>
      <c r="F36" s="23">
        <v>-4.5683458597673053E-2</v>
      </c>
      <c r="G36" s="53">
        <v>-432.87211631150001</v>
      </c>
      <c r="H36" s="23">
        <v>-0.11605369515855508</v>
      </c>
      <c r="I36" s="30">
        <v>9476.9958540000007</v>
      </c>
      <c r="J36" s="18"/>
      <c r="K36" s="19"/>
      <c r="L36" s="20">
        <v>1.0001613211209426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847.56039429269606</v>
      </c>
      <c r="S36" s="25">
        <f t="shared" si="1"/>
        <v>-432.87211631150001</v>
      </c>
      <c r="T36" s="26">
        <f t="shared" si="1"/>
        <v>-0.11605369515855508</v>
      </c>
      <c r="U36" s="35">
        <f t="shared" si="2"/>
        <v>947.69958540000005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8308.5867649474239</v>
      </c>
      <c r="E37" s="17">
        <v>-1234.9878120525755</v>
      </c>
      <c r="F37" s="23">
        <v>-2.4636942068455694E-2</v>
      </c>
      <c r="G37" s="53">
        <v>-235.12449397953554</v>
      </c>
      <c r="H37" s="23">
        <v>-0.14235169962328093</v>
      </c>
      <c r="I37" s="30">
        <v>9524.1773420000009</v>
      </c>
      <c r="J37" s="18"/>
      <c r="K37" s="19"/>
      <c r="L37" s="20">
        <v>0.99796750841694615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830.85867649474244</v>
      </c>
      <c r="S37" s="25">
        <f t="shared" si="1"/>
        <v>-235.12449397953554</v>
      </c>
      <c r="T37" s="26">
        <f t="shared" si="1"/>
        <v>-0.14235169962328093</v>
      </c>
      <c r="U37" s="35">
        <f t="shared" si="2"/>
        <v>952.41773420000004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7947.6914543670846</v>
      </c>
      <c r="E38" s="17">
        <v>-1118.5023586329155</v>
      </c>
      <c r="F38" s="23">
        <v>1.2848330382329982E-2</v>
      </c>
      <c r="G38" s="53">
        <v>116.48545341966</v>
      </c>
      <c r="H38" s="23">
        <v>-0.12850306630361832</v>
      </c>
      <c r="I38" s="30">
        <v>9067.6547620000001</v>
      </c>
      <c r="J38" s="18"/>
      <c r="K38" s="19"/>
      <c r="L38" s="20">
        <v>1.0001611424849428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794.76914543670841</v>
      </c>
      <c r="S38" s="25">
        <f t="shared" si="1"/>
        <v>116.48545341966</v>
      </c>
      <c r="T38" s="26">
        <f t="shared" si="1"/>
        <v>-0.12850306630361832</v>
      </c>
      <c r="U38" s="35">
        <f t="shared" si="2"/>
        <v>906.76547619999997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9778.1174599999995</v>
      </c>
      <c r="D39" s="17">
        <v>8662.4640539092525</v>
      </c>
      <c r="E39" s="17">
        <v>-1117.7836160907466</v>
      </c>
      <c r="F39" s="23">
        <v>5.4115037588295433E-4</v>
      </c>
      <c r="G39" s="53">
        <v>5.292584702848889</v>
      </c>
      <c r="H39" s="23">
        <v>-0.1275258125793842</v>
      </c>
      <c r="I39" s="30">
        <v>9778.1174599999995</v>
      </c>
      <c r="J39" s="18"/>
      <c r="K39" s="19"/>
      <c r="L39" s="20">
        <v>0.99978219263234669</v>
      </c>
      <c r="M39" s="21">
        <v>-0.05</v>
      </c>
      <c r="N39" s="34">
        <v>-0.08</v>
      </c>
      <c r="O39" s="22">
        <v>-0.1</v>
      </c>
      <c r="Q39" s="15">
        <f t="shared" si="0"/>
        <v>977.81174599999997</v>
      </c>
      <c r="R39" s="25">
        <f t="shared" si="0"/>
        <v>866.24640539092525</v>
      </c>
      <c r="S39" s="25">
        <f t="shared" si="1"/>
        <v>5.292584702848889</v>
      </c>
      <c r="T39" s="26">
        <f t="shared" si="1"/>
        <v>-0.1275258125793842</v>
      </c>
      <c r="U39" s="35">
        <f t="shared" si="2"/>
        <v>977.81174599999997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8648.2298120344985</v>
      </c>
      <c r="E40" s="17">
        <v>-1405.4980449655022</v>
      </c>
      <c r="F40" s="23">
        <v>-2.8617686192334294E-2</v>
      </c>
      <c r="G40" s="53">
        <v>-287.71442887475553</v>
      </c>
      <c r="H40" s="23">
        <v>-0.15873367837822033</v>
      </c>
      <c r="I40" s="30">
        <v>9931.2001500000006</v>
      </c>
      <c r="J40" s="18"/>
      <c r="K40" s="19"/>
      <c r="L40" s="20">
        <v>0.9878127090027915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864.8229812034499</v>
      </c>
      <c r="S40" s="25">
        <f t="shared" si="1"/>
        <v>-287.71442887475553</v>
      </c>
      <c r="T40" s="26">
        <f t="shared" si="1"/>
        <v>-0.15873367837822033</v>
      </c>
      <c r="U40" s="35">
        <f t="shared" si="2"/>
        <v>993.12001500000008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10007.653841888468</v>
      </c>
      <c r="E41" s="17">
        <v>-1200.3809741115308</v>
      </c>
      <c r="F41" s="23">
        <v>1.8300895225731882E-2</v>
      </c>
      <c r="G41" s="53">
        <v>205.11707085397109</v>
      </c>
      <c r="H41" s="23">
        <v>-0.1335561997748384</v>
      </c>
      <c r="I41" s="30">
        <v>11209.452429999999</v>
      </c>
      <c r="J41" s="18"/>
      <c r="K41" s="19"/>
      <c r="L41" s="20">
        <v>1.0001264819411497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1000.7653841888468</v>
      </c>
      <c r="S41" s="25">
        <f t="shared" si="1"/>
        <v>205.11707085397109</v>
      </c>
      <c r="T41" s="26">
        <f t="shared" si="1"/>
        <v>-0.1335561997748384</v>
      </c>
      <c r="U41" s="35">
        <f t="shared" si="2"/>
        <v>1120.9452429999999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10647.841135529419</v>
      </c>
      <c r="E42" s="17">
        <v>-1177.5466644705823</v>
      </c>
      <c r="F42" s="23">
        <v>1.9309565172102761E-3</v>
      </c>
      <c r="G42" s="53">
        <v>22.834309640948888</v>
      </c>
      <c r="H42" s="23">
        <v>-0.12883896784826626</v>
      </c>
      <c r="I42" s="30">
        <v>11826.80545</v>
      </c>
      <c r="J42" s="18"/>
      <c r="K42" s="19"/>
      <c r="L42" s="20">
        <v>1.000119881903577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1064.784113552942</v>
      </c>
      <c r="S42" s="25">
        <f t="shared" si="1"/>
        <v>22.834309640948888</v>
      </c>
      <c r="T42" s="26">
        <f t="shared" si="1"/>
        <v>-0.12883896784826626</v>
      </c>
      <c r="U42" s="35">
        <f t="shared" si="2"/>
        <v>1182.6805449999999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10644.958011665773</v>
      </c>
      <c r="E43" s="17">
        <v>-1180.429788334229</v>
      </c>
      <c r="F43" s="23">
        <v>-2.4380797589121489E-4</v>
      </c>
      <c r="G43" s="53">
        <v>-2.8831238636466665</v>
      </c>
      <c r="H43" s="23">
        <v>-0.12725171142337585</v>
      </c>
      <c r="I43" s="30">
        <v>11826.80545</v>
      </c>
      <c r="J43" s="18"/>
      <c r="K43" s="19"/>
      <c r="L43" s="20">
        <v>1.000119881903577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1064.4958011665772</v>
      </c>
      <c r="S43" s="25">
        <f t="shared" si="1"/>
        <v>-2.8831238636466665</v>
      </c>
      <c r="T43" s="26">
        <f t="shared" si="1"/>
        <v>-0.12725171142337585</v>
      </c>
      <c r="U43" s="35">
        <f t="shared" si="2"/>
        <v>1182.6805449999999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11826.80545</v>
      </c>
      <c r="D44" s="17">
        <v>10636.308640074831</v>
      </c>
      <c r="E44" s="17">
        <v>-1189.0791599251688</v>
      </c>
      <c r="F44" s="23">
        <v>-2.4380797589121489E-4</v>
      </c>
      <c r="G44" s="53">
        <v>-2.8831238636466665</v>
      </c>
      <c r="H44" s="23">
        <v>-0.12649803320360961</v>
      </c>
      <c r="I44" s="30">
        <v>11826.80545</v>
      </c>
      <c r="J44" s="18"/>
      <c r="K44" s="19"/>
      <c r="L44" s="20">
        <v>1.000119881903577</v>
      </c>
      <c r="M44" s="21">
        <v>-0.05</v>
      </c>
      <c r="N44" s="34">
        <v>-0.08</v>
      </c>
      <c r="O44" s="22">
        <v>-0.1</v>
      </c>
      <c r="Q44" s="15">
        <f t="shared" si="0"/>
        <v>1182.6805449999999</v>
      </c>
      <c r="R44" s="25">
        <f t="shared" si="0"/>
        <v>1063.6308640074831</v>
      </c>
      <c r="S44" s="25">
        <f t="shared" si="1"/>
        <v>-2.8831238636466665</v>
      </c>
      <c r="T44" s="26">
        <f t="shared" si="1"/>
        <v>-0.12649803320360961</v>
      </c>
      <c r="U44" s="35">
        <f t="shared" si="2"/>
        <v>1182.6805449999999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10633.425516211184</v>
      </c>
      <c r="E45" s="17">
        <v>-1191.9622837888153</v>
      </c>
      <c r="F45" s="23">
        <v>-2.4380797589121489E-4</v>
      </c>
      <c r="G45" s="53">
        <v>-2.8831238636466665</v>
      </c>
      <c r="H45" s="23">
        <v>-0.12530635152584724</v>
      </c>
      <c r="I45" s="30">
        <v>11826.80545</v>
      </c>
      <c r="J45" s="18"/>
      <c r="K45" s="19"/>
      <c r="L45" s="20">
        <v>1.000119881903577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1063.3425516211184</v>
      </c>
      <c r="S45" s="25">
        <f t="shared" si="1"/>
        <v>-2.8831238636466665</v>
      </c>
      <c r="T45" s="26">
        <f t="shared" si="1"/>
        <v>-0.12530635152584724</v>
      </c>
      <c r="U45" s="35">
        <f t="shared" si="2"/>
        <v>1182.6805449999999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10630.542392347537</v>
      </c>
      <c r="E46" s="17">
        <v>-1194.8454076524622</v>
      </c>
      <c r="F46" s="23">
        <v>-2.4380797589121489E-4</v>
      </c>
      <c r="G46" s="53">
        <v>-2.8831238636466665</v>
      </c>
      <c r="H46" s="23">
        <v>-0.12426870248092725</v>
      </c>
      <c r="I46" s="30">
        <v>11826.80545</v>
      </c>
      <c r="J46" s="18"/>
      <c r="K46" s="19"/>
      <c r="L46" s="20">
        <v>1.000119881903577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1063.0542392347538</v>
      </c>
      <c r="S46" s="25">
        <f t="shared" si="1"/>
        <v>-2.8831238636466665</v>
      </c>
      <c r="T46" s="26">
        <f t="shared" si="1"/>
        <v>-0.12426870248092725</v>
      </c>
      <c r="U46" s="35">
        <f t="shared" si="2"/>
        <v>1182.6805449999999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10627.659268483892</v>
      </c>
      <c r="E47" s="17">
        <v>-1197.7285315161089</v>
      </c>
      <c r="F47" s="23">
        <v>-2.4380797589121489E-4</v>
      </c>
      <c r="G47" s="53">
        <v>-2.8831238636466665</v>
      </c>
      <c r="H47" s="23">
        <v>-0.12336154101605712</v>
      </c>
      <c r="I47" s="30">
        <v>11826.80545</v>
      </c>
      <c r="J47" s="18"/>
      <c r="K47" s="19"/>
      <c r="L47" s="20">
        <v>1.000119881903577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1062.7659268483892</v>
      </c>
      <c r="S47" s="25">
        <f t="shared" si="1"/>
        <v>-2.8831238636466665</v>
      </c>
      <c r="T47" s="26">
        <f t="shared" si="1"/>
        <v>-0.12336154101605712</v>
      </c>
      <c r="U47" s="35">
        <f t="shared" si="2"/>
        <v>1182.6805449999999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10799.412160503507</v>
      </c>
      <c r="E48" s="17">
        <v>-1115.9371274964933</v>
      </c>
      <c r="F48" s="23">
        <v>6.8643731746905684E-3</v>
      </c>
      <c r="G48" s="53">
        <v>81.791404019615541</v>
      </c>
      <c r="H48" s="23">
        <v>-0.11396442440308496</v>
      </c>
      <c r="I48" s="30">
        <v>11911.659799999999</v>
      </c>
      <c r="J48" s="18"/>
      <c r="K48" s="19"/>
      <c r="L48" s="20">
        <v>0.99969035838473363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1079.9412160503507</v>
      </c>
      <c r="S48" s="25">
        <f t="shared" si="1"/>
        <v>81.791404019615541</v>
      </c>
      <c r="T48" s="26">
        <f t="shared" si="1"/>
        <v>-0.11396442440308496</v>
      </c>
      <c r="U48" s="35">
        <f t="shared" si="2"/>
        <v>1191.16598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11770.6978</v>
      </c>
      <c r="D49" s="17">
        <v>10816.014834239013</v>
      </c>
      <c r="E49" s="17">
        <v>-953.22609376098876</v>
      </c>
      <c r="F49" s="23">
        <v>1.4318254360341211E-2</v>
      </c>
      <c r="G49" s="53">
        <v>168.51498523524222</v>
      </c>
      <c r="H49" s="23">
        <v>-9.6582224397032901E-2</v>
      </c>
      <c r="I49" s="30">
        <v>11770.6978</v>
      </c>
      <c r="J49" s="18"/>
      <c r="K49" s="19"/>
      <c r="L49" s="20">
        <v>1.000123786402956</v>
      </c>
      <c r="M49" s="21">
        <v>-0.05</v>
      </c>
      <c r="N49" s="34">
        <v>-0.08</v>
      </c>
      <c r="O49" s="22">
        <v>-0.1</v>
      </c>
      <c r="Q49" s="15">
        <f t="shared" si="0"/>
        <v>1177.06978</v>
      </c>
      <c r="R49" s="25">
        <f t="shared" si="0"/>
        <v>1081.6014834239013</v>
      </c>
      <c r="S49" s="25">
        <f t="shared" si="1"/>
        <v>168.51498523524222</v>
      </c>
      <c r="T49" s="26">
        <f t="shared" si="1"/>
        <v>-9.6582224397032901E-2</v>
      </c>
      <c r="U49" s="35">
        <f t="shared" si="2"/>
        <v>1177.06978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11303.928551137173</v>
      </c>
      <c r="E50" s="17">
        <v>-697.86388886282884</v>
      </c>
      <c r="F50" s="23">
        <v>2.1277005595187581E-2</v>
      </c>
      <c r="G50" s="53">
        <v>255.36220489816</v>
      </c>
      <c r="H50" s="23">
        <v>-7.0136729847980292E-2</v>
      </c>
      <c r="I50" s="30">
        <v>12003.298500000001</v>
      </c>
      <c r="J50" s="18"/>
      <c r="K50" s="19"/>
      <c r="L50" s="20">
        <v>1.000125486256118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1130.3928551137174</v>
      </c>
      <c r="S50" s="25">
        <f t="shared" si="1"/>
        <v>255.36220489816</v>
      </c>
      <c r="T50" s="26">
        <f t="shared" si="1"/>
        <v>-7.0136729847980292E-2</v>
      </c>
      <c r="U50" s="35">
        <f t="shared" si="2"/>
        <v>1200.3298500000001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11291.744291176887</v>
      </c>
      <c r="E51" s="17">
        <v>-687.02501282311334</v>
      </c>
      <c r="F51" s="23">
        <v>9.0484053617229229E-4</v>
      </c>
      <c r="G51" s="53">
        <v>10.838876039715554</v>
      </c>
      <c r="H51" s="23">
        <v>-6.8538374532460852E-2</v>
      </c>
      <c r="I51" s="30">
        <v>11980.27756</v>
      </c>
      <c r="J51" s="18"/>
      <c r="K51" s="19"/>
      <c r="L51" s="20">
        <v>1.0001259107644305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1129.1744291176888</v>
      </c>
      <c r="S51" s="25">
        <f t="shared" si="1"/>
        <v>10.838876039715554</v>
      </c>
      <c r="T51" s="26">
        <f t="shared" si="1"/>
        <v>-6.8538374532460852E-2</v>
      </c>
      <c r="U51" s="35">
        <f t="shared" si="2"/>
        <v>1198.027756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11547.519143553116</v>
      </c>
      <c r="E52" s="17">
        <v>-712.07347244688447</v>
      </c>
      <c r="F52" s="23">
        <v>-2.0431722658614572E-3</v>
      </c>
      <c r="G52" s="53">
        <v>-25.048459623771109</v>
      </c>
      <c r="H52" s="23">
        <v>-7.0485353862448627E-2</v>
      </c>
      <c r="I52" s="30">
        <v>12261.096255</v>
      </c>
      <c r="J52" s="18"/>
      <c r="K52" s="19"/>
      <c r="L52" s="20">
        <v>1.000122649997198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1154.7519143553116</v>
      </c>
      <c r="S52" s="25">
        <f t="shared" si="1"/>
        <v>-25.048459623771109</v>
      </c>
      <c r="T52" s="26">
        <f t="shared" si="1"/>
        <v>-7.0485353862448627E-2</v>
      </c>
      <c r="U52" s="35">
        <f t="shared" si="2"/>
        <v>1226.1096255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11345.187709428223</v>
      </c>
      <c r="E53" s="17">
        <v>-865.7242065717777</v>
      </c>
      <c r="F53" s="23">
        <v>-1.2583067929886895E-2</v>
      </c>
      <c r="G53" s="53">
        <v>-153.65073412489335</v>
      </c>
      <c r="H53" s="23">
        <v>-8.5091307237116984E-2</v>
      </c>
      <c r="I53" s="30">
        <v>12212.38977</v>
      </c>
      <c r="J53" s="18"/>
      <c r="K53" s="19"/>
      <c r="L53" s="20">
        <v>1.0001210273245902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1134.5187709428224</v>
      </c>
      <c r="S53" s="25">
        <f t="shared" si="1"/>
        <v>-153.65073412489335</v>
      </c>
      <c r="T53" s="26">
        <f t="shared" si="1"/>
        <v>-8.5091307237116984E-2</v>
      </c>
      <c r="U53" s="35">
        <f t="shared" si="2"/>
        <v>1221.238977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12342.24012</v>
      </c>
      <c r="D54" s="17">
        <v>11596.19083470839</v>
      </c>
      <c r="E54" s="17">
        <v>-744.54905729161112</v>
      </c>
      <c r="F54" s="23">
        <v>1.0282031730707622E-2</v>
      </c>
      <c r="G54" s="53">
        <v>126.88787914995332</v>
      </c>
      <c r="H54" s="23">
        <v>-7.2672550794971993E-2</v>
      </c>
      <c r="I54" s="30">
        <v>12342.24012</v>
      </c>
      <c r="J54" s="18"/>
      <c r="K54" s="19"/>
      <c r="L54" s="20">
        <v>1.0001215671031989</v>
      </c>
      <c r="M54" s="21">
        <v>-0.05</v>
      </c>
      <c r="N54" s="34">
        <v>-0.08</v>
      </c>
      <c r="O54" s="22">
        <v>-0.1</v>
      </c>
      <c r="Q54" s="15">
        <f t="shared" si="0"/>
        <v>1234.2240120000001</v>
      </c>
      <c r="R54" s="25">
        <f t="shared" si="0"/>
        <v>1159.6190834708391</v>
      </c>
      <c r="S54" s="25">
        <f t="shared" si="1"/>
        <v>126.88787914995332</v>
      </c>
      <c r="T54" s="26">
        <f t="shared" si="1"/>
        <v>-7.2672550794971993E-2</v>
      </c>
      <c r="U54" s="35">
        <f t="shared" si="2"/>
        <v>1234.2240120000001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11454.209706409454</v>
      </c>
      <c r="E55" s="17">
        <v>-816.97868159054656</v>
      </c>
      <c r="F55" s="23">
        <v>-5.9024131982004712E-3</v>
      </c>
      <c r="G55" s="53">
        <v>-72.429624298935551</v>
      </c>
      <c r="H55" s="23">
        <v>-7.9242678406973716E-2</v>
      </c>
      <c r="I55" s="30">
        <v>12272.68492</v>
      </c>
      <c r="J55" s="18"/>
      <c r="K55" s="19"/>
      <c r="L55" s="20">
        <v>1.0001219549364482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1145.4209706409454</v>
      </c>
      <c r="S55" s="25">
        <f t="shared" si="1"/>
        <v>-72.429624298935551</v>
      </c>
      <c r="T55" s="26">
        <f t="shared" si="1"/>
        <v>-7.9242678406973716E-2</v>
      </c>
      <c r="U55" s="35">
        <f t="shared" si="2"/>
        <v>1227.2684919999999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11454.480990950517</v>
      </c>
      <c r="E56" s="17">
        <v>-818.28811304948215</v>
      </c>
      <c r="F56" s="23">
        <v>-1.0669405150861833E-4</v>
      </c>
      <c r="G56" s="53">
        <v>-1.3094314589355556</v>
      </c>
      <c r="H56" s="23">
        <v>-7.8905066800256315E-2</v>
      </c>
      <c r="I56" s="30">
        <v>12274.265719999999</v>
      </c>
      <c r="J56" s="18"/>
      <c r="K56" s="19"/>
      <c r="L56" s="20">
        <v>1.0001219460732389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1145.4480990950517</v>
      </c>
      <c r="S56" s="25">
        <f t="shared" si="1"/>
        <v>-1.3094314589355556</v>
      </c>
      <c r="T56" s="26">
        <f t="shared" si="1"/>
        <v>-7.8905066800256315E-2</v>
      </c>
      <c r="U56" s="35">
        <f t="shared" si="2"/>
        <v>1227.4265719999999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11549.587217384917</v>
      </c>
      <c r="E57" s="17">
        <v>-772.18408261508444</v>
      </c>
      <c r="F57" s="23">
        <v>3.7416723060261455E-3</v>
      </c>
      <c r="G57" s="53">
        <v>46.104030434397778</v>
      </c>
      <c r="H57" s="23">
        <v>-7.40411721754934E-2</v>
      </c>
      <c r="I57" s="30">
        <v>12323.27052</v>
      </c>
      <c r="J57" s="18"/>
      <c r="K57" s="19"/>
      <c r="L57" s="20">
        <v>1.0001216724416886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1154.9587217384917</v>
      </c>
      <c r="S57" s="25">
        <f t="shared" si="1"/>
        <v>46.104030434397778</v>
      </c>
      <c r="T57" s="26">
        <f t="shared" si="1"/>
        <v>-7.40411721754934E-2</v>
      </c>
      <c r="U57" s="35">
        <f t="shared" si="2"/>
        <v>1232.3270520000001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11489.796372060202</v>
      </c>
      <c r="E58" s="17">
        <v>-803.52203993979765</v>
      </c>
      <c r="F58" s="23">
        <v>-2.5491861736960382E-3</v>
      </c>
      <c r="G58" s="53">
        <v>-31.337957324713333</v>
      </c>
      <c r="H58" s="23">
        <v>-7.6646095591040714E-2</v>
      </c>
      <c r="I58" s="30">
        <v>12294.81612</v>
      </c>
      <c r="J58" s="18"/>
      <c r="K58" s="19"/>
      <c r="L58" s="20">
        <v>1.0001218310589384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1148.9796372060202</v>
      </c>
      <c r="S58" s="25">
        <f t="shared" si="1"/>
        <v>-31.337957324713333</v>
      </c>
      <c r="T58" s="26">
        <f t="shared" si="1"/>
        <v>-7.6646095591040714E-2</v>
      </c>
      <c r="U58" s="35">
        <f t="shared" si="2"/>
        <v>1229.481612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Q26" sqref="Q26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9028.8060000000005</v>
      </c>
      <c r="D34" s="17">
        <v>8743.5309596851657</v>
      </c>
      <c r="E34" s="17">
        <v>-346.05812431483554</v>
      </c>
      <c r="F34" s="23">
        <v>-2.3183535459130555E-2</v>
      </c>
      <c r="G34" s="53">
        <v>-210.72881083783997</v>
      </c>
      <c r="H34" s="23">
        <v>-4.0798296896304036E-2</v>
      </c>
      <c r="I34" s="30">
        <v>9028.8060000000005</v>
      </c>
      <c r="J34" s="18"/>
      <c r="K34" s="19"/>
      <c r="L34" s="20">
        <v>0.99331288978651477</v>
      </c>
      <c r="M34" s="21">
        <v>-0.05</v>
      </c>
      <c r="N34" s="34">
        <v>-0.08</v>
      </c>
      <c r="O34" s="22">
        <v>-0.1</v>
      </c>
      <c r="Q34" s="15">
        <f>C34/$W$32</f>
        <v>902.88060000000007</v>
      </c>
      <c r="R34" s="25">
        <f>D34/$W$32</f>
        <v>874.35309596851653</v>
      </c>
      <c r="S34" s="25">
        <f>G34</f>
        <v>-210.72881083783997</v>
      </c>
      <c r="T34" s="26">
        <f>H34</f>
        <v>-4.0798296896304036E-2</v>
      </c>
      <c r="U34" s="35">
        <f>I34/$W$32</f>
        <v>902.88060000000007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8566.4165602384601</v>
      </c>
      <c r="E35" s="17">
        <v>-566.99120176153997</v>
      </c>
      <c r="F35" s="23">
        <v>-2.4189555881421125E-2</v>
      </c>
      <c r="G35" s="53">
        <v>-220.93307744670443</v>
      </c>
      <c r="H35" s="23">
        <v>-6.6391238799905855E-2</v>
      </c>
      <c r="I35" s="30">
        <v>9135.0840599999992</v>
      </c>
      <c r="J35" s="18"/>
      <c r="K35" s="19"/>
      <c r="L35" s="20">
        <v>1.0001835347817247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856.64165602384605</v>
      </c>
      <c r="S35" s="25">
        <f t="shared" ref="S35:T58" si="1">G35</f>
        <v>-220.93307744670443</v>
      </c>
      <c r="T35" s="26">
        <f t="shared" si="1"/>
        <v>-6.6391238799905855E-2</v>
      </c>
      <c r="U35" s="35">
        <f t="shared" ref="U35:W58" si="2">I35/$W$32</f>
        <v>913.50840599999992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8475.6039429269604</v>
      </c>
      <c r="E36" s="17">
        <v>-999.86331807303986</v>
      </c>
      <c r="F36" s="23">
        <v>-4.5683458597673053E-2</v>
      </c>
      <c r="G36" s="53">
        <v>-432.87211631150001</v>
      </c>
      <c r="H36" s="23">
        <v>-0.11605369515855508</v>
      </c>
      <c r="I36" s="30">
        <v>9476.9958540000007</v>
      </c>
      <c r="J36" s="18"/>
      <c r="K36" s="19"/>
      <c r="L36" s="20">
        <v>1.0001613211209426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847.56039429269606</v>
      </c>
      <c r="S36" s="25">
        <f t="shared" si="1"/>
        <v>-432.87211631150001</v>
      </c>
      <c r="T36" s="26">
        <f t="shared" si="1"/>
        <v>-0.11605369515855508</v>
      </c>
      <c r="U36" s="35">
        <f t="shared" si="2"/>
        <v>947.69958540000005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8308.5867649474239</v>
      </c>
      <c r="E37" s="17">
        <v>-1234.9878120525755</v>
      </c>
      <c r="F37" s="23">
        <v>-2.4636942068455694E-2</v>
      </c>
      <c r="G37" s="53">
        <v>-235.12449397953554</v>
      </c>
      <c r="H37" s="23">
        <v>-0.14235169962328093</v>
      </c>
      <c r="I37" s="30">
        <v>9524.1773420000009</v>
      </c>
      <c r="J37" s="18"/>
      <c r="K37" s="19"/>
      <c r="L37" s="20">
        <v>0.99796750841694615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830.85867649474244</v>
      </c>
      <c r="S37" s="25">
        <f t="shared" si="1"/>
        <v>-235.12449397953554</v>
      </c>
      <c r="T37" s="26">
        <f t="shared" si="1"/>
        <v>-0.14235169962328093</v>
      </c>
      <c r="U37" s="35">
        <f t="shared" si="2"/>
        <v>952.41773420000004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7947.6914543670846</v>
      </c>
      <c r="E38" s="17">
        <v>-1118.5023586329155</v>
      </c>
      <c r="F38" s="23">
        <v>1.2848330382329982E-2</v>
      </c>
      <c r="G38" s="53">
        <v>116.48545341966</v>
      </c>
      <c r="H38" s="23">
        <v>-0.12850306630361832</v>
      </c>
      <c r="I38" s="30">
        <v>9067.6547620000001</v>
      </c>
      <c r="J38" s="18"/>
      <c r="K38" s="19"/>
      <c r="L38" s="20">
        <v>1.0001611424849428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794.76914543670841</v>
      </c>
      <c r="S38" s="25">
        <f t="shared" si="1"/>
        <v>116.48545341966</v>
      </c>
      <c r="T38" s="26">
        <f t="shared" si="1"/>
        <v>-0.12850306630361832</v>
      </c>
      <c r="U38" s="35">
        <f t="shared" si="2"/>
        <v>906.76547619999997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9778.1174599999995</v>
      </c>
      <c r="D39" s="17">
        <v>8662.4640539092525</v>
      </c>
      <c r="E39" s="17">
        <v>-1117.7836160907466</v>
      </c>
      <c r="F39" s="23">
        <v>5.4115037588295433E-4</v>
      </c>
      <c r="G39" s="53">
        <v>5.292584702848889</v>
      </c>
      <c r="H39" s="23">
        <v>-0.1275258125793842</v>
      </c>
      <c r="I39" s="30">
        <v>9778.1174599999995</v>
      </c>
      <c r="J39" s="18"/>
      <c r="K39" s="19"/>
      <c r="L39" s="20">
        <v>0.99978219263234669</v>
      </c>
      <c r="M39" s="21">
        <v>-0.05</v>
      </c>
      <c r="N39" s="34">
        <v>-0.08</v>
      </c>
      <c r="O39" s="22">
        <v>-0.1</v>
      </c>
      <c r="Q39" s="15">
        <f t="shared" si="0"/>
        <v>977.81174599999997</v>
      </c>
      <c r="R39" s="25">
        <f t="shared" si="0"/>
        <v>866.24640539092525</v>
      </c>
      <c r="S39" s="25">
        <f t="shared" si="1"/>
        <v>5.292584702848889</v>
      </c>
      <c r="T39" s="26">
        <f t="shared" si="1"/>
        <v>-0.1275258125793842</v>
      </c>
      <c r="U39" s="35">
        <f t="shared" si="2"/>
        <v>977.81174599999997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8648.2298120344985</v>
      </c>
      <c r="E40" s="17">
        <v>-1405.4980449655022</v>
      </c>
      <c r="F40" s="23">
        <v>-2.8617686192334294E-2</v>
      </c>
      <c r="G40" s="53">
        <v>-287.71442887475553</v>
      </c>
      <c r="H40" s="23">
        <v>-0.15873367837822033</v>
      </c>
      <c r="I40" s="30">
        <v>9931.2001500000006</v>
      </c>
      <c r="J40" s="18"/>
      <c r="K40" s="19"/>
      <c r="L40" s="20">
        <v>0.9878127090027915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864.8229812034499</v>
      </c>
      <c r="S40" s="25">
        <f t="shared" si="1"/>
        <v>-287.71442887475553</v>
      </c>
      <c r="T40" s="26">
        <f t="shared" si="1"/>
        <v>-0.15873367837822033</v>
      </c>
      <c r="U40" s="35">
        <f t="shared" si="2"/>
        <v>993.12001500000008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10007.653841888468</v>
      </c>
      <c r="E41" s="17">
        <v>-1200.3809741115308</v>
      </c>
      <c r="F41" s="23">
        <v>1.8300895225731882E-2</v>
      </c>
      <c r="G41" s="53">
        <v>205.11707085397109</v>
      </c>
      <c r="H41" s="23">
        <v>-0.1335561997748384</v>
      </c>
      <c r="I41" s="30">
        <v>11209.452429999999</v>
      </c>
      <c r="J41" s="18"/>
      <c r="K41" s="19"/>
      <c r="L41" s="20">
        <v>1.0001264819411497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1000.7653841888468</v>
      </c>
      <c r="S41" s="25">
        <f t="shared" si="1"/>
        <v>205.11707085397109</v>
      </c>
      <c r="T41" s="26">
        <f t="shared" si="1"/>
        <v>-0.1335561997748384</v>
      </c>
      <c r="U41" s="35">
        <f t="shared" si="2"/>
        <v>1120.9452429999999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10647.841135529419</v>
      </c>
      <c r="E42" s="17">
        <v>-1177.5466644705823</v>
      </c>
      <c r="F42" s="23">
        <v>1.9309565172102761E-3</v>
      </c>
      <c r="G42" s="53">
        <v>22.834309640948888</v>
      </c>
      <c r="H42" s="23">
        <v>-0.12883896784826626</v>
      </c>
      <c r="I42" s="30">
        <v>11826.80545</v>
      </c>
      <c r="J42" s="18"/>
      <c r="K42" s="19"/>
      <c r="L42" s="20">
        <v>1.000119881903577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1064.784113552942</v>
      </c>
      <c r="S42" s="25">
        <f t="shared" si="1"/>
        <v>22.834309640948888</v>
      </c>
      <c r="T42" s="26">
        <f t="shared" si="1"/>
        <v>-0.12883896784826626</v>
      </c>
      <c r="U42" s="35">
        <f t="shared" si="2"/>
        <v>1182.6805449999999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10644.958011665773</v>
      </c>
      <c r="E43" s="17">
        <v>-1180.429788334229</v>
      </c>
      <c r="F43" s="23">
        <v>-2.4380797589121489E-4</v>
      </c>
      <c r="G43" s="53">
        <v>-2.8831238636466665</v>
      </c>
      <c r="H43" s="23">
        <v>-0.12725171142337585</v>
      </c>
      <c r="I43" s="30">
        <v>11826.80545</v>
      </c>
      <c r="J43" s="18"/>
      <c r="K43" s="19"/>
      <c r="L43" s="20">
        <v>1.000119881903577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1064.4958011665772</v>
      </c>
      <c r="S43" s="25">
        <f t="shared" si="1"/>
        <v>-2.8831238636466665</v>
      </c>
      <c r="T43" s="26">
        <f t="shared" si="1"/>
        <v>-0.12725171142337585</v>
      </c>
      <c r="U43" s="35">
        <f t="shared" si="2"/>
        <v>1182.6805449999999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11826.80545</v>
      </c>
      <c r="D44" s="17">
        <v>10636.308640074831</v>
      </c>
      <c r="E44" s="17">
        <v>-1189.0791599251688</v>
      </c>
      <c r="F44" s="23">
        <v>-2.4380797589121489E-4</v>
      </c>
      <c r="G44" s="53">
        <v>-2.8831238636466665</v>
      </c>
      <c r="H44" s="23">
        <v>-0.12649803320360961</v>
      </c>
      <c r="I44" s="30">
        <v>11826.80545</v>
      </c>
      <c r="J44" s="18"/>
      <c r="K44" s="19"/>
      <c r="L44" s="20">
        <v>1.000119881903577</v>
      </c>
      <c r="M44" s="21">
        <v>-0.05</v>
      </c>
      <c r="N44" s="34">
        <v>-0.08</v>
      </c>
      <c r="O44" s="22">
        <v>-0.1</v>
      </c>
      <c r="Q44" s="15">
        <f t="shared" si="0"/>
        <v>1182.6805449999999</v>
      </c>
      <c r="R44" s="25">
        <f t="shared" si="0"/>
        <v>1063.6308640074831</v>
      </c>
      <c r="S44" s="25">
        <f t="shared" si="1"/>
        <v>-2.8831238636466665</v>
      </c>
      <c r="T44" s="26">
        <f t="shared" si="1"/>
        <v>-0.12649803320360961</v>
      </c>
      <c r="U44" s="35">
        <f t="shared" si="2"/>
        <v>1182.6805449999999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10633.425516211184</v>
      </c>
      <c r="E45" s="17">
        <v>-1191.9622837888153</v>
      </c>
      <c r="F45" s="23">
        <v>-2.4380797589121489E-4</v>
      </c>
      <c r="G45" s="53">
        <v>-2.8831238636466665</v>
      </c>
      <c r="H45" s="23">
        <v>-0.12530635152584724</v>
      </c>
      <c r="I45" s="30">
        <v>11826.80545</v>
      </c>
      <c r="J45" s="18"/>
      <c r="K45" s="19"/>
      <c r="L45" s="20">
        <v>1.000119881903577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1063.3425516211184</v>
      </c>
      <c r="S45" s="25">
        <f t="shared" si="1"/>
        <v>-2.8831238636466665</v>
      </c>
      <c r="T45" s="26">
        <f t="shared" si="1"/>
        <v>-0.12530635152584724</v>
      </c>
      <c r="U45" s="35">
        <f t="shared" si="2"/>
        <v>1182.6805449999999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10630.542392347537</v>
      </c>
      <c r="E46" s="17">
        <v>-1194.8454076524622</v>
      </c>
      <c r="F46" s="23">
        <v>-2.4380797589121489E-4</v>
      </c>
      <c r="G46" s="53">
        <v>-2.8831238636466665</v>
      </c>
      <c r="H46" s="23">
        <v>-0.12426870248092725</v>
      </c>
      <c r="I46" s="30">
        <v>11826.80545</v>
      </c>
      <c r="J46" s="18"/>
      <c r="K46" s="19"/>
      <c r="L46" s="20">
        <v>1.000119881903577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1063.0542392347538</v>
      </c>
      <c r="S46" s="25">
        <f t="shared" si="1"/>
        <v>-2.8831238636466665</v>
      </c>
      <c r="T46" s="26">
        <f t="shared" si="1"/>
        <v>-0.12426870248092725</v>
      </c>
      <c r="U46" s="35">
        <f t="shared" si="2"/>
        <v>1182.6805449999999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10627.659268483892</v>
      </c>
      <c r="E47" s="17">
        <v>-1197.7285315161089</v>
      </c>
      <c r="F47" s="23">
        <v>-2.4380797589121489E-4</v>
      </c>
      <c r="G47" s="53">
        <v>-2.8831238636466665</v>
      </c>
      <c r="H47" s="23">
        <v>-0.12336154101605712</v>
      </c>
      <c r="I47" s="30">
        <v>11826.80545</v>
      </c>
      <c r="J47" s="18"/>
      <c r="K47" s="19"/>
      <c r="L47" s="20">
        <v>1.000119881903577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1062.7659268483892</v>
      </c>
      <c r="S47" s="25">
        <f t="shared" si="1"/>
        <v>-2.8831238636466665</v>
      </c>
      <c r="T47" s="26">
        <f t="shared" si="1"/>
        <v>-0.12336154101605712</v>
      </c>
      <c r="U47" s="35">
        <f t="shared" si="2"/>
        <v>1182.6805449999999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10799.412160503507</v>
      </c>
      <c r="E48" s="17">
        <v>-1115.9371274964933</v>
      </c>
      <c r="F48" s="23">
        <v>6.8643731746905684E-3</v>
      </c>
      <c r="G48" s="53">
        <v>81.791404019615541</v>
      </c>
      <c r="H48" s="23">
        <v>-0.11396442440308496</v>
      </c>
      <c r="I48" s="30">
        <v>11911.659799999999</v>
      </c>
      <c r="J48" s="18"/>
      <c r="K48" s="19"/>
      <c r="L48" s="20">
        <v>0.99969035838473363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1079.9412160503507</v>
      </c>
      <c r="S48" s="25">
        <f t="shared" si="1"/>
        <v>81.791404019615541</v>
      </c>
      <c r="T48" s="26">
        <f t="shared" si="1"/>
        <v>-0.11396442440308496</v>
      </c>
      <c r="U48" s="35">
        <f t="shared" si="2"/>
        <v>1191.16598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11770.6978</v>
      </c>
      <c r="D49" s="17">
        <v>10816.014834239013</v>
      </c>
      <c r="E49" s="17">
        <v>-953.22609376098876</v>
      </c>
      <c r="F49" s="23">
        <v>1.4318254360341211E-2</v>
      </c>
      <c r="G49" s="53">
        <v>168.51498523524222</v>
      </c>
      <c r="H49" s="23">
        <v>-9.6582224397032901E-2</v>
      </c>
      <c r="I49" s="30">
        <v>11770.6978</v>
      </c>
      <c r="J49" s="18"/>
      <c r="K49" s="19"/>
      <c r="L49" s="20">
        <v>1.000123786402956</v>
      </c>
      <c r="M49" s="21">
        <v>-0.05</v>
      </c>
      <c r="N49" s="34">
        <v>-0.08</v>
      </c>
      <c r="O49" s="22">
        <v>-0.1</v>
      </c>
      <c r="Q49" s="15">
        <f t="shared" si="0"/>
        <v>1177.06978</v>
      </c>
      <c r="R49" s="25">
        <f t="shared" si="0"/>
        <v>1081.6014834239013</v>
      </c>
      <c r="S49" s="25">
        <f t="shared" si="1"/>
        <v>168.51498523524222</v>
      </c>
      <c r="T49" s="26">
        <f t="shared" si="1"/>
        <v>-9.6582224397032901E-2</v>
      </c>
      <c r="U49" s="35">
        <f t="shared" si="2"/>
        <v>1177.06978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11303.928551137173</v>
      </c>
      <c r="E50" s="17">
        <v>-697.86388886282884</v>
      </c>
      <c r="F50" s="23">
        <v>2.1277005595187581E-2</v>
      </c>
      <c r="G50" s="53">
        <v>255.36220489816</v>
      </c>
      <c r="H50" s="23">
        <v>-7.0136729847980292E-2</v>
      </c>
      <c r="I50" s="30">
        <v>12003.298500000001</v>
      </c>
      <c r="J50" s="18"/>
      <c r="K50" s="19"/>
      <c r="L50" s="20">
        <v>1.000125486256118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1130.3928551137174</v>
      </c>
      <c r="S50" s="25">
        <f t="shared" si="1"/>
        <v>255.36220489816</v>
      </c>
      <c r="T50" s="26">
        <f t="shared" si="1"/>
        <v>-7.0136729847980292E-2</v>
      </c>
      <c r="U50" s="35">
        <f t="shared" si="2"/>
        <v>1200.3298500000001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11291.744291176887</v>
      </c>
      <c r="E51" s="17">
        <v>-687.02501282311334</v>
      </c>
      <c r="F51" s="23">
        <v>9.0484053617229229E-4</v>
      </c>
      <c r="G51" s="53">
        <v>10.838876039715554</v>
      </c>
      <c r="H51" s="23">
        <v>-6.8538374532460852E-2</v>
      </c>
      <c r="I51" s="30">
        <v>11980.27756</v>
      </c>
      <c r="J51" s="18"/>
      <c r="K51" s="19"/>
      <c r="L51" s="20">
        <v>1.0001259107644305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1129.1744291176888</v>
      </c>
      <c r="S51" s="25">
        <f t="shared" si="1"/>
        <v>10.838876039715554</v>
      </c>
      <c r="T51" s="26">
        <f t="shared" si="1"/>
        <v>-6.8538374532460852E-2</v>
      </c>
      <c r="U51" s="35">
        <f t="shared" si="2"/>
        <v>1198.027756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11547.519143553116</v>
      </c>
      <c r="E52" s="17">
        <v>-712.07347244688447</v>
      </c>
      <c r="F52" s="23">
        <v>-2.0431722658614572E-3</v>
      </c>
      <c r="G52" s="53">
        <v>-25.048459623771109</v>
      </c>
      <c r="H52" s="23">
        <v>-7.0485353862448627E-2</v>
      </c>
      <c r="I52" s="30">
        <v>12261.096255</v>
      </c>
      <c r="J52" s="18"/>
      <c r="K52" s="19"/>
      <c r="L52" s="20">
        <v>1.000122649997198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1154.7519143553116</v>
      </c>
      <c r="S52" s="25">
        <f t="shared" si="1"/>
        <v>-25.048459623771109</v>
      </c>
      <c r="T52" s="26">
        <f t="shared" si="1"/>
        <v>-7.0485353862448627E-2</v>
      </c>
      <c r="U52" s="35">
        <f t="shared" si="2"/>
        <v>1226.1096255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11345.187709428223</v>
      </c>
      <c r="E53" s="17">
        <v>-865.7242065717777</v>
      </c>
      <c r="F53" s="23">
        <v>-1.2583067929886895E-2</v>
      </c>
      <c r="G53" s="53">
        <v>-153.65073412489335</v>
      </c>
      <c r="H53" s="23">
        <v>-8.5091307237116984E-2</v>
      </c>
      <c r="I53" s="30">
        <v>12212.38977</v>
      </c>
      <c r="J53" s="18"/>
      <c r="K53" s="19"/>
      <c r="L53" s="20">
        <v>1.0001210273245902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1134.5187709428224</v>
      </c>
      <c r="S53" s="25">
        <f t="shared" si="1"/>
        <v>-153.65073412489335</v>
      </c>
      <c r="T53" s="26">
        <f t="shared" si="1"/>
        <v>-8.5091307237116984E-2</v>
      </c>
      <c r="U53" s="35">
        <f t="shared" si="2"/>
        <v>1221.238977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12342.24012</v>
      </c>
      <c r="D54" s="17">
        <v>11596.19083470839</v>
      </c>
      <c r="E54" s="17">
        <v>-744.54905729161112</v>
      </c>
      <c r="F54" s="23">
        <v>1.0282031730707622E-2</v>
      </c>
      <c r="G54" s="53">
        <v>126.88787914995332</v>
      </c>
      <c r="H54" s="23">
        <v>-7.2672550794971993E-2</v>
      </c>
      <c r="I54" s="30">
        <v>12342.24012</v>
      </c>
      <c r="J54" s="18"/>
      <c r="K54" s="19"/>
      <c r="L54" s="20">
        <v>1.0001215671031989</v>
      </c>
      <c r="M54" s="21">
        <v>-0.05</v>
      </c>
      <c r="N54" s="34">
        <v>-0.08</v>
      </c>
      <c r="O54" s="22">
        <v>-0.1</v>
      </c>
      <c r="Q54" s="15">
        <f t="shared" si="0"/>
        <v>1234.2240120000001</v>
      </c>
      <c r="R54" s="25">
        <f t="shared" si="0"/>
        <v>1159.6190834708391</v>
      </c>
      <c r="S54" s="25">
        <f t="shared" si="1"/>
        <v>126.88787914995332</v>
      </c>
      <c r="T54" s="26">
        <f t="shared" si="1"/>
        <v>-7.2672550794971993E-2</v>
      </c>
      <c r="U54" s="35">
        <f t="shared" si="2"/>
        <v>1234.2240120000001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11454.209706409454</v>
      </c>
      <c r="E55" s="17">
        <v>-816.97868159054656</v>
      </c>
      <c r="F55" s="23">
        <v>-5.9024131982004712E-3</v>
      </c>
      <c r="G55" s="53">
        <v>-72.429624298935551</v>
      </c>
      <c r="H55" s="23">
        <v>-7.9242678406973716E-2</v>
      </c>
      <c r="I55" s="30">
        <v>12272.68492</v>
      </c>
      <c r="J55" s="18"/>
      <c r="K55" s="19"/>
      <c r="L55" s="20">
        <v>1.0001219549364482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1145.4209706409454</v>
      </c>
      <c r="S55" s="25">
        <f t="shared" si="1"/>
        <v>-72.429624298935551</v>
      </c>
      <c r="T55" s="26">
        <f t="shared" si="1"/>
        <v>-7.9242678406973716E-2</v>
      </c>
      <c r="U55" s="35">
        <f t="shared" si="2"/>
        <v>1227.2684919999999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11454.480990950517</v>
      </c>
      <c r="E56" s="17">
        <v>-818.28811304948215</v>
      </c>
      <c r="F56" s="23">
        <v>-1.0669405150861833E-4</v>
      </c>
      <c r="G56" s="53">
        <v>-1.3094314589355556</v>
      </c>
      <c r="H56" s="23">
        <v>-7.8905066800256315E-2</v>
      </c>
      <c r="I56" s="30">
        <v>12274.265719999999</v>
      </c>
      <c r="J56" s="18"/>
      <c r="K56" s="19"/>
      <c r="L56" s="20">
        <v>1.0001219460732389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1145.4480990950517</v>
      </c>
      <c r="S56" s="25">
        <f t="shared" si="1"/>
        <v>-1.3094314589355556</v>
      </c>
      <c r="T56" s="26">
        <f t="shared" si="1"/>
        <v>-7.8905066800256315E-2</v>
      </c>
      <c r="U56" s="35">
        <f t="shared" si="2"/>
        <v>1227.4265719999999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11549.587217384917</v>
      </c>
      <c r="E57" s="17">
        <v>-772.18408261508444</v>
      </c>
      <c r="F57" s="23">
        <v>3.7416723060261455E-3</v>
      </c>
      <c r="G57" s="53">
        <v>46.104030434397778</v>
      </c>
      <c r="H57" s="23">
        <v>-7.40411721754934E-2</v>
      </c>
      <c r="I57" s="30">
        <v>12323.27052</v>
      </c>
      <c r="J57" s="18"/>
      <c r="K57" s="19"/>
      <c r="L57" s="20">
        <v>1.0001216724416886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1154.9587217384917</v>
      </c>
      <c r="S57" s="25">
        <f t="shared" si="1"/>
        <v>46.104030434397778</v>
      </c>
      <c r="T57" s="26">
        <f t="shared" si="1"/>
        <v>-7.40411721754934E-2</v>
      </c>
      <c r="U57" s="35">
        <f t="shared" si="2"/>
        <v>1232.3270520000001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11489.796372060202</v>
      </c>
      <c r="E58" s="17">
        <v>-803.52203993979765</v>
      </c>
      <c r="F58" s="23">
        <v>-2.5491861736960382E-3</v>
      </c>
      <c r="G58" s="53">
        <v>-31.337957324713333</v>
      </c>
      <c r="H58" s="23">
        <v>-7.6646095591040714E-2</v>
      </c>
      <c r="I58" s="30">
        <v>12294.81612</v>
      </c>
      <c r="J58" s="18"/>
      <c r="K58" s="19"/>
      <c r="L58" s="20">
        <v>1.0001218310589384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1148.9796372060202</v>
      </c>
      <c r="S58" s="25">
        <f t="shared" si="1"/>
        <v>-31.337957324713333</v>
      </c>
      <c r="T58" s="26">
        <f t="shared" si="1"/>
        <v>-7.6646095591040714E-2</v>
      </c>
      <c r="U58" s="35">
        <f t="shared" si="2"/>
        <v>1229.481612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22" sqref="W22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AC33" sqref="AC33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8165.4733020000003</v>
      </c>
      <c r="D34" s="17">
        <v>7556.9337059370191</v>
      </c>
      <c r="E34" s="17">
        <v>-608.53959606297997</v>
      </c>
      <c r="F34" s="23">
        <v>-8.2172964719815611E-2</v>
      </c>
      <c r="G34" s="53">
        <v>-670.9811495658422</v>
      </c>
      <c r="H34" s="23">
        <v>-7.1678458834969108E-2</v>
      </c>
      <c r="I34" s="30">
        <v>8165.4733020000003</v>
      </c>
      <c r="J34" s="18"/>
      <c r="K34" s="19"/>
      <c r="L34" s="20">
        <v>1</v>
      </c>
      <c r="M34" s="21">
        <v>-0.05</v>
      </c>
      <c r="N34" s="34">
        <v>-0.08</v>
      </c>
      <c r="O34" s="22">
        <v>-0.1</v>
      </c>
      <c r="Q34" s="15">
        <f>C34/$W$32</f>
        <v>816.54733020000003</v>
      </c>
      <c r="R34" s="25">
        <f>D34/$W$32</f>
        <v>755.69337059370196</v>
      </c>
      <c r="S34" s="25">
        <f>G34</f>
        <v>-670.9811495658422</v>
      </c>
      <c r="T34" s="26">
        <f>H34</f>
        <v>-7.1678458834969108E-2</v>
      </c>
      <c r="U34" s="35">
        <f>I34/$W$32</f>
        <v>816.54733020000003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7680.353389007164</v>
      </c>
      <c r="E35" s="17">
        <v>-547.3323449928356</v>
      </c>
      <c r="F35" s="23">
        <v>7.439181933895732E-3</v>
      </c>
      <c r="G35" s="53">
        <v>61.207251070144437</v>
      </c>
      <c r="H35" s="23">
        <v>-6.4635328351754076E-2</v>
      </c>
      <c r="I35" s="30">
        <v>8227.6857340000006</v>
      </c>
      <c r="J35" s="18"/>
      <c r="K35" s="19"/>
      <c r="L35" s="20">
        <v>1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768.0353389007164</v>
      </c>
      <c r="S35" s="25">
        <f t="shared" ref="S35:T58" si="1">G35</f>
        <v>61.207251070144437</v>
      </c>
      <c r="T35" s="26">
        <f t="shared" si="1"/>
        <v>-6.4635328351754076E-2</v>
      </c>
      <c r="U35" s="35">
        <f t="shared" ref="U35:W58" si="2">I35/$W$32</f>
        <v>822.76857340000004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7638.160624591872</v>
      </c>
      <c r="E36" s="17">
        <v>-579.98811640812664</v>
      </c>
      <c r="F36" s="23">
        <v>-3.9736164973959197E-3</v>
      </c>
      <c r="G36" s="53">
        <v>-32.655771415291113</v>
      </c>
      <c r="H36" s="23">
        <v>-6.8647508076433425E-2</v>
      </c>
      <c r="I36" s="30">
        <v>8218.1487410000009</v>
      </c>
      <c r="J36" s="18"/>
      <c r="K36" s="19"/>
      <c r="L36" s="20">
        <v>1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763.81606245918715</v>
      </c>
      <c r="S36" s="25">
        <f t="shared" si="1"/>
        <v>-32.655771415291113</v>
      </c>
      <c r="T36" s="26">
        <f t="shared" si="1"/>
        <v>-6.8647508076433425E-2</v>
      </c>
      <c r="U36" s="35">
        <f t="shared" si="2"/>
        <v>821.81487410000011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7006.6115116079272</v>
      </c>
      <c r="E37" s="17">
        <v>-596.64711239207327</v>
      </c>
      <c r="F37" s="23">
        <v>-2.1910337143289929E-3</v>
      </c>
      <c r="G37" s="53">
        <v>-16.658995983946667</v>
      </c>
      <c r="H37" s="23">
        <v>-7.1127715464061519E-2</v>
      </c>
      <c r="I37" s="30">
        <v>7603.2586240000001</v>
      </c>
      <c r="J37" s="18"/>
      <c r="K37" s="19"/>
      <c r="L37" s="20">
        <v>1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700.66115116079277</v>
      </c>
      <c r="S37" s="25">
        <f t="shared" si="1"/>
        <v>-16.658995983946667</v>
      </c>
      <c r="T37" s="26">
        <f t="shared" si="1"/>
        <v>-7.1127715464061519E-2</v>
      </c>
      <c r="U37" s="35">
        <f t="shared" si="2"/>
        <v>760.32586240000001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7598.5802698743346</v>
      </c>
      <c r="E38" s="17">
        <v>-452.54874512566442</v>
      </c>
      <c r="F38" s="23">
        <v>1.7897908106793502E-2</v>
      </c>
      <c r="G38" s="53">
        <v>144.09836726640887</v>
      </c>
      <c r="H38" s="23">
        <v>-5.4094401855895653E-2</v>
      </c>
      <c r="I38" s="30">
        <v>8051.1290150000004</v>
      </c>
      <c r="J38" s="18"/>
      <c r="K38" s="19"/>
      <c r="L38" s="20">
        <v>1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759.8580269874335</v>
      </c>
      <c r="S38" s="25">
        <f t="shared" si="1"/>
        <v>144.09836726640887</v>
      </c>
      <c r="T38" s="26">
        <f t="shared" si="1"/>
        <v>-5.4094401855895653E-2</v>
      </c>
      <c r="U38" s="35">
        <f t="shared" si="2"/>
        <v>805.11290150000002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8167.5238959999997</v>
      </c>
      <c r="D39" s="17">
        <v>7825.6327245371122</v>
      </c>
      <c r="E39" s="17">
        <v>-341.89117146288669</v>
      </c>
      <c r="F39" s="23">
        <v>1.4017324534064639E-2</v>
      </c>
      <c r="G39" s="53">
        <v>114.48683308995999</v>
      </c>
      <c r="H39" s="23">
        <v>-4.0927854751915717E-2</v>
      </c>
      <c r="I39" s="30">
        <v>8167.5238959999997</v>
      </c>
      <c r="J39" s="18"/>
      <c r="K39" s="19"/>
      <c r="L39" s="20">
        <v>1</v>
      </c>
      <c r="M39" s="21">
        <v>-0.05</v>
      </c>
      <c r="N39" s="34">
        <v>-0.08</v>
      </c>
      <c r="O39" s="22">
        <v>-0.1</v>
      </c>
      <c r="Q39" s="15">
        <f t="shared" si="0"/>
        <v>816.75238960000001</v>
      </c>
      <c r="R39" s="25">
        <f t="shared" si="0"/>
        <v>782.56327245371119</v>
      </c>
      <c r="S39" s="25">
        <f t="shared" si="1"/>
        <v>114.48683308995999</v>
      </c>
      <c r="T39" s="26">
        <f t="shared" si="1"/>
        <v>-4.0927854751915717E-2</v>
      </c>
      <c r="U39" s="35">
        <f t="shared" si="2"/>
        <v>816.75238960000001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7687.2791973239609</v>
      </c>
      <c r="E40" s="17">
        <v>-412.00144367603775</v>
      </c>
      <c r="F40" s="23">
        <v>-8.6563579311279126E-3</v>
      </c>
      <c r="G40" s="53">
        <v>-70.110272213151106</v>
      </c>
      <c r="H40" s="23">
        <v>-4.9409221338739713E-2</v>
      </c>
      <c r="I40" s="30">
        <v>8099.2806410000003</v>
      </c>
      <c r="J40" s="18"/>
      <c r="K40" s="19"/>
      <c r="L40" s="20">
        <v>1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768.72791973239612</v>
      </c>
      <c r="S40" s="25">
        <f t="shared" si="1"/>
        <v>-70.110272213151106</v>
      </c>
      <c r="T40" s="26">
        <f t="shared" si="1"/>
        <v>-4.9409221338739713E-2</v>
      </c>
      <c r="U40" s="35">
        <f t="shared" si="2"/>
        <v>809.92806410000003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7716.5046801516992</v>
      </c>
      <c r="E41" s="17">
        <v>-398.33152184829999</v>
      </c>
      <c r="F41" s="23">
        <v>1.6845591811660548E-3</v>
      </c>
      <c r="G41" s="53">
        <v>13.669921827737777</v>
      </c>
      <c r="H41" s="23">
        <v>-4.7841165706630252E-2</v>
      </c>
      <c r="I41" s="30">
        <v>8114.8362020000004</v>
      </c>
      <c r="J41" s="18"/>
      <c r="K41" s="19"/>
      <c r="L41" s="20">
        <v>1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771.65046801516996</v>
      </c>
      <c r="S41" s="25">
        <f t="shared" si="1"/>
        <v>13.669921827737777</v>
      </c>
      <c r="T41" s="26">
        <f t="shared" si="1"/>
        <v>-4.7841165706630252E-2</v>
      </c>
      <c r="U41" s="35">
        <f t="shared" si="2"/>
        <v>811.48362020000002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7915.4849212436593</v>
      </c>
      <c r="E42" s="17">
        <v>-299.79365275633995</v>
      </c>
      <c r="F42" s="23">
        <v>1.1994464728660094E-2</v>
      </c>
      <c r="G42" s="53">
        <v>98.53786909195999</v>
      </c>
      <c r="H42" s="23">
        <v>-3.603163115297664E-2</v>
      </c>
      <c r="I42" s="30">
        <v>8215.2785739999999</v>
      </c>
      <c r="J42" s="18"/>
      <c r="K42" s="19"/>
      <c r="L42" s="20">
        <v>1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791.54849212436591</v>
      </c>
      <c r="S42" s="25">
        <f t="shared" si="1"/>
        <v>98.53786909195999</v>
      </c>
      <c r="T42" s="26">
        <f t="shared" si="1"/>
        <v>-3.603163115297664E-2</v>
      </c>
      <c r="U42" s="35">
        <f t="shared" si="2"/>
        <v>821.52785740000002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7913.6027388627308</v>
      </c>
      <c r="E43" s="17">
        <v>-301.6758351372689</v>
      </c>
      <c r="F43" s="23">
        <v>-2.2910755417177031E-4</v>
      </c>
      <c r="G43" s="53">
        <v>-1.8821823809288889</v>
      </c>
      <c r="H43" s="23">
        <v>-3.6280742471557929E-2</v>
      </c>
      <c r="I43" s="30">
        <v>8215.2785739999999</v>
      </c>
      <c r="J43" s="18"/>
      <c r="K43" s="19"/>
      <c r="L43" s="20">
        <v>1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791.36027388627303</v>
      </c>
      <c r="S43" s="25">
        <f t="shared" si="1"/>
        <v>-1.8821823809288889</v>
      </c>
      <c r="T43" s="26">
        <f t="shared" si="1"/>
        <v>-3.6280742471557929E-2</v>
      </c>
      <c r="U43" s="35">
        <f t="shared" si="2"/>
        <v>821.52785740000002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8215.2785739999999</v>
      </c>
      <c r="D44" s="17">
        <v>7907.9561917199435</v>
      </c>
      <c r="E44" s="17">
        <v>-307.32238228005554</v>
      </c>
      <c r="F44" s="23">
        <v>-2.2910755417177031E-4</v>
      </c>
      <c r="G44" s="53">
        <v>-1.8821823809288889</v>
      </c>
      <c r="H44" s="23">
        <v>-3.6980946807455929E-2</v>
      </c>
      <c r="I44" s="30">
        <v>8215.2785739999999</v>
      </c>
      <c r="J44" s="18"/>
      <c r="K44" s="19"/>
      <c r="L44" s="20">
        <v>1</v>
      </c>
      <c r="M44" s="21">
        <v>-0.05</v>
      </c>
      <c r="N44" s="34">
        <v>-0.08</v>
      </c>
      <c r="O44" s="22">
        <v>-0.1</v>
      </c>
      <c r="Q44" s="15">
        <f t="shared" si="0"/>
        <v>821.52785740000002</v>
      </c>
      <c r="R44" s="25">
        <f t="shared" si="0"/>
        <v>790.7956191719943</v>
      </c>
      <c r="S44" s="25">
        <f t="shared" si="1"/>
        <v>-1.8821823809288889</v>
      </c>
      <c r="T44" s="26">
        <f t="shared" si="1"/>
        <v>-3.6980946807455929E-2</v>
      </c>
      <c r="U44" s="35">
        <f t="shared" si="2"/>
        <v>821.52785740000002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7906.074009339015</v>
      </c>
      <c r="E45" s="17">
        <v>-309.20456466098443</v>
      </c>
      <c r="F45" s="23">
        <v>-2.2910755417177031E-4</v>
      </c>
      <c r="G45" s="53">
        <v>-1.8821823809288889</v>
      </c>
      <c r="H45" s="23">
        <v>-3.722678098730408E-2</v>
      </c>
      <c r="I45" s="30">
        <v>8215.2785739999999</v>
      </c>
      <c r="J45" s="18"/>
      <c r="K45" s="19"/>
      <c r="L45" s="20">
        <v>1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790.60740093390154</v>
      </c>
      <c r="S45" s="25">
        <f t="shared" si="1"/>
        <v>-1.8821823809288889</v>
      </c>
      <c r="T45" s="26">
        <f t="shared" si="1"/>
        <v>-3.722678098730408E-2</v>
      </c>
      <c r="U45" s="35">
        <f t="shared" si="2"/>
        <v>821.52785740000002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7904.1918269580856</v>
      </c>
      <c r="E46" s="17">
        <v>-311.08674704191333</v>
      </c>
      <c r="F46" s="23">
        <v>-2.2910755417177031E-4</v>
      </c>
      <c r="G46" s="53">
        <v>-1.8821823809288889</v>
      </c>
      <c r="H46" s="23">
        <v>-3.7471175876169743E-2</v>
      </c>
      <c r="I46" s="30">
        <v>8215.2785739999999</v>
      </c>
      <c r="J46" s="18"/>
      <c r="K46" s="19"/>
      <c r="L46" s="20">
        <v>1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790.41918269580856</v>
      </c>
      <c r="S46" s="25">
        <f t="shared" si="1"/>
        <v>-1.8821823809288889</v>
      </c>
      <c r="T46" s="26">
        <f t="shared" si="1"/>
        <v>-3.7471175876169743E-2</v>
      </c>
      <c r="U46" s="35">
        <f t="shared" si="2"/>
        <v>821.52785740000002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7902.3096445771571</v>
      </c>
      <c r="E47" s="17">
        <v>-312.96892942284222</v>
      </c>
      <c r="F47" s="23">
        <v>-2.2910755417177031E-4</v>
      </c>
      <c r="G47" s="53">
        <v>-1.8821823809288889</v>
      </c>
      <c r="H47" s="23">
        <v>-3.7714309583046446E-2</v>
      </c>
      <c r="I47" s="30">
        <v>8215.2785739999999</v>
      </c>
      <c r="J47" s="18"/>
      <c r="K47" s="19"/>
      <c r="L47" s="20">
        <v>1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790.23096445771569</v>
      </c>
      <c r="S47" s="25">
        <f t="shared" si="1"/>
        <v>-1.8821823809288889</v>
      </c>
      <c r="T47" s="26">
        <f t="shared" si="1"/>
        <v>-3.7714309583046446E-2</v>
      </c>
      <c r="U47" s="35">
        <f t="shared" si="2"/>
        <v>821.52785740000002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7715.732928091561</v>
      </c>
      <c r="E48" s="17">
        <v>-407.18811690843773</v>
      </c>
      <c r="F48" s="23">
        <v>-1.1599175587652848E-2</v>
      </c>
      <c r="G48" s="53">
        <v>-94.219187485595555</v>
      </c>
      <c r="H48" s="23">
        <v>-4.9109731680554936E-2</v>
      </c>
      <c r="I48" s="30">
        <v>8122.921045</v>
      </c>
      <c r="J48" s="18"/>
      <c r="K48" s="19"/>
      <c r="L48" s="20">
        <v>1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771.5732928091561</v>
      </c>
      <c r="S48" s="25">
        <f t="shared" si="1"/>
        <v>-94.219187485595555</v>
      </c>
      <c r="T48" s="26">
        <f t="shared" si="1"/>
        <v>-4.9109731680554936E-2</v>
      </c>
      <c r="U48" s="35">
        <f t="shared" si="2"/>
        <v>812.29210450000005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8298.5667859999994</v>
      </c>
      <c r="D49" s="17">
        <v>8067.5517538525546</v>
      </c>
      <c r="E49" s="17">
        <v>-231.01503214744665</v>
      </c>
      <c r="F49" s="23">
        <v>2.1678008549099629E-2</v>
      </c>
      <c r="G49" s="53">
        <v>179.8964017321822</v>
      </c>
      <c r="H49" s="23">
        <v>-2.7861099783408168E-2</v>
      </c>
      <c r="I49" s="30">
        <v>8298.5667859999994</v>
      </c>
      <c r="J49" s="18"/>
      <c r="K49" s="19"/>
      <c r="L49" s="20">
        <v>1</v>
      </c>
      <c r="M49" s="21">
        <v>-0.05</v>
      </c>
      <c r="N49" s="34">
        <v>-0.08</v>
      </c>
      <c r="O49" s="22">
        <v>-0.1</v>
      </c>
      <c r="Q49" s="15">
        <f t="shared" si="0"/>
        <v>829.8566785999999</v>
      </c>
      <c r="R49" s="25">
        <f t="shared" si="0"/>
        <v>806.75517538525548</v>
      </c>
      <c r="S49" s="25">
        <f t="shared" si="1"/>
        <v>179.8964017321822</v>
      </c>
      <c r="T49" s="26">
        <f t="shared" si="1"/>
        <v>-2.7861099783408168E-2</v>
      </c>
      <c r="U49" s="35">
        <f t="shared" si="2"/>
        <v>829.8566785999999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7700.1907544035121</v>
      </c>
      <c r="E50" s="17">
        <v>-259.68940859648666</v>
      </c>
      <c r="F50" s="23">
        <v>-3.6023628323360226E-3</v>
      </c>
      <c r="G50" s="53">
        <v>-28.67437644904</v>
      </c>
      <c r="H50" s="23">
        <v>-3.1365799870768762E-2</v>
      </c>
      <c r="I50" s="30">
        <v>7959.8801629999998</v>
      </c>
      <c r="J50" s="18"/>
      <c r="K50" s="19"/>
      <c r="L50" s="20">
        <v>1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770.01907544035123</v>
      </c>
      <c r="S50" s="25">
        <f t="shared" si="1"/>
        <v>-28.67437644904</v>
      </c>
      <c r="T50" s="26">
        <f t="shared" si="1"/>
        <v>-3.1365799870768762E-2</v>
      </c>
      <c r="U50" s="35">
        <f t="shared" si="2"/>
        <v>795.98801630000003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7938.0339405848545</v>
      </c>
      <c r="E51" s="17">
        <v>-269.05938641514666</v>
      </c>
      <c r="F51" s="23">
        <v>-1.1416926121498216E-3</v>
      </c>
      <c r="G51" s="53">
        <v>-9.3699778186599989</v>
      </c>
      <c r="H51" s="23">
        <v>-3.2507660951006295E-2</v>
      </c>
      <c r="I51" s="30">
        <v>8207.0933270000005</v>
      </c>
      <c r="J51" s="18"/>
      <c r="K51" s="19"/>
      <c r="L51" s="20">
        <v>1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793.80339405848542</v>
      </c>
      <c r="S51" s="25">
        <f t="shared" si="1"/>
        <v>-9.3699778186599989</v>
      </c>
      <c r="T51" s="26">
        <f t="shared" si="1"/>
        <v>-3.2507660951006295E-2</v>
      </c>
      <c r="U51" s="35">
        <f t="shared" si="2"/>
        <v>820.7093327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7999.7502890567375</v>
      </c>
      <c r="E52" s="17">
        <v>-237.14266694326221</v>
      </c>
      <c r="F52" s="23">
        <v>3.8748493688552004E-3</v>
      </c>
      <c r="G52" s="53">
        <v>31.916719471884445</v>
      </c>
      <c r="H52" s="23">
        <v>-2.8656258393308116E-2</v>
      </c>
      <c r="I52" s="30">
        <v>8236.8929559999997</v>
      </c>
      <c r="J52" s="18"/>
      <c r="K52" s="19"/>
      <c r="L52" s="20">
        <v>1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799.97502890567375</v>
      </c>
      <c r="S52" s="25">
        <f t="shared" si="1"/>
        <v>31.916719471884445</v>
      </c>
      <c r="T52" s="26">
        <f t="shared" si="1"/>
        <v>-2.8656258393308116E-2</v>
      </c>
      <c r="U52" s="35">
        <f t="shared" si="2"/>
        <v>823.68929559999992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8110.3335963162508</v>
      </c>
      <c r="E53" s="17">
        <v>-193.73084368374887</v>
      </c>
      <c r="F53" s="23">
        <v>5.2277801518979226E-3</v>
      </c>
      <c r="G53" s="53">
        <v>43.411823259513334</v>
      </c>
      <c r="H53" s="23">
        <v>-2.3407684463400576E-2</v>
      </c>
      <c r="I53" s="30">
        <v>8304.0644400000001</v>
      </c>
      <c r="J53" s="18"/>
      <c r="K53" s="19"/>
      <c r="L53" s="20">
        <v>1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811.0333596316251</v>
      </c>
      <c r="S53" s="25">
        <f t="shared" si="1"/>
        <v>43.411823259513334</v>
      </c>
      <c r="T53" s="26">
        <f t="shared" si="1"/>
        <v>-2.3407684463400576E-2</v>
      </c>
      <c r="U53" s="35">
        <f t="shared" si="2"/>
        <v>830.40644399999996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8766.8140210000001</v>
      </c>
      <c r="D54" s="17">
        <v>8572.2943806045478</v>
      </c>
      <c r="E54" s="17">
        <v>-194.51964039545331</v>
      </c>
      <c r="F54" s="23">
        <v>3.3940797217111278E-4</v>
      </c>
      <c r="G54" s="53">
        <v>2.9755265692688888</v>
      </c>
      <c r="H54" s="23">
        <v>-2.3458150574893442E-2</v>
      </c>
      <c r="I54" s="30">
        <v>8766.8140210000001</v>
      </c>
      <c r="J54" s="18"/>
      <c r="K54" s="19"/>
      <c r="L54" s="20">
        <v>1</v>
      </c>
      <c r="M54" s="21">
        <v>-0.05</v>
      </c>
      <c r="N54" s="34">
        <v>-0.08</v>
      </c>
      <c r="O54" s="22">
        <v>-0.1</v>
      </c>
      <c r="Q54" s="15">
        <f t="shared" si="0"/>
        <v>876.68140210000001</v>
      </c>
      <c r="R54" s="25">
        <f t="shared" si="0"/>
        <v>857.22943806045475</v>
      </c>
      <c r="S54" s="25">
        <f t="shared" si="1"/>
        <v>2.9755265692688888</v>
      </c>
      <c r="T54" s="26">
        <f t="shared" si="1"/>
        <v>-2.3458150574893442E-2</v>
      </c>
      <c r="U54" s="35">
        <f t="shared" si="2"/>
        <v>876.68140210000001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8383.2572766620651</v>
      </c>
      <c r="E55" s="17">
        <v>-211.74644333793557</v>
      </c>
      <c r="F55" s="23">
        <v>-2.0042810339216724E-3</v>
      </c>
      <c r="G55" s="53">
        <v>-17.226802942482223</v>
      </c>
      <c r="H55" s="23">
        <v>-2.5506514879903325E-2</v>
      </c>
      <c r="I55" s="30">
        <v>8595.0037200000006</v>
      </c>
      <c r="J55" s="18"/>
      <c r="K55" s="19"/>
      <c r="L55" s="20">
        <v>1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838.32572766620649</v>
      </c>
      <c r="S55" s="25">
        <f t="shared" si="1"/>
        <v>-17.226802942482223</v>
      </c>
      <c r="T55" s="26">
        <f t="shared" si="1"/>
        <v>-2.5506514879903325E-2</v>
      </c>
      <c r="U55" s="35">
        <f t="shared" si="2"/>
        <v>859.50037200000008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8079.0402333572365</v>
      </c>
      <c r="E56" s="17">
        <v>-137.18074864276443</v>
      </c>
      <c r="F56" s="23">
        <v>9.0754246822874855E-3</v>
      </c>
      <c r="G56" s="53">
        <v>74.565694695171103</v>
      </c>
      <c r="H56" s="23">
        <v>-1.6529649091671404E-2</v>
      </c>
      <c r="I56" s="30">
        <v>8216.2209820000007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807.90402333572365</v>
      </c>
      <c r="S56" s="25">
        <f t="shared" si="1"/>
        <v>74.565694695171103</v>
      </c>
      <c r="T56" s="26">
        <f t="shared" si="1"/>
        <v>-1.6529649091671404E-2</v>
      </c>
      <c r="U56" s="35">
        <f t="shared" si="2"/>
        <v>821.6220982000001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8219.5496053702227</v>
      </c>
      <c r="E57" s="17">
        <v>-144.97360462977775</v>
      </c>
      <c r="F57" s="23">
        <v>-9.3165573115952104E-4</v>
      </c>
      <c r="G57" s="53">
        <v>-7.7928559870133336</v>
      </c>
      <c r="H57" s="23">
        <v>-1.7464601335749123E-2</v>
      </c>
      <c r="I57" s="30">
        <v>8364.5232099999994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821.95496053702232</v>
      </c>
      <c r="S57" s="25">
        <f t="shared" si="1"/>
        <v>-7.7928559870133336</v>
      </c>
      <c r="T57" s="26">
        <f t="shared" si="1"/>
        <v>-1.7464601335749123E-2</v>
      </c>
      <c r="U57" s="35">
        <f t="shared" si="2"/>
        <v>836.45232099999998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8154.9493480612527</v>
      </c>
      <c r="E58" s="17">
        <v>-208.49246693874886</v>
      </c>
      <c r="F58" s="23">
        <v>-7.5948232455026786E-3</v>
      </c>
      <c r="G58" s="53">
        <v>-63.518862308971116</v>
      </c>
      <c r="H58" s="23">
        <v>-2.5111159937708856E-2</v>
      </c>
      <c r="I58" s="30">
        <v>8363.4418150000001</v>
      </c>
      <c r="J58" s="18"/>
      <c r="K58" s="19"/>
      <c r="L58" s="20">
        <v>1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815.49493480612523</v>
      </c>
      <c r="S58" s="25">
        <f t="shared" si="1"/>
        <v>-63.518862308971116</v>
      </c>
      <c r="T58" s="26">
        <f t="shared" si="1"/>
        <v>-2.5111159937708856E-2</v>
      </c>
      <c r="U58" s="35">
        <f t="shared" si="2"/>
        <v>836.34418149999999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5"/>
  <sheetViews>
    <sheetView zoomScaleNormal="100" workbookViewId="0">
      <selection activeCell="W19" sqref="W19"/>
    </sheetView>
  </sheetViews>
  <sheetFormatPr defaultColWidth="9" defaultRowHeight="13.5" outlineLevelCol="1" x14ac:dyDescent="0.15"/>
  <cols>
    <col min="1" max="1" width="4.75" style="1" customWidth="1"/>
    <col min="2" max="2" width="8.25" style="39" customWidth="1"/>
    <col min="3" max="3" width="5.125" style="43" customWidth="1"/>
    <col min="4" max="4" width="9" style="48" customWidth="1"/>
    <col min="5" max="5" width="7.75" style="48" customWidth="1"/>
    <col min="6" max="6" width="6.75" style="1" customWidth="1"/>
    <col min="7" max="7" width="8.625" style="48" customWidth="1"/>
    <col min="8" max="8" width="8.5" style="1" bestFit="1" customWidth="1"/>
    <col min="9" max="9" width="8" style="1" customWidth="1"/>
    <col min="10" max="10" width="7.125" style="1" customWidth="1"/>
    <col min="11" max="11" width="9.25" style="6" customWidth="1"/>
    <col min="12" max="12" width="5" style="10" customWidth="1"/>
    <col min="13" max="13" width="7.25" style="1" customWidth="1"/>
    <col min="14" max="14" width="7.125" style="31" customWidth="1"/>
    <col min="15" max="15" width="9" style="1"/>
    <col min="16" max="16" width="3.75" style="1" customWidth="1"/>
    <col min="17" max="17" width="5.5" style="3" customWidth="1" outlineLevel="1"/>
    <col min="18" max="18" width="9" style="3" customWidth="1" outlineLevel="1"/>
    <col min="19" max="19" width="6.75" style="3" customWidth="1" outlineLevel="1"/>
    <col min="20" max="20" width="9" style="3" customWidth="1" outlineLevel="1"/>
    <col min="21" max="21" width="8.375" style="3" customWidth="1" outlineLevel="1"/>
    <col min="22" max="22" width="6.75" style="3" customWidth="1" outlineLevel="1"/>
    <col min="23" max="23" width="10.375" style="3" customWidth="1" outlineLevel="1"/>
    <col min="24" max="24" width="5.875" style="3" customWidth="1" outlineLevel="1"/>
    <col min="26" max="16384" width="9" style="1"/>
  </cols>
  <sheetData>
    <row r="2" spans="5:11" x14ac:dyDescent="0.15">
      <c r="E2" s="51"/>
      <c r="K2" s="9"/>
    </row>
    <row r="3" spans="5:11" x14ac:dyDescent="0.15">
      <c r="E3" s="51"/>
      <c r="K3" s="9"/>
    </row>
    <row r="4" spans="5:11" x14ac:dyDescent="0.15">
      <c r="E4" s="51"/>
      <c r="K4" s="9"/>
    </row>
    <row r="5" spans="5:11" x14ac:dyDescent="0.15">
      <c r="E5" s="51"/>
      <c r="K5" s="9"/>
    </row>
    <row r="6" spans="5:11" x14ac:dyDescent="0.15">
      <c r="E6" s="51"/>
      <c r="K6" s="9"/>
    </row>
    <row r="7" spans="5:11" x14ac:dyDescent="0.15">
      <c r="E7" s="51"/>
      <c r="K7" s="9"/>
    </row>
    <row r="8" spans="5:11" x14ac:dyDescent="0.15">
      <c r="E8" s="51"/>
      <c r="K8" s="9"/>
    </row>
    <row r="9" spans="5:11" x14ac:dyDescent="0.15">
      <c r="E9" s="51"/>
      <c r="K9" s="9"/>
    </row>
    <row r="10" spans="5:11" x14ac:dyDescent="0.15">
      <c r="E10" s="51"/>
      <c r="K10" s="9"/>
    </row>
    <row r="11" spans="5:11" x14ac:dyDescent="0.15">
      <c r="E11" s="51"/>
      <c r="K11" s="9"/>
    </row>
    <row r="12" spans="5:11" x14ac:dyDescent="0.15">
      <c r="E12" s="51"/>
      <c r="K12" s="9"/>
    </row>
    <row r="13" spans="5:11" x14ac:dyDescent="0.15">
      <c r="E13" s="51"/>
      <c r="K13" s="9"/>
    </row>
    <row r="14" spans="5:11" x14ac:dyDescent="0.15">
      <c r="E14" s="51"/>
      <c r="K14" s="9"/>
    </row>
    <row r="15" spans="5:11" x14ac:dyDescent="0.15">
      <c r="E15" s="51"/>
      <c r="K15" s="9"/>
    </row>
    <row r="16" spans="5:11" x14ac:dyDescent="0.15">
      <c r="E16" s="51"/>
      <c r="K16" s="9"/>
    </row>
    <row r="17" spans="2:24" x14ac:dyDescent="0.15">
      <c r="E17" s="51"/>
      <c r="K17" s="9"/>
    </row>
    <row r="18" spans="2:24" x14ac:dyDescent="0.15">
      <c r="E18" s="51"/>
      <c r="K18" s="9"/>
    </row>
    <row r="19" spans="2:24" x14ac:dyDescent="0.15">
      <c r="E19" s="51"/>
      <c r="K19" s="9"/>
    </row>
    <row r="20" spans="2:24" x14ac:dyDescent="0.15">
      <c r="E20" s="51"/>
      <c r="K20" s="9"/>
    </row>
    <row r="21" spans="2:24" x14ac:dyDescent="0.15">
      <c r="E21" s="51"/>
      <c r="K21" s="9"/>
    </row>
    <row r="22" spans="2:24" x14ac:dyDescent="0.15">
      <c r="E22" s="51"/>
      <c r="K22" s="9"/>
    </row>
    <row r="23" spans="2:24" x14ac:dyDescent="0.15">
      <c r="E23" s="51"/>
      <c r="K23" s="9"/>
    </row>
    <row r="24" spans="2:24" x14ac:dyDescent="0.15">
      <c r="E24" s="51"/>
      <c r="K24" s="9"/>
    </row>
    <row r="25" spans="2:24" x14ac:dyDescent="0.15">
      <c r="E25" s="51"/>
      <c r="K25" s="9"/>
    </row>
    <row r="26" spans="2:24" x14ac:dyDescent="0.15">
      <c r="E26" s="51"/>
      <c r="K26" s="9"/>
    </row>
    <row r="27" spans="2:24" x14ac:dyDescent="0.15">
      <c r="E27" s="51"/>
      <c r="K27" s="9"/>
    </row>
    <row r="28" spans="2:24" x14ac:dyDescent="0.15">
      <c r="E28" s="51"/>
      <c r="K28" s="9"/>
    </row>
    <row r="29" spans="2:24" x14ac:dyDescent="0.15">
      <c r="E29" s="51"/>
      <c r="K29" s="9"/>
    </row>
    <row r="30" spans="2:24" x14ac:dyDescent="0.15">
      <c r="E30" s="51"/>
      <c r="K30" s="9"/>
    </row>
    <row r="31" spans="2:24" s="7" customFormat="1" ht="12.75" customHeight="1" x14ac:dyDescent="0.15">
      <c r="B31" s="40"/>
      <c r="C31" s="44">
        <v>2</v>
      </c>
      <c r="D31" s="49">
        <v>3</v>
      </c>
      <c r="E31" s="49">
        <v>4</v>
      </c>
      <c r="F31" s="8">
        <v>5</v>
      </c>
      <c r="G31" s="49">
        <v>6</v>
      </c>
      <c r="H31" s="8">
        <v>7</v>
      </c>
      <c r="I31" s="8">
        <v>8</v>
      </c>
      <c r="J31" s="8">
        <v>9</v>
      </c>
      <c r="K31" s="8">
        <v>10</v>
      </c>
      <c r="L31" s="8">
        <v>11</v>
      </c>
      <c r="M31" s="8">
        <v>13</v>
      </c>
      <c r="N31" s="8">
        <v>16</v>
      </c>
      <c r="O31" s="8">
        <v>17</v>
      </c>
      <c r="Q31" s="8"/>
      <c r="R31" s="8"/>
      <c r="S31" s="8"/>
      <c r="T31" s="8"/>
      <c r="U31" s="8"/>
      <c r="V31" s="8"/>
      <c r="W31" s="8"/>
      <c r="X31" s="8"/>
    </row>
    <row r="32" spans="2:24" s="7" customFormat="1" ht="15.75" customHeight="1" x14ac:dyDescent="0.15">
      <c r="B32" s="40"/>
      <c r="C32" s="44"/>
      <c r="D32" s="49"/>
      <c r="E32" s="49"/>
      <c r="F32" s="8"/>
      <c r="G32" s="49"/>
      <c r="H32" s="8"/>
      <c r="I32" s="8"/>
      <c r="J32" s="8"/>
      <c r="K32" s="8"/>
      <c r="L32" s="8"/>
      <c r="M32" s="8"/>
      <c r="N32" s="32"/>
      <c r="O32" s="8"/>
      <c r="Q32" s="16"/>
      <c r="R32" s="16"/>
      <c r="S32" s="16"/>
      <c r="T32" s="16"/>
      <c r="U32" s="16"/>
      <c r="V32" s="3"/>
      <c r="W32" s="5">
        <v>10</v>
      </c>
      <c r="X32" s="3"/>
    </row>
    <row r="33" spans="1:24" s="5" customFormat="1" ht="40.5" customHeight="1" x14ac:dyDescent="0.15">
      <c r="A33" s="11" t="s">
        <v>10</v>
      </c>
      <c r="B33" s="41" t="s">
        <v>0</v>
      </c>
      <c r="C33" s="45" t="s">
        <v>7</v>
      </c>
      <c r="D33" s="50" t="s">
        <v>14</v>
      </c>
      <c r="E33" s="52" t="s">
        <v>13</v>
      </c>
      <c r="F33" s="11" t="s">
        <v>1</v>
      </c>
      <c r="G33" s="52" t="s">
        <v>11</v>
      </c>
      <c r="H33" s="11" t="s">
        <v>2</v>
      </c>
      <c r="I33" s="11" t="s">
        <v>15</v>
      </c>
      <c r="J33" s="11" t="s">
        <v>8</v>
      </c>
      <c r="K33" s="13" t="s">
        <v>9</v>
      </c>
      <c r="L33" s="14" t="s">
        <v>3</v>
      </c>
      <c r="M33" s="11" t="s">
        <v>4</v>
      </c>
      <c r="N33" s="33" t="s">
        <v>5</v>
      </c>
      <c r="O33" s="11" t="s">
        <v>6</v>
      </c>
      <c r="Q33" s="24" t="s">
        <v>7</v>
      </c>
      <c r="R33" s="11" t="str">
        <f>"净资产"&amp;"(单位:"&amp;W32&amp;"万元)"</f>
        <v>净资产(单位:10万元)</v>
      </c>
      <c r="S33" s="12" t="s">
        <v>11</v>
      </c>
      <c r="T33" s="11" t="s">
        <v>2</v>
      </c>
      <c r="U33" s="11" t="str">
        <f>"持仓市值"&amp;"(单位:"&amp;W32&amp;"万元)"</f>
        <v>持仓市值(单位:10万元)</v>
      </c>
      <c r="V33" s="11" t="s">
        <v>8</v>
      </c>
      <c r="W33" s="13" t="str">
        <f>"资金可用额度"&amp;"(单位:"&amp;W32&amp;"万元)"</f>
        <v>资金可用额度(单位:10万元)</v>
      </c>
      <c r="X33" s="11" t="s">
        <v>12</v>
      </c>
    </row>
    <row r="34" spans="1:24" ht="17.100000000000001" customHeight="1" x14ac:dyDescent="0.15">
      <c r="A34" s="15">
        <v>1</v>
      </c>
      <c r="B34" s="42">
        <v>42751</v>
      </c>
      <c r="C34" s="46">
        <v>0</v>
      </c>
      <c r="D34" s="17">
        <v>2.3041930700000002</v>
      </c>
      <c r="E34" s="17">
        <v>2.3041930700000002</v>
      </c>
      <c r="F34" s="23">
        <v>0</v>
      </c>
      <c r="G34" s="53">
        <v>0</v>
      </c>
      <c r="H34" s="23">
        <v>0</v>
      </c>
      <c r="I34" s="30">
        <v>0</v>
      </c>
      <c r="J34" s="18"/>
      <c r="K34" s="19"/>
      <c r="L34" s="20">
        <v>0</v>
      </c>
      <c r="M34" s="21">
        <v>-0.05</v>
      </c>
      <c r="N34" s="34">
        <v>-0.08</v>
      </c>
      <c r="O34" s="22">
        <v>-0.1</v>
      </c>
      <c r="Q34" s="15">
        <f>C34/$W$32</f>
        <v>0</v>
      </c>
      <c r="R34" s="25">
        <f>D34/$W$32</f>
        <v>0.23041930700000002</v>
      </c>
      <c r="S34" s="25">
        <f>G34</f>
        <v>0</v>
      </c>
      <c r="T34" s="26">
        <f>H34</f>
        <v>0</v>
      </c>
      <c r="U34" s="35">
        <f>I34/$W$32</f>
        <v>0</v>
      </c>
      <c r="V34" s="27">
        <f>J34/$W$32</f>
        <v>0</v>
      </c>
      <c r="W34" s="29">
        <f>K34/$W$32</f>
        <v>0</v>
      </c>
      <c r="X34" s="28">
        <v>0</v>
      </c>
    </row>
    <row r="35" spans="1:24" ht="17.100000000000001" customHeight="1" x14ac:dyDescent="0.15">
      <c r="A35" s="15">
        <v>2</v>
      </c>
      <c r="B35" s="42">
        <v>42752</v>
      </c>
      <c r="C35" s="46">
        <v>0</v>
      </c>
      <c r="D35" s="17">
        <v>2.3041930700000002</v>
      </c>
      <c r="E35" s="17">
        <v>2.3041930700000002</v>
      </c>
      <c r="F35" s="23">
        <v>0</v>
      </c>
      <c r="G35" s="53">
        <v>0</v>
      </c>
      <c r="H35" s="23">
        <v>0</v>
      </c>
      <c r="I35" s="30">
        <v>0</v>
      </c>
      <c r="J35" s="18"/>
      <c r="K35" s="19"/>
      <c r="L35" s="20">
        <v>0</v>
      </c>
      <c r="M35" s="21">
        <v>-0.05</v>
      </c>
      <c r="N35" s="34">
        <v>-0.08</v>
      </c>
      <c r="O35" s="22">
        <v>-0.1</v>
      </c>
      <c r="Q35" s="15">
        <f t="shared" ref="Q35:R58" si="0">C35/$W$32</f>
        <v>0</v>
      </c>
      <c r="R35" s="25">
        <f t="shared" si="0"/>
        <v>0.23041930700000002</v>
      </c>
      <c r="S35" s="25">
        <f t="shared" ref="S35:T58" si="1">G35</f>
        <v>0</v>
      </c>
      <c r="T35" s="26">
        <f t="shared" si="1"/>
        <v>0</v>
      </c>
      <c r="U35" s="35">
        <f t="shared" ref="U35:W58" si="2">I35/$W$32</f>
        <v>0</v>
      </c>
      <c r="V35" s="27">
        <f t="shared" si="2"/>
        <v>0</v>
      </c>
      <c r="W35" s="29">
        <f t="shared" si="2"/>
        <v>0</v>
      </c>
      <c r="X35" s="28">
        <v>0</v>
      </c>
    </row>
    <row r="36" spans="1:24" ht="17.100000000000001" customHeight="1" x14ac:dyDescent="0.15">
      <c r="A36" s="15">
        <v>3</v>
      </c>
      <c r="B36" s="42">
        <v>42753</v>
      </c>
      <c r="C36" s="46">
        <v>0</v>
      </c>
      <c r="D36" s="17">
        <v>2.3041930700000002</v>
      </c>
      <c r="E36" s="17">
        <v>2.3041930700000002</v>
      </c>
      <c r="F36" s="23">
        <v>0</v>
      </c>
      <c r="G36" s="53">
        <v>0</v>
      </c>
      <c r="H36" s="23">
        <v>0</v>
      </c>
      <c r="I36" s="30">
        <v>0</v>
      </c>
      <c r="J36" s="18"/>
      <c r="K36" s="19"/>
      <c r="L36" s="20">
        <v>0</v>
      </c>
      <c r="M36" s="21">
        <v>-0.05</v>
      </c>
      <c r="N36" s="34">
        <v>-0.08</v>
      </c>
      <c r="O36" s="22">
        <v>-0.1</v>
      </c>
      <c r="Q36" s="15">
        <f t="shared" si="0"/>
        <v>0</v>
      </c>
      <c r="R36" s="25">
        <f t="shared" si="0"/>
        <v>0.23041930700000002</v>
      </c>
      <c r="S36" s="25">
        <f t="shared" si="1"/>
        <v>0</v>
      </c>
      <c r="T36" s="26">
        <f t="shared" si="1"/>
        <v>0</v>
      </c>
      <c r="U36" s="35">
        <f t="shared" si="2"/>
        <v>0</v>
      </c>
      <c r="V36" s="27">
        <f t="shared" si="2"/>
        <v>0</v>
      </c>
      <c r="W36" s="29">
        <f t="shared" si="2"/>
        <v>0</v>
      </c>
      <c r="X36" s="28">
        <v>0</v>
      </c>
    </row>
    <row r="37" spans="1:24" ht="17.100000000000001" customHeight="1" x14ac:dyDescent="0.15">
      <c r="A37" s="15">
        <v>4</v>
      </c>
      <c r="B37" s="42">
        <v>42754</v>
      </c>
      <c r="C37" s="46">
        <v>0</v>
      </c>
      <c r="D37" s="17">
        <v>2.3041930700000002</v>
      </c>
      <c r="E37" s="17">
        <v>2.3041930700000002</v>
      </c>
      <c r="F37" s="23">
        <v>0</v>
      </c>
      <c r="G37" s="53">
        <v>0</v>
      </c>
      <c r="H37" s="23">
        <v>0</v>
      </c>
      <c r="I37" s="30">
        <v>0</v>
      </c>
      <c r="J37" s="18"/>
      <c r="K37" s="19"/>
      <c r="L37" s="20">
        <v>0</v>
      </c>
      <c r="M37" s="21">
        <v>-0.05</v>
      </c>
      <c r="N37" s="34">
        <v>-0.08</v>
      </c>
      <c r="O37" s="22">
        <v>-0.1</v>
      </c>
      <c r="Q37" s="15">
        <f t="shared" si="0"/>
        <v>0</v>
      </c>
      <c r="R37" s="25">
        <f t="shared" si="0"/>
        <v>0.23041930700000002</v>
      </c>
      <c r="S37" s="25">
        <f t="shared" si="1"/>
        <v>0</v>
      </c>
      <c r="T37" s="26">
        <f t="shared" si="1"/>
        <v>0</v>
      </c>
      <c r="U37" s="35">
        <f t="shared" si="2"/>
        <v>0</v>
      </c>
      <c r="V37" s="27">
        <f t="shared" si="2"/>
        <v>0</v>
      </c>
      <c r="W37" s="29">
        <f t="shared" si="2"/>
        <v>0</v>
      </c>
      <c r="X37" s="28">
        <v>0</v>
      </c>
    </row>
    <row r="38" spans="1:24" ht="17.100000000000001" customHeight="1" x14ac:dyDescent="0.15">
      <c r="A38" s="15">
        <v>5</v>
      </c>
      <c r="B38" s="42">
        <v>42755</v>
      </c>
      <c r="C38" s="46">
        <v>0</v>
      </c>
      <c r="D38" s="17">
        <v>2.3041930700000002</v>
      </c>
      <c r="E38" s="17">
        <v>2.3041930700000002</v>
      </c>
      <c r="F38" s="23">
        <v>0</v>
      </c>
      <c r="G38" s="53">
        <v>0</v>
      </c>
      <c r="H38" s="23">
        <v>0</v>
      </c>
      <c r="I38" s="30">
        <v>0</v>
      </c>
      <c r="J38" s="18"/>
      <c r="K38" s="19"/>
      <c r="L38" s="20">
        <v>0</v>
      </c>
      <c r="M38" s="21">
        <v>-0.05</v>
      </c>
      <c r="N38" s="34">
        <v>-0.08</v>
      </c>
      <c r="O38" s="22">
        <v>-0.1</v>
      </c>
      <c r="Q38" s="15">
        <f t="shared" si="0"/>
        <v>0</v>
      </c>
      <c r="R38" s="25">
        <f t="shared" si="0"/>
        <v>0.23041930700000002</v>
      </c>
      <c r="S38" s="25">
        <f t="shared" si="1"/>
        <v>0</v>
      </c>
      <c r="T38" s="26">
        <f t="shared" si="1"/>
        <v>0</v>
      </c>
      <c r="U38" s="35">
        <f t="shared" si="2"/>
        <v>0</v>
      </c>
      <c r="V38" s="27">
        <f t="shared" si="2"/>
        <v>0</v>
      </c>
      <c r="W38" s="29">
        <f t="shared" si="2"/>
        <v>0</v>
      </c>
      <c r="X38" s="28">
        <v>0</v>
      </c>
    </row>
    <row r="39" spans="1:24" ht="17.100000000000001" customHeight="1" x14ac:dyDescent="0.15">
      <c r="A39" s="15">
        <v>6</v>
      </c>
      <c r="B39" s="42">
        <v>42758</v>
      </c>
      <c r="C39" s="46">
        <v>0</v>
      </c>
      <c r="D39" s="17">
        <v>2.3041930700000002</v>
      </c>
      <c r="E39" s="17">
        <v>2.3041930700000002</v>
      </c>
      <c r="F39" s="23">
        <v>0</v>
      </c>
      <c r="G39" s="53">
        <v>0</v>
      </c>
      <c r="H39" s="23">
        <v>0</v>
      </c>
      <c r="I39" s="30">
        <v>0</v>
      </c>
      <c r="J39" s="18"/>
      <c r="K39" s="19"/>
      <c r="L39" s="20">
        <v>0</v>
      </c>
      <c r="M39" s="21">
        <v>-0.05</v>
      </c>
      <c r="N39" s="34">
        <v>-0.08</v>
      </c>
      <c r="O39" s="22">
        <v>-0.1</v>
      </c>
      <c r="Q39" s="15">
        <f t="shared" si="0"/>
        <v>0</v>
      </c>
      <c r="R39" s="25">
        <f t="shared" si="0"/>
        <v>0.23041930700000002</v>
      </c>
      <c r="S39" s="25">
        <f t="shared" si="1"/>
        <v>0</v>
      </c>
      <c r="T39" s="26">
        <f t="shared" si="1"/>
        <v>0</v>
      </c>
      <c r="U39" s="35">
        <f t="shared" si="2"/>
        <v>0</v>
      </c>
      <c r="V39" s="27">
        <f t="shared" si="2"/>
        <v>0</v>
      </c>
      <c r="W39" s="29">
        <f t="shared" si="2"/>
        <v>0</v>
      </c>
      <c r="X39" s="28">
        <v>0</v>
      </c>
    </row>
    <row r="40" spans="1:24" ht="17.100000000000001" customHeight="1" x14ac:dyDescent="0.15">
      <c r="A40" s="15">
        <v>7</v>
      </c>
      <c r="B40" s="42">
        <v>42759</v>
      </c>
      <c r="C40" s="46">
        <v>0</v>
      </c>
      <c r="D40" s="17">
        <v>2.3041930700000002</v>
      </c>
      <c r="E40" s="17">
        <v>2.3041930700000002</v>
      </c>
      <c r="F40" s="23">
        <v>0</v>
      </c>
      <c r="G40" s="53">
        <v>0</v>
      </c>
      <c r="H40" s="23">
        <v>0</v>
      </c>
      <c r="I40" s="30">
        <v>0</v>
      </c>
      <c r="J40" s="18"/>
      <c r="K40" s="19"/>
      <c r="L40" s="20">
        <v>0</v>
      </c>
      <c r="M40" s="21">
        <v>-0.05</v>
      </c>
      <c r="N40" s="34">
        <v>-0.08</v>
      </c>
      <c r="O40" s="22">
        <v>-0.1</v>
      </c>
      <c r="Q40" s="15">
        <f t="shared" si="0"/>
        <v>0</v>
      </c>
      <c r="R40" s="25">
        <f t="shared" si="0"/>
        <v>0.23041930700000002</v>
      </c>
      <c r="S40" s="25">
        <f t="shared" si="1"/>
        <v>0</v>
      </c>
      <c r="T40" s="26">
        <f t="shared" si="1"/>
        <v>0</v>
      </c>
      <c r="U40" s="35">
        <f t="shared" si="2"/>
        <v>0</v>
      </c>
      <c r="V40" s="27">
        <f t="shared" si="2"/>
        <v>0</v>
      </c>
      <c r="W40" s="29">
        <f t="shared" si="2"/>
        <v>0</v>
      </c>
      <c r="X40" s="28">
        <v>0</v>
      </c>
    </row>
    <row r="41" spans="1:24" ht="17.100000000000001" customHeight="1" x14ac:dyDescent="0.15">
      <c r="A41" s="15">
        <v>8</v>
      </c>
      <c r="B41" s="42">
        <v>42760</v>
      </c>
      <c r="C41" s="46">
        <v>0</v>
      </c>
      <c r="D41" s="17">
        <v>2.3041930700000002</v>
      </c>
      <c r="E41" s="17">
        <v>2.3041930700000002</v>
      </c>
      <c r="F41" s="23">
        <v>0</v>
      </c>
      <c r="G41" s="53">
        <v>0</v>
      </c>
      <c r="H41" s="23">
        <v>0</v>
      </c>
      <c r="I41" s="30">
        <v>0</v>
      </c>
      <c r="J41" s="18"/>
      <c r="K41" s="19"/>
      <c r="L41" s="20">
        <v>0</v>
      </c>
      <c r="M41" s="21">
        <v>-0.05</v>
      </c>
      <c r="N41" s="34">
        <v>-0.08</v>
      </c>
      <c r="O41" s="22">
        <v>-0.1</v>
      </c>
      <c r="Q41" s="15">
        <f t="shared" si="0"/>
        <v>0</v>
      </c>
      <c r="R41" s="25">
        <f t="shared" si="0"/>
        <v>0.23041930700000002</v>
      </c>
      <c r="S41" s="25">
        <f t="shared" si="1"/>
        <v>0</v>
      </c>
      <c r="T41" s="26">
        <f t="shared" si="1"/>
        <v>0</v>
      </c>
      <c r="U41" s="35">
        <f t="shared" si="2"/>
        <v>0</v>
      </c>
      <c r="V41" s="27">
        <f t="shared" si="2"/>
        <v>0</v>
      </c>
      <c r="W41" s="29">
        <f t="shared" si="2"/>
        <v>0</v>
      </c>
      <c r="X41" s="28">
        <v>0</v>
      </c>
    </row>
    <row r="42" spans="1:24" ht="17.100000000000001" customHeight="1" x14ac:dyDescent="0.15">
      <c r="A42" s="15">
        <v>9</v>
      </c>
      <c r="B42" s="42">
        <v>42761</v>
      </c>
      <c r="C42" s="46">
        <v>0</v>
      </c>
      <c r="D42" s="17">
        <v>2.3041930700000002</v>
      </c>
      <c r="E42" s="17">
        <v>2.3041930700000002</v>
      </c>
      <c r="F42" s="23">
        <v>0</v>
      </c>
      <c r="G42" s="53">
        <v>0</v>
      </c>
      <c r="H42" s="23">
        <v>0</v>
      </c>
      <c r="I42" s="30">
        <v>0</v>
      </c>
      <c r="J42" s="18"/>
      <c r="K42" s="19"/>
      <c r="L42" s="20">
        <v>0</v>
      </c>
      <c r="M42" s="21">
        <v>-0.05</v>
      </c>
      <c r="N42" s="34">
        <v>-0.08</v>
      </c>
      <c r="O42" s="22">
        <v>-0.1</v>
      </c>
      <c r="Q42" s="15">
        <f t="shared" si="0"/>
        <v>0</v>
      </c>
      <c r="R42" s="25">
        <f t="shared" si="0"/>
        <v>0.23041930700000002</v>
      </c>
      <c r="S42" s="25">
        <f t="shared" si="1"/>
        <v>0</v>
      </c>
      <c r="T42" s="26">
        <f t="shared" si="1"/>
        <v>0</v>
      </c>
      <c r="U42" s="35">
        <f t="shared" si="2"/>
        <v>0</v>
      </c>
      <c r="V42" s="27">
        <f t="shared" si="2"/>
        <v>0</v>
      </c>
      <c r="W42" s="29">
        <f t="shared" si="2"/>
        <v>0</v>
      </c>
      <c r="X42" s="28">
        <v>0</v>
      </c>
    </row>
    <row r="43" spans="1:24" ht="17.100000000000001" customHeight="1" x14ac:dyDescent="0.15">
      <c r="A43" s="15">
        <v>10</v>
      </c>
      <c r="B43" s="42">
        <v>42762</v>
      </c>
      <c r="C43" s="46">
        <v>0</v>
      </c>
      <c r="D43" s="17">
        <v>2.3041930700000002</v>
      </c>
      <c r="E43" s="17">
        <v>2.3041930700000002</v>
      </c>
      <c r="F43" s="23">
        <v>0</v>
      </c>
      <c r="G43" s="53">
        <v>0</v>
      </c>
      <c r="H43" s="23">
        <v>0</v>
      </c>
      <c r="I43" s="30">
        <v>0</v>
      </c>
      <c r="J43" s="18"/>
      <c r="K43" s="19"/>
      <c r="L43" s="20">
        <v>0</v>
      </c>
      <c r="M43" s="21">
        <v>-0.05</v>
      </c>
      <c r="N43" s="34">
        <v>-0.08</v>
      </c>
      <c r="O43" s="22">
        <v>-0.1</v>
      </c>
      <c r="Q43" s="15">
        <f t="shared" si="0"/>
        <v>0</v>
      </c>
      <c r="R43" s="25">
        <f t="shared" si="0"/>
        <v>0.23041930700000002</v>
      </c>
      <c r="S43" s="25">
        <f t="shared" si="1"/>
        <v>0</v>
      </c>
      <c r="T43" s="26">
        <f t="shared" si="1"/>
        <v>0</v>
      </c>
      <c r="U43" s="35">
        <f t="shared" si="2"/>
        <v>0</v>
      </c>
      <c r="V43" s="27">
        <f t="shared" si="2"/>
        <v>0</v>
      </c>
      <c r="W43" s="29">
        <f t="shared" si="2"/>
        <v>0</v>
      </c>
      <c r="X43" s="28">
        <v>0</v>
      </c>
    </row>
    <row r="44" spans="1:24" ht="17.100000000000001" customHeight="1" x14ac:dyDescent="0.15">
      <c r="A44" s="15">
        <v>11</v>
      </c>
      <c r="B44" s="42">
        <v>42765</v>
      </c>
      <c r="C44" s="46">
        <v>0</v>
      </c>
      <c r="D44" s="17">
        <v>2.3041930700000002</v>
      </c>
      <c r="E44" s="17">
        <v>2.3041930700000002</v>
      </c>
      <c r="F44" s="23">
        <v>0</v>
      </c>
      <c r="G44" s="53">
        <v>0</v>
      </c>
      <c r="H44" s="23">
        <v>0</v>
      </c>
      <c r="I44" s="30">
        <v>0</v>
      </c>
      <c r="J44" s="18"/>
      <c r="K44" s="19"/>
      <c r="L44" s="20">
        <v>0</v>
      </c>
      <c r="M44" s="21">
        <v>-0.05</v>
      </c>
      <c r="N44" s="34">
        <v>-0.08</v>
      </c>
      <c r="O44" s="22">
        <v>-0.1</v>
      </c>
      <c r="Q44" s="15">
        <f t="shared" si="0"/>
        <v>0</v>
      </c>
      <c r="R44" s="25">
        <f t="shared" si="0"/>
        <v>0.23041930700000002</v>
      </c>
      <c r="S44" s="25">
        <f t="shared" si="1"/>
        <v>0</v>
      </c>
      <c r="T44" s="26">
        <f t="shared" si="1"/>
        <v>0</v>
      </c>
      <c r="U44" s="35">
        <f t="shared" si="2"/>
        <v>0</v>
      </c>
      <c r="V44" s="27">
        <f t="shared" si="2"/>
        <v>0</v>
      </c>
      <c r="W44" s="29">
        <f t="shared" si="2"/>
        <v>0</v>
      </c>
      <c r="X44" s="28">
        <v>0</v>
      </c>
    </row>
    <row r="45" spans="1:24" ht="17.100000000000001" customHeight="1" x14ac:dyDescent="0.15">
      <c r="A45" s="15">
        <v>12</v>
      </c>
      <c r="B45" s="42">
        <v>42766</v>
      </c>
      <c r="C45" s="46">
        <v>0</v>
      </c>
      <c r="D45" s="17">
        <v>2.3041930700000002</v>
      </c>
      <c r="E45" s="17">
        <v>2.3041930700000002</v>
      </c>
      <c r="F45" s="23">
        <v>0</v>
      </c>
      <c r="G45" s="53">
        <v>0</v>
      </c>
      <c r="H45" s="23">
        <v>0</v>
      </c>
      <c r="I45" s="30">
        <v>0</v>
      </c>
      <c r="J45" s="18"/>
      <c r="K45" s="19"/>
      <c r="L45" s="20">
        <v>0</v>
      </c>
      <c r="M45" s="21">
        <v>-0.05</v>
      </c>
      <c r="N45" s="34">
        <v>-0.08</v>
      </c>
      <c r="O45" s="22">
        <v>-0.1</v>
      </c>
      <c r="Q45" s="15">
        <f t="shared" si="0"/>
        <v>0</v>
      </c>
      <c r="R45" s="25">
        <f t="shared" si="0"/>
        <v>0.23041930700000002</v>
      </c>
      <c r="S45" s="25">
        <f t="shared" si="1"/>
        <v>0</v>
      </c>
      <c r="T45" s="26">
        <f t="shared" si="1"/>
        <v>0</v>
      </c>
      <c r="U45" s="35">
        <f t="shared" si="2"/>
        <v>0</v>
      </c>
      <c r="V45" s="27">
        <f t="shared" si="2"/>
        <v>0</v>
      </c>
      <c r="W45" s="29">
        <f t="shared" si="2"/>
        <v>0</v>
      </c>
      <c r="X45" s="28">
        <v>0</v>
      </c>
    </row>
    <row r="46" spans="1:24" ht="17.100000000000001" customHeight="1" x14ac:dyDescent="0.15">
      <c r="A46" s="15">
        <v>13</v>
      </c>
      <c r="B46" s="42">
        <v>42767</v>
      </c>
      <c r="C46" s="46">
        <v>0</v>
      </c>
      <c r="D46" s="17">
        <v>2.3041930700000002</v>
      </c>
      <c r="E46" s="17">
        <v>2.3041930700000002</v>
      </c>
      <c r="F46" s="23">
        <v>0</v>
      </c>
      <c r="G46" s="53">
        <v>0</v>
      </c>
      <c r="H46" s="23">
        <v>0</v>
      </c>
      <c r="I46" s="30">
        <v>0</v>
      </c>
      <c r="J46" s="18"/>
      <c r="K46" s="19"/>
      <c r="L46" s="20">
        <v>0</v>
      </c>
      <c r="M46" s="21">
        <v>-0.05</v>
      </c>
      <c r="N46" s="34">
        <v>-0.08</v>
      </c>
      <c r="O46" s="22">
        <v>-0.1</v>
      </c>
      <c r="Q46" s="15">
        <f t="shared" si="0"/>
        <v>0</v>
      </c>
      <c r="R46" s="25">
        <f t="shared" si="0"/>
        <v>0.23041930700000002</v>
      </c>
      <c r="S46" s="25">
        <f t="shared" si="1"/>
        <v>0</v>
      </c>
      <c r="T46" s="26">
        <f t="shared" si="1"/>
        <v>0</v>
      </c>
      <c r="U46" s="35">
        <f t="shared" si="2"/>
        <v>0</v>
      </c>
      <c r="V46" s="27">
        <f t="shared" si="2"/>
        <v>0</v>
      </c>
      <c r="W46" s="29">
        <f t="shared" si="2"/>
        <v>0</v>
      </c>
      <c r="X46" s="28">
        <v>0</v>
      </c>
    </row>
    <row r="47" spans="1:24" ht="17.100000000000001" customHeight="1" x14ac:dyDescent="0.15">
      <c r="A47" s="15">
        <v>14</v>
      </c>
      <c r="B47" s="42">
        <v>42768</v>
      </c>
      <c r="C47" s="46">
        <v>0</v>
      </c>
      <c r="D47" s="17">
        <v>2.3041930700000002</v>
      </c>
      <c r="E47" s="17">
        <v>2.3041930700000002</v>
      </c>
      <c r="F47" s="23">
        <v>0</v>
      </c>
      <c r="G47" s="53">
        <v>0</v>
      </c>
      <c r="H47" s="23">
        <v>0</v>
      </c>
      <c r="I47" s="30">
        <v>0</v>
      </c>
      <c r="J47" s="18"/>
      <c r="K47" s="19"/>
      <c r="L47" s="20">
        <v>0</v>
      </c>
      <c r="M47" s="21">
        <v>-0.05</v>
      </c>
      <c r="N47" s="34">
        <v>-0.08</v>
      </c>
      <c r="O47" s="22">
        <v>-0.1</v>
      </c>
      <c r="Q47" s="15">
        <f t="shared" si="0"/>
        <v>0</v>
      </c>
      <c r="R47" s="25">
        <f t="shared" si="0"/>
        <v>0.23041930700000002</v>
      </c>
      <c r="S47" s="25">
        <f t="shared" si="1"/>
        <v>0</v>
      </c>
      <c r="T47" s="26">
        <f t="shared" si="1"/>
        <v>0</v>
      </c>
      <c r="U47" s="35">
        <f t="shared" si="2"/>
        <v>0</v>
      </c>
      <c r="V47" s="27">
        <f t="shared" si="2"/>
        <v>0</v>
      </c>
      <c r="W47" s="29">
        <f t="shared" si="2"/>
        <v>0</v>
      </c>
      <c r="X47" s="28">
        <v>0</v>
      </c>
    </row>
    <row r="48" spans="1:24" ht="17.100000000000001" customHeight="1" x14ac:dyDescent="0.15">
      <c r="A48" s="15">
        <v>15</v>
      </c>
      <c r="B48" s="42">
        <v>42769</v>
      </c>
      <c r="C48" s="46">
        <v>0</v>
      </c>
      <c r="D48" s="17">
        <v>2.3041930700000002</v>
      </c>
      <c r="E48" s="17">
        <v>2.3041930700000002</v>
      </c>
      <c r="F48" s="23">
        <v>0</v>
      </c>
      <c r="G48" s="53">
        <v>0</v>
      </c>
      <c r="H48" s="23">
        <v>0</v>
      </c>
      <c r="I48" s="30">
        <v>0</v>
      </c>
      <c r="J48" s="18"/>
      <c r="K48" s="19"/>
      <c r="L48" s="20">
        <v>0</v>
      </c>
      <c r="M48" s="21">
        <v>-0.05</v>
      </c>
      <c r="N48" s="34">
        <v>-0.08</v>
      </c>
      <c r="O48" s="22">
        <v>-0.1</v>
      </c>
      <c r="Q48" s="15">
        <f t="shared" si="0"/>
        <v>0</v>
      </c>
      <c r="R48" s="25">
        <f t="shared" si="0"/>
        <v>0.23041930700000002</v>
      </c>
      <c r="S48" s="25">
        <f t="shared" si="1"/>
        <v>0</v>
      </c>
      <c r="T48" s="26">
        <f t="shared" si="1"/>
        <v>0</v>
      </c>
      <c r="U48" s="35">
        <f t="shared" si="2"/>
        <v>0</v>
      </c>
      <c r="V48" s="27">
        <f t="shared" si="2"/>
        <v>0</v>
      </c>
      <c r="W48" s="29">
        <f t="shared" si="2"/>
        <v>0</v>
      </c>
      <c r="X48" s="28">
        <v>0</v>
      </c>
    </row>
    <row r="49" spans="1:24" ht="17.100000000000001" customHeight="1" x14ac:dyDescent="0.15">
      <c r="A49" s="15">
        <v>16</v>
      </c>
      <c r="B49" s="42">
        <v>42772</v>
      </c>
      <c r="C49" s="46">
        <v>0</v>
      </c>
      <c r="D49" s="17">
        <v>2.3041930700000002</v>
      </c>
      <c r="E49" s="17">
        <v>2.3041930700000002</v>
      </c>
      <c r="F49" s="23">
        <v>0</v>
      </c>
      <c r="G49" s="53">
        <v>0</v>
      </c>
      <c r="H49" s="23">
        <v>0</v>
      </c>
      <c r="I49" s="30">
        <v>0</v>
      </c>
      <c r="J49" s="18"/>
      <c r="K49" s="19"/>
      <c r="L49" s="20">
        <v>0</v>
      </c>
      <c r="M49" s="21">
        <v>-0.05</v>
      </c>
      <c r="N49" s="34">
        <v>-0.08</v>
      </c>
      <c r="O49" s="22">
        <v>-0.1</v>
      </c>
      <c r="Q49" s="15">
        <f t="shared" si="0"/>
        <v>0</v>
      </c>
      <c r="R49" s="25">
        <f t="shared" si="0"/>
        <v>0.23041930700000002</v>
      </c>
      <c r="S49" s="25">
        <f t="shared" si="1"/>
        <v>0</v>
      </c>
      <c r="T49" s="26">
        <f t="shared" si="1"/>
        <v>0</v>
      </c>
      <c r="U49" s="35">
        <f t="shared" si="2"/>
        <v>0</v>
      </c>
      <c r="V49" s="27">
        <f t="shared" si="2"/>
        <v>0</v>
      </c>
      <c r="W49" s="29">
        <f t="shared" si="2"/>
        <v>0</v>
      </c>
      <c r="X49" s="28">
        <v>0</v>
      </c>
    </row>
    <row r="50" spans="1:24" ht="17.100000000000001" customHeight="1" x14ac:dyDescent="0.15">
      <c r="A50" s="15">
        <v>17</v>
      </c>
      <c r="B50" s="42">
        <v>42773</v>
      </c>
      <c r="C50" s="46">
        <v>0</v>
      </c>
      <c r="D50" s="17">
        <v>2.3041930700000002</v>
      </c>
      <c r="E50" s="17">
        <v>2.3041930700000002</v>
      </c>
      <c r="F50" s="23">
        <v>0</v>
      </c>
      <c r="G50" s="53">
        <v>0</v>
      </c>
      <c r="H50" s="23">
        <v>0</v>
      </c>
      <c r="I50" s="30">
        <v>0</v>
      </c>
      <c r="J50" s="18"/>
      <c r="K50" s="19"/>
      <c r="L50" s="20">
        <v>0</v>
      </c>
      <c r="M50" s="21">
        <v>-0.05</v>
      </c>
      <c r="N50" s="34">
        <v>-0.08</v>
      </c>
      <c r="O50" s="22">
        <v>-0.1</v>
      </c>
      <c r="Q50" s="15">
        <f t="shared" si="0"/>
        <v>0</v>
      </c>
      <c r="R50" s="25">
        <f t="shared" si="0"/>
        <v>0.23041930700000002</v>
      </c>
      <c r="S50" s="25">
        <f t="shared" si="1"/>
        <v>0</v>
      </c>
      <c r="T50" s="26">
        <f t="shared" si="1"/>
        <v>0</v>
      </c>
      <c r="U50" s="35">
        <f t="shared" si="2"/>
        <v>0</v>
      </c>
      <c r="V50" s="27">
        <f t="shared" si="2"/>
        <v>0</v>
      </c>
      <c r="W50" s="29">
        <f t="shared" si="2"/>
        <v>0</v>
      </c>
      <c r="X50" s="28">
        <v>0</v>
      </c>
    </row>
    <row r="51" spans="1:24" ht="17.100000000000001" customHeight="1" x14ac:dyDescent="0.15">
      <c r="A51" s="15">
        <v>18</v>
      </c>
      <c r="B51" s="42">
        <v>42774</v>
      </c>
      <c r="C51" s="46">
        <v>0</v>
      </c>
      <c r="D51" s="17">
        <v>2.3041930700000002</v>
      </c>
      <c r="E51" s="17">
        <v>2.3041930700000002</v>
      </c>
      <c r="F51" s="23">
        <v>0</v>
      </c>
      <c r="G51" s="53">
        <v>0</v>
      </c>
      <c r="H51" s="23">
        <v>0</v>
      </c>
      <c r="I51" s="30">
        <v>0</v>
      </c>
      <c r="J51" s="18"/>
      <c r="K51" s="19"/>
      <c r="L51" s="20">
        <v>0</v>
      </c>
      <c r="M51" s="21">
        <v>-0.05</v>
      </c>
      <c r="N51" s="34">
        <v>-0.08</v>
      </c>
      <c r="O51" s="22">
        <v>-0.1</v>
      </c>
      <c r="Q51" s="15">
        <f t="shared" si="0"/>
        <v>0</v>
      </c>
      <c r="R51" s="25">
        <f t="shared" si="0"/>
        <v>0.23041930700000002</v>
      </c>
      <c r="S51" s="25">
        <f t="shared" si="1"/>
        <v>0</v>
      </c>
      <c r="T51" s="26">
        <f t="shared" si="1"/>
        <v>0</v>
      </c>
      <c r="U51" s="35">
        <f t="shared" si="2"/>
        <v>0</v>
      </c>
      <c r="V51" s="27">
        <f t="shared" si="2"/>
        <v>0</v>
      </c>
      <c r="W51" s="29">
        <f t="shared" si="2"/>
        <v>0</v>
      </c>
      <c r="X51" s="28">
        <v>0</v>
      </c>
    </row>
    <row r="52" spans="1:24" ht="17.100000000000001" customHeight="1" x14ac:dyDescent="0.15">
      <c r="A52" s="15">
        <v>19</v>
      </c>
      <c r="B52" s="42">
        <v>42775</v>
      </c>
      <c r="C52" s="46">
        <v>0</v>
      </c>
      <c r="D52" s="17">
        <v>2.3041930700000002</v>
      </c>
      <c r="E52" s="17">
        <v>2.3041930700000002</v>
      </c>
      <c r="F52" s="23">
        <v>0</v>
      </c>
      <c r="G52" s="53">
        <v>0</v>
      </c>
      <c r="H52" s="23">
        <v>0</v>
      </c>
      <c r="I52" s="30">
        <v>0</v>
      </c>
      <c r="J52" s="18"/>
      <c r="K52" s="19"/>
      <c r="L52" s="20">
        <v>0</v>
      </c>
      <c r="M52" s="21">
        <v>-0.05</v>
      </c>
      <c r="N52" s="34">
        <v>-0.08</v>
      </c>
      <c r="O52" s="22">
        <v>-0.1</v>
      </c>
      <c r="Q52" s="15">
        <f t="shared" si="0"/>
        <v>0</v>
      </c>
      <c r="R52" s="25">
        <f t="shared" si="0"/>
        <v>0.23041930700000002</v>
      </c>
      <c r="S52" s="25">
        <f t="shared" si="1"/>
        <v>0</v>
      </c>
      <c r="T52" s="26">
        <f t="shared" si="1"/>
        <v>0</v>
      </c>
      <c r="U52" s="35">
        <f t="shared" si="2"/>
        <v>0</v>
      </c>
      <c r="V52" s="27">
        <f t="shared" si="2"/>
        <v>0</v>
      </c>
      <c r="W52" s="29">
        <f t="shared" si="2"/>
        <v>0</v>
      </c>
      <c r="X52" s="28">
        <v>0</v>
      </c>
    </row>
    <row r="53" spans="1:24" ht="17.100000000000001" customHeight="1" x14ac:dyDescent="0.15">
      <c r="A53" s="15">
        <v>20</v>
      </c>
      <c r="B53" s="42">
        <v>42776</v>
      </c>
      <c r="C53" s="46">
        <v>0</v>
      </c>
      <c r="D53" s="17">
        <v>2.3041930700000002</v>
      </c>
      <c r="E53" s="17">
        <v>2.3041930700000002</v>
      </c>
      <c r="F53" s="23">
        <v>0</v>
      </c>
      <c r="G53" s="53">
        <v>0</v>
      </c>
      <c r="H53" s="23">
        <v>0</v>
      </c>
      <c r="I53" s="30">
        <v>0</v>
      </c>
      <c r="J53" s="18"/>
      <c r="K53" s="19"/>
      <c r="L53" s="20">
        <v>0</v>
      </c>
      <c r="M53" s="21">
        <v>-0.05</v>
      </c>
      <c r="N53" s="34">
        <v>-0.08</v>
      </c>
      <c r="O53" s="22">
        <v>-0.1</v>
      </c>
      <c r="Q53" s="15">
        <f t="shared" si="0"/>
        <v>0</v>
      </c>
      <c r="R53" s="25">
        <f t="shared" si="0"/>
        <v>0.23041930700000002</v>
      </c>
      <c r="S53" s="25">
        <f t="shared" si="1"/>
        <v>0</v>
      </c>
      <c r="T53" s="26">
        <f t="shared" si="1"/>
        <v>0</v>
      </c>
      <c r="U53" s="35">
        <f t="shared" si="2"/>
        <v>0</v>
      </c>
      <c r="V53" s="27">
        <f t="shared" si="2"/>
        <v>0</v>
      </c>
      <c r="W53" s="29">
        <f t="shared" si="2"/>
        <v>0</v>
      </c>
      <c r="X53" s="28">
        <v>0</v>
      </c>
    </row>
    <row r="54" spans="1:24" ht="17.100000000000001" customHeight="1" x14ac:dyDescent="0.15">
      <c r="A54" s="15">
        <v>21</v>
      </c>
      <c r="B54" s="42">
        <v>42779</v>
      </c>
      <c r="C54" s="46">
        <v>0</v>
      </c>
      <c r="D54" s="17">
        <v>2.3041930700000002</v>
      </c>
      <c r="E54" s="17">
        <v>2.3041930700000002</v>
      </c>
      <c r="F54" s="23">
        <v>0</v>
      </c>
      <c r="G54" s="53">
        <v>0</v>
      </c>
      <c r="H54" s="23">
        <v>0</v>
      </c>
      <c r="I54" s="30">
        <v>0</v>
      </c>
      <c r="J54" s="18"/>
      <c r="K54" s="19"/>
      <c r="L54" s="20">
        <v>0</v>
      </c>
      <c r="M54" s="21">
        <v>-0.05</v>
      </c>
      <c r="N54" s="34">
        <v>-0.08</v>
      </c>
      <c r="O54" s="22">
        <v>-0.1</v>
      </c>
      <c r="Q54" s="15">
        <f t="shared" si="0"/>
        <v>0</v>
      </c>
      <c r="R54" s="25">
        <f t="shared" si="0"/>
        <v>0.23041930700000002</v>
      </c>
      <c r="S54" s="25">
        <f t="shared" si="1"/>
        <v>0</v>
      </c>
      <c r="T54" s="26">
        <f t="shared" si="1"/>
        <v>0</v>
      </c>
      <c r="U54" s="35">
        <f t="shared" si="2"/>
        <v>0</v>
      </c>
      <c r="V54" s="27">
        <f t="shared" si="2"/>
        <v>0</v>
      </c>
      <c r="W54" s="29">
        <f t="shared" si="2"/>
        <v>0</v>
      </c>
      <c r="X54" s="28">
        <v>0</v>
      </c>
    </row>
    <row r="55" spans="1:24" ht="17.100000000000001" customHeight="1" x14ac:dyDescent="0.15">
      <c r="A55" s="15">
        <v>22</v>
      </c>
      <c r="B55" s="42">
        <v>42780</v>
      </c>
      <c r="C55" s="46">
        <v>0</v>
      </c>
      <c r="D55" s="17">
        <v>2.3041930700000002</v>
      </c>
      <c r="E55" s="17">
        <v>2.3041930700000002</v>
      </c>
      <c r="F55" s="23">
        <v>0</v>
      </c>
      <c r="G55" s="53">
        <v>0</v>
      </c>
      <c r="H55" s="23">
        <v>0</v>
      </c>
      <c r="I55" s="30">
        <v>0</v>
      </c>
      <c r="J55" s="18"/>
      <c r="K55" s="19"/>
      <c r="L55" s="20">
        <v>0</v>
      </c>
      <c r="M55" s="21">
        <v>-0.05</v>
      </c>
      <c r="N55" s="34">
        <v>-0.08</v>
      </c>
      <c r="O55" s="22">
        <v>-0.1</v>
      </c>
      <c r="Q55" s="15">
        <f t="shared" si="0"/>
        <v>0</v>
      </c>
      <c r="R55" s="25">
        <f t="shared" si="0"/>
        <v>0.23041930700000002</v>
      </c>
      <c r="S55" s="25">
        <f t="shared" si="1"/>
        <v>0</v>
      </c>
      <c r="T55" s="26">
        <f t="shared" si="1"/>
        <v>0</v>
      </c>
      <c r="U55" s="35">
        <f t="shared" si="2"/>
        <v>0</v>
      </c>
      <c r="V55" s="27">
        <f t="shared" si="2"/>
        <v>0</v>
      </c>
      <c r="W55" s="29">
        <f t="shared" si="2"/>
        <v>0</v>
      </c>
      <c r="X55" s="28">
        <v>0</v>
      </c>
    </row>
    <row r="56" spans="1:24" ht="17.100000000000001" customHeight="1" x14ac:dyDescent="0.15">
      <c r="A56" s="15">
        <v>23</v>
      </c>
      <c r="B56" s="42">
        <v>42781</v>
      </c>
      <c r="C56" s="46">
        <v>0</v>
      </c>
      <c r="D56" s="17">
        <v>442.45775379512662</v>
      </c>
      <c r="E56" s="17">
        <v>1.5577537951266667</v>
      </c>
      <c r="F56" s="23">
        <v>-1.6929899634233008E-3</v>
      </c>
      <c r="G56" s="53">
        <v>-0.74643927487333339</v>
      </c>
      <c r="H56" s="23">
        <v>3.5331226925077496E-3</v>
      </c>
      <c r="I56" s="30">
        <v>440.9</v>
      </c>
      <c r="J56" s="18"/>
      <c r="K56" s="19"/>
      <c r="L56" s="20">
        <v>1</v>
      </c>
      <c r="M56" s="21">
        <v>-0.05</v>
      </c>
      <c r="N56" s="34">
        <v>-0.08</v>
      </c>
      <c r="O56" s="22">
        <v>-0.1</v>
      </c>
      <c r="Q56" s="15">
        <f t="shared" si="0"/>
        <v>0</v>
      </c>
      <c r="R56" s="25">
        <f t="shared" si="0"/>
        <v>44.245775379512665</v>
      </c>
      <c r="S56" s="25">
        <f t="shared" si="1"/>
        <v>-0.74643927487333339</v>
      </c>
      <c r="T56" s="26">
        <f t="shared" si="1"/>
        <v>3.5331226925077496E-3</v>
      </c>
      <c r="U56" s="35">
        <f t="shared" si="2"/>
        <v>44.089999999999996</v>
      </c>
      <c r="V56" s="27">
        <f t="shared" si="2"/>
        <v>0</v>
      </c>
      <c r="W56" s="29">
        <f t="shared" si="2"/>
        <v>0</v>
      </c>
      <c r="X56" s="28">
        <v>0</v>
      </c>
    </row>
    <row r="57" spans="1:24" ht="17.100000000000001" customHeight="1" x14ac:dyDescent="0.15">
      <c r="A57" s="15">
        <v>24</v>
      </c>
      <c r="B57" s="42">
        <v>42782</v>
      </c>
      <c r="C57" s="46">
        <v>0</v>
      </c>
      <c r="D57" s="17">
        <v>442.35907717724444</v>
      </c>
      <c r="E57" s="17">
        <v>-3.3409228227555556</v>
      </c>
      <c r="F57" s="23">
        <v>-1.0990972891815623E-2</v>
      </c>
      <c r="G57" s="53">
        <v>-4.8986766178822228</v>
      </c>
      <c r="H57" s="23">
        <v>-7.536482794395569E-3</v>
      </c>
      <c r="I57" s="30">
        <v>445.7</v>
      </c>
      <c r="J57" s="18"/>
      <c r="K57" s="19"/>
      <c r="L57" s="20">
        <v>1</v>
      </c>
      <c r="M57" s="21">
        <v>-0.05</v>
      </c>
      <c r="N57" s="34">
        <v>-0.08</v>
      </c>
      <c r="O57" s="22">
        <v>-0.1</v>
      </c>
      <c r="Q57" s="15">
        <f t="shared" si="0"/>
        <v>0</v>
      </c>
      <c r="R57" s="25">
        <f t="shared" si="0"/>
        <v>44.235907717724444</v>
      </c>
      <c r="S57" s="25">
        <f t="shared" si="1"/>
        <v>-4.8986766178822228</v>
      </c>
      <c r="T57" s="26">
        <f t="shared" si="1"/>
        <v>-7.536482794395569E-3</v>
      </c>
      <c r="U57" s="35">
        <f t="shared" si="2"/>
        <v>44.57</v>
      </c>
      <c r="V57" s="27">
        <f t="shared" si="2"/>
        <v>0</v>
      </c>
      <c r="W57" s="29">
        <f t="shared" si="2"/>
        <v>0</v>
      </c>
      <c r="X57" s="28">
        <v>0</v>
      </c>
    </row>
    <row r="58" spans="1:24" ht="17.100000000000001" customHeight="1" x14ac:dyDescent="0.15">
      <c r="A58" s="15">
        <v>25</v>
      </c>
      <c r="B58" s="42">
        <v>42783</v>
      </c>
      <c r="C58" s="46">
        <v>0</v>
      </c>
      <c r="D58" s="17">
        <v>-13.93818166286</v>
      </c>
      <c r="E58" s="17">
        <v>-13.93818166286</v>
      </c>
      <c r="F58" s="23">
        <v>0</v>
      </c>
      <c r="G58" s="53">
        <v>-10.597258840104445</v>
      </c>
      <c r="H58" s="23">
        <v>-4.7162807341055726E-2</v>
      </c>
      <c r="I58" s="30">
        <v>0</v>
      </c>
      <c r="J58" s="18"/>
      <c r="K58" s="19"/>
      <c r="L58" s="20">
        <v>0</v>
      </c>
      <c r="M58" s="21">
        <v>-0.05</v>
      </c>
      <c r="N58" s="34">
        <v>-0.08</v>
      </c>
      <c r="O58" s="22">
        <v>-0.1</v>
      </c>
      <c r="Q58" s="15">
        <f t="shared" si="0"/>
        <v>0</v>
      </c>
      <c r="R58" s="25">
        <f t="shared" si="0"/>
        <v>-1.3938181662860001</v>
      </c>
      <c r="S58" s="25">
        <f t="shared" si="1"/>
        <v>-10.597258840104445</v>
      </c>
      <c r="T58" s="26">
        <f t="shared" si="1"/>
        <v>-4.7162807341055726E-2</v>
      </c>
      <c r="U58" s="35">
        <f t="shared" si="2"/>
        <v>0</v>
      </c>
      <c r="V58" s="27">
        <f t="shared" si="2"/>
        <v>0</v>
      </c>
      <c r="W58" s="29">
        <f t="shared" si="2"/>
        <v>0</v>
      </c>
      <c r="X58" s="28">
        <v>0</v>
      </c>
    </row>
    <row r="59" spans="1:24" x14ac:dyDescent="0.15">
      <c r="A59" s="4"/>
      <c r="C59" s="47"/>
      <c r="J59" s="2"/>
      <c r="M59" s="21">
        <v>-0.05</v>
      </c>
      <c r="X59" s="28">
        <v>0</v>
      </c>
    </row>
    <row r="60" spans="1:24" x14ac:dyDescent="0.15">
      <c r="A60" s="4"/>
      <c r="M60" s="21">
        <v>-0.05</v>
      </c>
      <c r="X60" s="28">
        <v>0</v>
      </c>
    </row>
    <row r="61" spans="1:24" x14ac:dyDescent="0.15">
      <c r="M61" s="21">
        <v>-0.05</v>
      </c>
      <c r="X61" s="28">
        <v>0</v>
      </c>
    </row>
    <row r="62" spans="1:24" x14ac:dyDescent="0.15">
      <c r="M62" s="21">
        <v>-0.05</v>
      </c>
      <c r="X62" s="28">
        <v>0</v>
      </c>
    </row>
    <row r="63" spans="1:24" x14ac:dyDescent="0.15">
      <c r="M63" s="21">
        <v>-0.05</v>
      </c>
      <c r="X63" s="28">
        <v>0</v>
      </c>
    </row>
    <row r="64" spans="1:24" x14ac:dyDescent="0.15">
      <c r="M64" s="21">
        <v>-0.05</v>
      </c>
      <c r="X64" s="28">
        <v>0</v>
      </c>
    </row>
    <row r="65" spans="13:24" x14ac:dyDescent="0.15">
      <c r="M65" s="21">
        <v>-0.05</v>
      </c>
      <c r="X65" s="28">
        <v>0</v>
      </c>
    </row>
  </sheetData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独立核算</vt:lpstr>
      <vt:lpstr>合计</vt:lpstr>
      <vt:lpstr>吕伟康（统管）</vt:lpstr>
      <vt:lpstr>吕伟康（基金）</vt:lpstr>
      <vt:lpstr>李佳桧（统管）</vt:lpstr>
      <vt:lpstr>李佳桧（基金 ）</vt:lpstr>
      <vt:lpstr>蔡伟（统管）</vt:lpstr>
      <vt:lpstr>蔡伟（基金）</vt:lpstr>
      <vt:lpstr>董事长（统管）</vt:lpstr>
      <vt:lpstr>公司统管</vt:lpstr>
      <vt:lpstr>陈峰</vt:lpstr>
      <vt:lpstr>应韵胜</vt:lpstr>
      <vt:lpstr>A蒋（外部）</vt:lpstr>
      <vt:lpstr>独立核算!Print_Area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2017-05-23T03:08:06Z</dcterms:modified>
</cp:coreProperties>
</file>