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Repo\CTM\CTM.Win\DataImportTemplate\Delivery\"/>
    </mc:Choice>
  </mc:AlternateContent>
  <bookViews>
    <workbookView xWindow="0" yWindow="0" windowWidth="28800" windowHeight="12585"/>
  </bookViews>
  <sheets>
    <sheet name="交割单--中银普通" sheetId="1" r:id="rId1"/>
  </sheets>
  <calcPr calcId="152511"/>
</workbook>
</file>

<file path=xl/calcChain.xml><?xml version="1.0" encoding="utf-8"?>
<calcChain xmlns="http://schemas.openxmlformats.org/spreadsheetml/2006/main">
  <c r="V4" i="1" l="1"/>
  <c r="O4" i="1"/>
  <c r="N4" i="1"/>
  <c r="M4" i="1"/>
  <c r="L4" i="1"/>
  <c r="K4" i="1"/>
  <c r="E4" i="1"/>
  <c r="D4" i="1"/>
  <c r="C4" i="1"/>
  <c r="B4" i="1"/>
  <c r="A4" i="1"/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2" i="1"/>
  <c r="B2" i="1"/>
  <c r="C2" i="1"/>
  <c r="D2" i="1"/>
  <c r="E2" i="1"/>
  <c r="K2" i="1"/>
  <c r="L2" i="1"/>
  <c r="M2" i="1"/>
  <c r="N2" i="1"/>
  <c r="O2" i="1"/>
  <c r="V2" i="1"/>
  <c r="A3" i="1"/>
  <c r="B3" i="1"/>
  <c r="C3" i="1"/>
  <c r="D3" i="1"/>
  <c r="E3" i="1"/>
  <c r="K3" i="1"/>
  <c r="L3" i="1"/>
  <c r="M3" i="1"/>
  <c r="N3" i="1"/>
  <c r="O3" i="1"/>
  <c r="V3" i="1"/>
</calcChain>
</file>

<file path=xl/sharedStrings.xml><?xml version="1.0" encoding="utf-8"?>
<sst xmlns="http://schemas.openxmlformats.org/spreadsheetml/2006/main" count="4" uniqueCount="4">
  <si>
    <t>交易类别</t>
    <phoneticPr fontId="18" type="noConversion"/>
  </si>
  <si>
    <t>日内</t>
    <phoneticPr fontId="18" type="noConversion"/>
  </si>
  <si>
    <t>波段</t>
    <phoneticPr fontId="18" type="noConversion"/>
  </si>
  <si>
    <t>目标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</si>
</sst>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B1" workbookViewId="0">
      <selection activeCell="V9" sqref="V9"/>
    </sheetView>
  </sheetViews>
  <sheetFormatPr defaultRowHeight="13.5" x14ac:dyDescent="0.15"/>
  <cols>
    <col min="22" max="22" width="39.625" customWidth="1"/>
  </cols>
  <sheetData>
    <row r="1" spans="1:23" x14ac:dyDescent="0.15">
      <c r="A1" t="str">
        <f>"发生日期"</f>
        <v>发生日期</v>
      </c>
      <c r="B1" t="str">
        <f>"成交时间"</f>
        <v>成交时间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"成交数量"</f>
        <v>成交数量</v>
      </c>
      <c r="G1" t="str">
        <f>"成交价格"</f>
        <v>成交价格</v>
      </c>
      <c r="H1" t="str">
        <f>"成交金额"</f>
        <v>成交金额</v>
      </c>
      <c r="I1" t="str">
        <f>"发生金额"</f>
        <v>发生金额</v>
      </c>
      <c r="J1" t="str">
        <f>"剩余金额"</f>
        <v>剩余金额</v>
      </c>
      <c r="K1" t="str">
        <f>"申报序号"</f>
        <v>申报序号</v>
      </c>
      <c r="L1" t="str">
        <f>"股东代码"</f>
        <v>股东代码</v>
      </c>
      <c r="M1" t="str">
        <f>"席位代码"</f>
        <v>席位代码</v>
      </c>
      <c r="N1" t="str">
        <f>"委托编号"</f>
        <v>委托编号</v>
      </c>
      <c r="O1" t="str">
        <f>"成交编号"</f>
        <v>成交编号</v>
      </c>
      <c r="P1" t="str">
        <f>"证券数量"</f>
        <v>证券数量</v>
      </c>
      <c r="Q1" t="str">
        <f>"佣金"</f>
        <v>佣金</v>
      </c>
      <c r="R1" t="str">
        <f>"印花税"</f>
        <v>印花税</v>
      </c>
      <c r="S1" t="str">
        <f>"过户费"</f>
        <v>过户费</v>
      </c>
      <c r="T1" t="str">
        <f>"交易征费"</f>
        <v>交易征费</v>
      </c>
      <c r="U1" t="str">
        <f>"交易规费"</f>
        <v>交易规费</v>
      </c>
      <c r="V1" t="str">
        <f>"备注"</f>
        <v>备注</v>
      </c>
      <c r="W1" t="s">
        <v>0</v>
      </c>
    </row>
    <row r="2" spans="1:23" x14ac:dyDescent="0.15">
      <c r="A2" t="str">
        <f>"20160405"</f>
        <v>20160405</v>
      </c>
      <c r="B2" t="str">
        <f>"13:53:54"</f>
        <v>13:53:54</v>
      </c>
      <c r="C2" t="str">
        <f>"204001"</f>
        <v>204001</v>
      </c>
      <c r="D2" t="str">
        <f>"GC001"</f>
        <v>GC001</v>
      </c>
      <c r="E2" t="str">
        <f>"卖出"</f>
        <v>卖出</v>
      </c>
      <c r="F2">
        <v>71000</v>
      </c>
      <c r="G2">
        <v>2.6349999999999998</v>
      </c>
      <c r="H2">
        <v>7100000</v>
      </c>
      <c r="I2">
        <v>-7100071</v>
      </c>
      <c r="J2">
        <v>63151.41</v>
      </c>
      <c r="K2" t="str">
        <f>"18108"</f>
        <v>18108</v>
      </c>
      <c r="L2" t="str">
        <f>"A450074252"</f>
        <v>A450074252</v>
      </c>
      <c r="M2" t="str">
        <f>"21986"</f>
        <v>21986</v>
      </c>
      <c r="N2" t="str">
        <f>"18108"</f>
        <v>18108</v>
      </c>
      <c r="O2" t="str">
        <f>"9294737"</f>
        <v>9294737</v>
      </c>
      <c r="P2">
        <v>0</v>
      </c>
      <c r="Q2">
        <v>71</v>
      </c>
      <c r="R2">
        <v>0</v>
      </c>
      <c r="S2">
        <v>0</v>
      </c>
      <c r="T2">
        <v>0</v>
      </c>
      <c r="U2">
        <v>0</v>
      </c>
      <c r="V2" t="str">
        <f>"融券回购购回日:20160406息:519.68-888880"</f>
        <v>融券回购购回日:20160406息:519.68-888880</v>
      </c>
      <c r="W2" t="s">
        <v>1</v>
      </c>
    </row>
    <row r="3" spans="1:23" x14ac:dyDescent="0.15">
      <c r="A3" t="str">
        <f>"20160406"</f>
        <v>20160406</v>
      </c>
      <c r="B3" t="str">
        <f>"14:28:30"</f>
        <v>14:28:30</v>
      </c>
      <c r="C3" t="str">
        <f>"204001"</f>
        <v>204001</v>
      </c>
      <c r="D3" t="str">
        <f>"GC001"</f>
        <v>GC001</v>
      </c>
      <c r="E3" t="str">
        <f>"卖出"</f>
        <v>卖出</v>
      </c>
      <c r="F3">
        <v>71000</v>
      </c>
      <c r="G3">
        <v>2.16</v>
      </c>
      <c r="H3">
        <v>7100000</v>
      </c>
      <c r="I3">
        <v>-7100071</v>
      </c>
      <c r="J3">
        <v>-7036919.5899999999</v>
      </c>
      <c r="K3" t="str">
        <f>"22823"</f>
        <v>22823</v>
      </c>
      <c r="L3" t="str">
        <f>"A450074252"</f>
        <v>A450074252</v>
      </c>
      <c r="M3" t="str">
        <f>"21986"</f>
        <v>21986</v>
      </c>
      <c r="N3" t="str">
        <f>"22823"</f>
        <v>22823</v>
      </c>
      <c r="O3" t="str">
        <f>"10961542"</f>
        <v>10961542</v>
      </c>
      <c r="P3">
        <v>0</v>
      </c>
      <c r="Q3">
        <v>71</v>
      </c>
      <c r="R3">
        <v>0</v>
      </c>
      <c r="S3">
        <v>0</v>
      </c>
      <c r="T3">
        <v>0</v>
      </c>
      <c r="U3">
        <v>0</v>
      </c>
      <c r="V3" t="str">
        <f>"融券回购购回日:20160407息:426-888880"</f>
        <v>融券回购购回日:20160407息:426-888880</v>
      </c>
      <c r="W3" t="s">
        <v>2</v>
      </c>
    </row>
    <row r="4" spans="1:23" x14ac:dyDescent="0.15">
      <c r="A4" t="str">
        <f>"20160406"</f>
        <v>20160406</v>
      </c>
      <c r="B4" t="str">
        <f>"14:28:30"</f>
        <v>14:28:30</v>
      </c>
      <c r="C4" t="str">
        <f>"204001"</f>
        <v>204001</v>
      </c>
      <c r="D4" t="str">
        <f>"GC001"</f>
        <v>GC001</v>
      </c>
      <c r="E4" t="str">
        <f>"卖出"</f>
        <v>卖出</v>
      </c>
      <c r="F4">
        <v>71000</v>
      </c>
      <c r="G4">
        <v>2.16</v>
      </c>
      <c r="H4">
        <v>7100000</v>
      </c>
      <c r="I4">
        <v>-7100071</v>
      </c>
      <c r="J4">
        <v>-7036919.5899999999</v>
      </c>
      <c r="K4" t="str">
        <f>"22823"</f>
        <v>22823</v>
      </c>
      <c r="L4" t="str">
        <f>"A450074252"</f>
        <v>A450074252</v>
      </c>
      <c r="M4" t="str">
        <f>"21986"</f>
        <v>21986</v>
      </c>
      <c r="N4" t="str">
        <f>"22823"</f>
        <v>22823</v>
      </c>
      <c r="O4" t="str">
        <f>"10961542"</f>
        <v>10961542</v>
      </c>
      <c r="P4">
        <v>0</v>
      </c>
      <c r="Q4">
        <v>71</v>
      </c>
      <c r="R4">
        <v>0</v>
      </c>
      <c r="S4">
        <v>0</v>
      </c>
      <c r="T4">
        <v>0</v>
      </c>
      <c r="U4">
        <v>0</v>
      </c>
      <c r="V4" t="str">
        <f>"融券回购购回日:20160407息:426-888880"</f>
        <v>融券回购购回日:20160407息:426-888880</v>
      </c>
      <c r="W4" t="s">
        <v>3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交割单--中银普通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2016-04-28T08:41:13Z</dcterms:created>
  <dcterms:modified xsi:type="dcterms:W3CDTF">2016-06-28T07:05:28Z</dcterms:modified>
</cp:coreProperties>
</file>