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当日委托--招商普通" sheetId="1" r:id="rId1"/>
  </sheets>
  <calcPr calcId="152511"/>
</workbook>
</file>

<file path=xl/calcChain.xml><?xml version="1.0" encoding="utf-8"?>
<calcChain xmlns="http://schemas.openxmlformats.org/spreadsheetml/2006/main">
  <c r="N4" i="1" l="1"/>
  <c r="M4" i="1"/>
  <c r="L4" i="1"/>
  <c r="K4" i="1"/>
  <c r="J4" i="1"/>
  <c r="I4" i="1"/>
  <c r="H4" i="1"/>
  <c r="G4" i="1"/>
  <c r="B4" i="1"/>
  <c r="A4" i="1"/>
  <c r="N3" i="1"/>
  <c r="M3" i="1"/>
  <c r="L3" i="1"/>
  <c r="K3" i="1"/>
  <c r="J3" i="1"/>
  <c r="I3" i="1"/>
  <c r="H3" i="1"/>
  <c r="G3" i="1"/>
  <c r="B3" i="1"/>
  <c r="A3" i="1"/>
  <c r="N2" i="1"/>
  <c r="M2" i="1"/>
  <c r="L2" i="1"/>
  <c r="K2" i="1"/>
  <c r="J2" i="1"/>
  <c r="I2" i="1"/>
  <c r="H2" i="1"/>
  <c r="G2" i="1"/>
  <c r="B2" i="1"/>
  <c r="A2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haredStrings.xml><?xml version="1.0" encoding="utf-8"?>
<sst xmlns="http://schemas.openxmlformats.org/spreadsheetml/2006/main" count="4" uniqueCount="4">
  <si>
    <t>交易类别</t>
    <phoneticPr fontId="1" type="noConversion"/>
  </si>
  <si>
    <t>日内</t>
    <phoneticPr fontId="1" type="noConversion"/>
  </si>
  <si>
    <t>波段</t>
    <phoneticPr fontId="1" type="noConversion"/>
  </si>
  <si>
    <t>目标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</si>
</sst>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abSelected="1" workbookViewId="0">
      <selection activeCell="P5" sqref="P5"/>
    </sheetView>
  </sheetViews>
  <sheetFormatPr defaultRowHeight="13.5" x14ac:dyDescent="0.15"/>
  <sheetData>
    <row r="1" spans="1:16" s="1" customFormat="1" x14ac:dyDescent="0.15">
      <c r="A1" s="1" t="str">
        <f>"证券名称"</f>
        <v>证券名称</v>
      </c>
      <c r="B1" s="1" t="str">
        <f>"买卖标志"</f>
        <v>买卖标志</v>
      </c>
      <c r="C1" s="1" t="str">
        <f>"委托价格"</f>
        <v>委托价格</v>
      </c>
      <c r="D1" s="1" t="str">
        <f>"委托数量"</f>
        <v>委托数量</v>
      </c>
      <c r="E1" s="1" t="str">
        <f>"成交价格"</f>
        <v>成交价格</v>
      </c>
      <c r="F1" s="1" t="str">
        <f>"成交数量"</f>
        <v>成交数量</v>
      </c>
      <c r="G1" s="1" t="str">
        <f>"状态说明"</f>
        <v>状态说明</v>
      </c>
      <c r="H1" s="1" t="str">
        <f>"委托时间"</f>
        <v>委托时间</v>
      </c>
      <c r="I1" s="1" t="str">
        <f>"委托编号"</f>
        <v>委托编号</v>
      </c>
      <c r="J1" s="1" t="str">
        <f>"证券代码"</f>
        <v>证券代码</v>
      </c>
      <c r="K1" s="1" t="str">
        <f>"股东代码"</f>
        <v>股东代码</v>
      </c>
      <c r="L1" s="1" t="str">
        <f>"报价方式"</f>
        <v>报价方式</v>
      </c>
      <c r="M1" s="1" t="str">
        <f>"委托方式"</f>
        <v>委托方式</v>
      </c>
      <c r="N1" s="1" t="str">
        <f>"委托序号"</f>
        <v>委托序号</v>
      </c>
      <c r="O1" s="1" t="str">
        <f>"备注"</f>
        <v>备注</v>
      </c>
      <c r="P1" s="1" t="s">
        <v>0</v>
      </c>
    </row>
    <row r="2" spans="1:16" s="1" customFormat="1" x14ac:dyDescent="0.15">
      <c r="A2" s="1" t="str">
        <f>"帝王洁具"</f>
        <v>帝王洁具</v>
      </c>
      <c r="B2" s="1" t="str">
        <f>"卖出"</f>
        <v>卖出</v>
      </c>
      <c r="C2" s="1">
        <v>52.45</v>
      </c>
      <c r="D2" s="1">
        <v>1000</v>
      </c>
      <c r="E2" s="1">
        <v>52.45</v>
      </c>
      <c r="F2" s="1">
        <v>1000</v>
      </c>
      <c r="G2" s="1" t="str">
        <f>"已成交"</f>
        <v>已成交</v>
      </c>
      <c r="H2" s="1" t="str">
        <f>"10:05:09"</f>
        <v>10:05:09</v>
      </c>
      <c r="I2" s="1" t="str">
        <f>"54"</f>
        <v>54</v>
      </c>
      <c r="J2" s="1" t="str">
        <f>"002798"</f>
        <v>002798</v>
      </c>
      <c r="K2" s="1" t="str">
        <f>"0196231255"</f>
        <v>0196231255</v>
      </c>
      <c r="L2" s="1" t="str">
        <f>"限价"</f>
        <v>限价</v>
      </c>
      <c r="M2" s="1" t="str">
        <f>"网上委托"</f>
        <v>网上委托</v>
      </c>
      <c r="N2" s="1" t="str">
        <f>"004DW"</f>
        <v>004DW</v>
      </c>
      <c r="P2" s="1" t="s">
        <v>1</v>
      </c>
    </row>
    <row r="3" spans="1:16" s="1" customFormat="1" x14ac:dyDescent="0.15">
      <c r="A3" s="1" t="str">
        <f>"帝王洁具"</f>
        <v>帝王洁具</v>
      </c>
      <c r="B3" s="1" t="str">
        <f>"卖出"</f>
        <v>卖出</v>
      </c>
      <c r="C3" s="1">
        <v>52.37</v>
      </c>
      <c r="D3" s="1">
        <v>2000</v>
      </c>
      <c r="E3" s="1">
        <v>52.37</v>
      </c>
      <c r="F3" s="1">
        <v>2000</v>
      </c>
      <c r="G3" s="1" t="str">
        <f>"已成交"</f>
        <v>已成交</v>
      </c>
      <c r="H3" s="1" t="str">
        <f>"10:04:11"</f>
        <v>10:04:11</v>
      </c>
      <c r="I3" s="1" t="str">
        <f>"44"</f>
        <v>44</v>
      </c>
      <c r="J3" s="1" t="str">
        <f>"002798"</f>
        <v>002798</v>
      </c>
      <c r="K3" s="1" t="str">
        <f>"0196231255"</f>
        <v>0196231255</v>
      </c>
      <c r="L3" s="1" t="str">
        <f>"限价"</f>
        <v>限价</v>
      </c>
      <c r="M3" s="1" t="str">
        <f>"网上委托"</f>
        <v>网上委托</v>
      </c>
      <c r="N3" s="1" t="str">
        <f>"004AR"</f>
        <v>004AR</v>
      </c>
      <c r="P3" s="1" t="s">
        <v>2</v>
      </c>
    </row>
    <row r="4" spans="1:16" s="1" customFormat="1" x14ac:dyDescent="0.15">
      <c r="A4" s="1" t="str">
        <f>"帝王洁具"</f>
        <v>帝王洁具</v>
      </c>
      <c r="B4" s="1" t="str">
        <f>"买入"</f>
        <v>买入</v>
      </c>
      <c r="C4" s="1">
        <v>52</v>
      </c>
      <c r="D4" s="1">
        <v>3000</v>
      </c>
      <c r="E4" s="1">
        <v>52</v>
      </c>
      <c r="F4" s="1">
        <v>3000</v>
      </c>
      <c r="G4" s="1" t="str">
        <f>"已成交"</f>
        <v>已成交</v>
      </c>
      <c r="H4" s="1" t="str">
        <f>"10:03:25"</f>
        <v>10:03:25</v>
      </c>
      <c r="I4" s="1" t="str">
        <f>"38"</f>
        <v>38</v>
      </c>
      <c r="J4" s="1" t="str">
        <f>"002798"</f>
        <v>002798</v>
      </c>
      <c r="K4" s="1" t="str">
        <f>"0196231255"</f>
        <v>0196231255</v>
      </c>
      <c r="L4" s="1" t="str">
        <f>"限价"</f>
        <v>限价</v>
      </c>
      <c r="M4" s="1" t="str">
        <f>"网上委托"</f>
        <v>网上委托</v>
      </c>
      <c r="N4" s="1" t="str">
        <f>"0048G"</f>
        <v>0048G</v>
      </c>
      <c r="P4" s="1" t="s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当日委托--招商普通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2017-02-07T02:35:47Z</dcterms:modified>
</cp:coreProperties>
</file>