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ource\ncCTM\src\Presentation\CTM.Win\DataTemplate\Entrust\"/>
    </mc:Choice>
  </mc:AlternateContent>
  <bookViews>
    <workbookView xWindow="0" yWindow="0" windowWidth="28800" windowHeight="12750"/>
  </bookViews>
  <sheets>
    <sheet name="当日委托--国泰普通" sheetId="1" r:id="rId1"/>
  </sheets>
  <calcPr calcId="152511"/>
</workbook>
</file>

<file path=xl/calcChain.xml><?xml version="1.0" encoding="utf-8"?>
<calcChain xmlns="http://schemas.openxmlformats.org/spreadsheetml/2006/main">
  <c r="N4" i="1" l="1"/>
  <c r="M4" i="1"/>
  <c r="L4" i="1"/>
  <c r="H4" i="1"/>
  <c r="E4" i="1"/>
  <c r="D4" i="1"/>
  <c r="C4" i="1"/>
  <c r="B4" i="1"/>
  <c r="A4" i="1"/>
  <c r="N3" i="1"/>
  <c r="M3" i="1"/>
  <c r="L3" i="1"/>
  <c r="H3" i="1"/>
  <c r="E3" i="1"/>
  <c r="D3" i="1"/>
  <c r="C3" i="1"/>
  <c r="B3" i="1"/>
  <c r="A3" i="1"/>
  <c r="N2" i="1"/>
  <c r="M2" i="1"/>
  <c r="L2" i="1"/>
  <c r="H2" i="1"/>
  <c r="E2" i="1"/>
  <c r="D2" i="1"/>
  <c r="C2" i="1"/>
  <c r="B2" i="1"/>
  <c r="A2" i="1"/>
  <c r="N1" i="1"/>
  <c r="M1" i="1"/>
  <c r="L1" i="1"/>
  <c r="K1" i="1"/>
  <c r="J1" i="1"/>
  <c r="I1" i="1"/>
  <c r="H1" i="1"/>
  <c r="G1" i="1"/>
  <c r="F1" i="1"/>
  <c r="E1" i="1"/>
  <c r="D1" i="1"/>
  <c r="C1" i="1"/>
  <c r="B1" i="1"/>
  <c r="A1" i="1"/>
</calcChain>
</file>

<file path=xl/sharedStrings.xml><?xml version="1.0" encoding="utf-8"?>
<sst xmlns="http://schemas.openxmlformats.org/spreadsheetml/2006/main" count="4" uniqueCount="4">
  <si>
    <t>交易类别</t>
    <phoneticPr fontId="19" type="noConversion"/>
  </si>
  <si>
    <t>波段</t>
    <phoneticPr fontId="19" type="noConversion"/>
  </si>
  <si>
    <t>日内</t>
    <phoneticPr fontId="19" type="noConversion"/>
  </si>
  <si>
    <t>目标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</si>
</sst>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>
      <selection activeCell="O5" sqref="O5"/>
    </sheetView>
  </sheetViews>
  <sheetFormatPr defaultRowHeight="14.25" x14ac:dyDescent="0.2"/>
  <sheetData>
    <row r="1" spans="1:16" x14ac:dyDescent="0.2">
      <c r="A1" s="1" t="str">
        <f>"成交日期"</f>
        <v>成交日期</v>
      </c>
      <c r="B1" s="1" t="str">
        <f>"成交时间"</f>
        <v>成交时间</v>
      </c>
      <c r="C1" s="1" t="str">
        <f>"证券代码"</f>
        <v>证券代码</v>
      </c>
      <c r="D1" s="1" t="str">
        <f>"证券名称"</f>
        <v>证券名称</v>
      </c>
      <c r="E1" s="1" t="str">
        <f>"买卖标志"</f>
        <v>买卖标志</v>
      </c>
      <c r="F1" s="1" t="str">
        <f>"委托价格"</f>
        <v>委托价格</v>
      </c>
      <c r="G1" s="1" t="str">
        <f>"委托数量"</f>
        <v>委托数量</v>
      </c>
      <c r="H1" s="1" t="str">
        <f>"委托编号"</f>
        <v>委托编号</v>
      </c>
      <c r="I1" s="1" t="str">
        <f>"成交价格"</f>
        <v>成交价格</v>
      </c>
      <c r="J1" s="1" t="str">
        <f>"成交数量"</f>
        <v>成交数量</v>
      </c>
      <c r="K1" s="1" t="str">
        <f>"成交金额"</f>
        <v>成交金额</v>
      </c>
      <c r="L1" s="1" t="str">
        <f>"成交编号"</f>
        <v>成交编号</v>
      </c>
      <c r="M1" s="1" t="str">
        <f>"股东代码"</f>
        <v>股东代码</v>
      </c>
      <c r="N1" s="1" t="str">
        <f>"状态说明"</f>
        <v>状态说明</v>
      </c>
      <c r="O1" s="2" t="s">
        <v>0</v>
      </c>
      <c r="P1" s="2"/>
    </row>
    <row r="2" spans="1:16" x14ac:dyDescent="0.2">
      <c r="A2" s="1" t="str">
        <f t="shared" ref="A2:A4" si="0">"20170821"</f>
        <v>20170821</v>
      </c>
      <c r="B2" s="1" t="str">
        <f>"10:29:09"</f>
        <v>10:29:09</v>
      </c>
      <c r="C2" s="1" t="str">
        <f t="shared" ref="C2:C4" si="1">"300057"</f>
        <v>300057</v>
      </c>
      <c r="D2" s="1" t="str">
        <f t="shared" ref="D2:D4" si="2">"万顺股份"</f>
        <v>万顺股份</v>
      </c>
      <c r="E2" s="1" t="str">
        <f t="shared" ref="E2:E4" si="3">"证券买入"</f>
        <v>证券买入</v>
      </c>
      <c r="F2" s="1">
        <v>10.92</v>
      </c>
      <c r="G2" s="1">
        <v>4200</v>
      </c>
      <c r="H2" s="1" t="str">
        <f t="shared" ref="H2:H4" si="4">"54694"</f>
        <v>54694</v>
      </c>
      <c r="I2" s="1">
        <v>10.92</v>
      </c>
      <c r="J2" s="1">
        <v>2698</v>
      </c>
      <c r="K2" s="1">
        <v>29462.16</v>
      </c>
      <c r="L2" s="1" t="str">
        <f>"0101000005349064"</f>
        <v>0101000005349064</v>
      </c>
      <c r="M2" s="1" t="str">
        <f t="shared" ref="M2:M4" si="5">"0156964819"</f>
        <v>0156964819</v>
      </c>
      <c r="N2" s="1" t="str">
        <f t="shared" ref="N2:N4" si="6">"普通成交"</f>
        <v>普通成交</v>
      </c>
      <c r="O2" s="2" t="s">
        <v>2</v>
      </c>
      <c r="P2" s="2"/>
    </row>
    <row r="3" spans="1:16" x14ac:dyDescent="0.2">
      <c r="A3" s="1" t="str">
        <f t="shared" si="0"/>
        <v>20170821</v>
      </c>
      <c r="B3" s="1" t="str">
        <f>"10:29:22"</f>
        <v>10:29:22</v>
      </c>
      <c r="C3" s="1" t="str">
        <f t="shared" si="1"/>
        <v>300057</v>
      </c>
      <c r="D3" s="1" t="str">
        <f t="shared" si="2"/>
        <v>万顺股份</v>
      </c>
      <c r="E3" s="1" t="str">
        <f t="shared" si="3"/>
        <v>证券买入</v>
      </c>
      <c r="F3" s="1">
        <v>10.92</v>
      </c>
      <c r="G3" s="1">
        <v>4200</v>
      </c>
      <c r="H3" s="1" t="str">
        <f t="shared" si="4"/>
        <v>54694</v>
      </c>
      <c r="I3" s="1">
        <v>10.92</v>
      </c>
      <c r="J3" s="1">
        <v>100</v>
      </c>
      <c r="K3" s="1">
        <v>1092</v>
      </c>
      <c r="L3" s="1" t="str">
        <f>"0101000005362049"</f>
        <v>0101000005362049</v>
      </c>
      <c r="M3" s="1" t="str">
        <f t="shared" si="5"/>
        <v>0156964819</v>
      </c>
      <c r="N3" s="1" t="str">
        <f t="shared" si="6"/>
        <v>普通成交</v>
      </c>
      <c r="O3" s="2" t="s">
        <v>1</v>
      </c>
      <c r="P3" s="2"/>
    </row>
    <row r="4" spans="1:16" x14ac:dyDescent="0.2">
      <c r="A4" s="1" t="str">
        <f t="shared" si="0"/>
        <v>20170821</v>
      </c>
      <c r="B4" s="1" t="str">
        <f>"10:29:23"</f>
        <v>10:29:23</v>
      </c>
      <c r="C4" s="1" t="str">
        <f t="shared" si="1"/>
        <v>300057</v>
      </c>
      <c r="D4" s="1" t="str">
        <f t="shared" si="2"/>
        <v>万顺股份</v>
      </c>
      <c r="E4" s="1" t="str">
        <f t="shared" si="3"/>
        <v>证券买入</v>
      </c>
      <c r="F4" s="1">
        <v>10.92</v>
      </c>
      <c r="G4" s="1">
        <v>4200</v>
      </c>
      <c r="H4" s="1" t="str">
        <f t="shared" si="4"/>
        <v>54694</v>
      </c>
      <c r="I4" s="1">
        <v>10.92</v>
      </c>
      <c r="J4" s="1">
        <v>100</v>
      </c>
      <c r="K4" s="1">
        <v>1092</v>
      </c>
      <c r="L4" s="1" t="str">
        <f>"0101000005362739"</f>
        <v>0101000005362739</v>
      </c>
      <c r="M4" s="1" t="str">
        <f t="shared" si="5"/>
        <v>0156964819</v>
      </c>
      <c r="N4" s="1" t="str">
        <f t="shared" si="6"/>
        <v>普通成交</v>
      </c>
      <c r="O4" s="2" t="s">
        <v>3</v>
      </c>
      <c r="P4" s="2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当日委托--国泰普通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Ethan Colin</cp:lastModifiedBy>
  <dcterms:created xsi:type="dcterms:W3CDTF">2016-07-13T07:14:58Z</dcterms:created>
  <dcterms:modified xsi:type="dcterms:W3CDTF">2017-08-21T07:20:29Z</dcterms:modified>
</cp:coreProperties>
</file>