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lectroch_labs\lab5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35" i="1"/>
  <c r="C35" i="1"/>
  <c r="C34" i="1"/>
  <c r="D34" i="1" s="1"/>
  <c r="C33" i="1"/>
  <c r="D33" i="1" s="1"/>
  <c r="D32" i="1"/>
  <c r="C32" i="1"/>
  <c r="C31" i="1"/>
  <c r="D31" i="1" s="1"/>
  <c r="C30" i="1"/>
  <c r="D30" i="1" s="1"/>
  <c r="D29" i="1"/>
  <c r="C29" i="1"/>
  <c r="D28" i="1"/>
  <c r="C28" i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21" i="1"/>
  <c r="C21" i="1"/>
  <c r="A7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1" i="2" s="1"/>
  <c r="C19" i="2"/>
  <c r="C2" i="2"/>
  <c r="D3" i="1" l="1"/>
  <c r="D4" i="1"/>
  <c r="D5" i="1"/>
  <c r="D6" i="1"/>
  <c r="D7" i="1"/>
  <c r="D8" i="1"/>
  <c r="D9" i="1"/>
  <c r="D10" i="1"/>
  <c r="D16" i="1"/>
  <c r="D2" i="1"/>
  <c r="C3" i="1"/>
  <c r="C4" i="1"/>
  <c r="C5" i="1"/>
  <c r="C6" i="1"/>
  <c r="C7" i="1"/>
  <c r="C8" i="1"/>
  <c r="C9" i="1"/>
  <c r="C10" i="1"/>
  <c r="C11" i="1"/>
  <c r="D11" i="1" s="1"/>
  <c r="C12" i="1"/>
  <c r="D12" i="1" s="1"/>
  <c r="C13" i="1"/>
  <c r="D13" i="1" s="1"/>
  <c r="C14" i="1"/>
  <c r="D14" i="1" s="1"/>
  <c r="C15" i="1"/>
  <c r="D15" i="1" s="1"/>
  <c r="C2" i="1"/>
  <c r="A4" i="1"/>
  <c r="A5" i="1"/>
  <c r="A6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<sst xmlns="http://schemas.openxmlformats.org/spreadsheetml/2006/main" count="16" uniqueCount="14">
  <si>
    <t>f, Гц</t>
  </si>
  <si>
    <t>мВ</t>
  </si>
  <si>
    <t xml:space="preserve">e_c = </t>
  </si>
  <si>
    <t>u_вых, мВ</t>
  </si>
  <si>
    <t xml:space="preserve"> k = u_вых/e0</t>
  </si>
  <si>
    <t>20lg(k)</t>
  </si>
  <si>
    <t>e_c, мВ</t>
  </si>
  <si>
    <t>k</t>
  </si>
  <si>
    <t xml:space="preserve">k_avg = </t>
  </si>
  <si>
    <t>Теория:</t>
  </si>
  <si>
    <t xml:space="preserve">e_max = </t>
  </si>
  <si>
    <t>u_вых = e_c * k_avg</t>
  </si>
  <si>
    <t>Типо теория</t>
  </si>
  <si>
    <t>REAL VALUES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</si>
</sst>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190017470947"/>
          <c:y val="4.920175397237022E-2"/>
          <c:w val="0.81294428439150423"/>
          <c:h val="0.7655017524007105"/>
        </c:manualLayout>
      </c:layout>
      <c:scatterChart>
        <c:scatterStyle val="lineMarker"/>
        <c:varyColors val="0"/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0"/>
            <c:val val="3000"/>
            <c:spPr>
              <a:noFill/>
              <a:ln w="12700" cap="flat" cmpd="sng" algn="ctr">
                <a:solidFill>
                  <a:schemeClr val="bg1">
                    <a:lumMod val="50000"/>
                    <a:alpha val="82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Sheet2!$C$22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scatterChart>
        <c:scatterStyle val="smoothMarker"/>
        <c:varyColors val="0"/>
        <c:ser>
          <c:idx val="1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90.1</c:v>
                </c:pt>
                <c:pt idx="1">
                  <c:v>200</c:v>
                </c:pt>
                <c:pt idx="2">
                  <c:v>324</c:v>
                </c:pt>
                <c:pt idx="3">
                  <c:v>476</c:v>
                </c:pt>
                <c:pt idx="4">
                  <c:v>675</c:v>
                </c:pt>
                <c:pt idx="5">
                  <c:v>799</c:v>
                </c:pt>
                <c:pt idx="6">
                  <c:v>913</c:v>
                </c:pt>
                <c:pt idx="7">
                  <c:v>1053</c:v>
                </c:pt>
                <c:pt idx="8">
                  <c:v>1190</c:v>
                </c:pt>
                <c:pt idx="9">
                  <c:v>1310</c:v>
                </c:pt>
                <c:pt idx="10">
                  <c:v>1390</c:v>
                </c:pt>
                <c:pt idx="11">
                  <c:v>1490</c:v>
                </c:pt>
                <c:pt idx="12">
                  <c:v>1580</c:v>
                </c:pt>
                <c:pt idx="13">
                  <c:v>1690</c:v>
                </c:pt>
                <c:pt idx="14">
                  <c:v>1750</c:v>
                </c:pt>
                <c:pt idx="15">
                  <c:v>1830</c:v>
                </c:pt>
                <c:pt idx="16">
                  <c:v>1910</c:v>
                </c:pt>
                <c:pt idx="17">
                  <c:v>1980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5-4FCA-A4EE-FBBDD4FE87B8}"/>
            </c:ext>
          </c:extLst>
        </c:ser>
        <c:ser>
          <c:idx val="0"/>
          <c:order val="1"/>
          <c:tx>
            <c:v>theo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Sheet2!$F$2:$F$19</c:f>
              <c:numCache>
                <c:formatCode>0</c:formatCode>
                <c:ptCount val="18"/>
                <c:pt idx="0">
                  <c:v>79.993020163076594</c:v>
                </c:pt>
                <c:pt idx="1">
                  <c:v>172.85205056217251</c:v>
                </c:pt>
                <c:pt idx="2">
                  <c:v>283.61161694181703</c:v>
                </c:pt>
                <c:pt idx="3">
                  <c:v>421.78137904167659</c:v>
                </c:pt>
                <c:pt idx="4">
                  <c:v>598.54917184959413</c:v>
                </c:pt>
                <c:pt idx="5">
                  <c:v>732.80319170370865</c:v>
                </c:pt>
                <c:pt idx="6">
                  <c:v>850.27545907605895</c:v>
                </c:pt>
                <c:pt idx="7">
                  <c:v>990.12339642409495</c:v>
                </c:pt>
                <c:pt idx="8">
                  <c:v>1157.9409212417381</c:v>
                </c:pt>
                <c:pt idx="9">
                  <c:v>1292.1949410958528</c:v>
                </c:pt>
                <c:pt idx="10">
                  <c:v>1415.2611259621244</c:v>
                </c:pt>
                <c:pt idx="11">
                  <c:v>1560.7029808040818</c:v>
                </c:pt>
                <c:pt idx="12">
                  <c:v>1683.7691656703537</c:v>
                </c:pt>
                <c:pt idx="13">
                  <c:v>1851.5866904879967</c:v>
                </c:pt>
                <c:pt idx="14">
                  <c:v>2008.2163803177971</c:v>
                </c:pt>
                <c:pt idx="15">
                  <c:v>2215.1913275928905</c:v>
                </c:pt>
                <c:pt idx="16">
                  <c:v>2410.9784398801407</c:v>
                </c:pt>
                <c:pt idx="17">
                  <c:v>2567.6081297099408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r>
                  <a:rPr lang="ru-RU" sz="1400" b="0" i="0" baseline="0">
                    <a:effectLst/>
                  </a:rPr>
                  <a:t>, мВ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U</a:t>
                </a:r>
                <a:r>
                  <a:rPr lang="ru-RU" sz="1400" b="0" i="0" u="none" strike="noStrike" baseline="-25000">
                    <a:effectLst/>
                  </a:rPr>
                  <a:t>вых</a:t>
                </a:r>
                <a:r>
                  <a:rPr lang="ru-RU" sz="1400" b="0" i="0" u="none" strike="noStrike" baseline="0">
                    <a:effectLst/>
                  </a:rPr>
                  <a:t>, мВ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79152217544978087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</c:numRef>
          </c:xVal>
          <c:yVal>
            <c:numRef>
              <c:f>Sheet1!$D$2:$D$16</c:f>
              <c:numCache>
                <c:formatCode>0.0000</c:formatCode>
                <c:ptCount val="15"/>
                <c:pt idx="0">
                  <c:v>-11.920440726612904</c:v>
                </c:pt>
                <c:pt idx="1">
                  <c:v>-1.3100309751286456</c:v>
                </c:pt>
                <c:pt idx="2">
                  <c:v>7.9065278613870191</c:v>
                </c:pt>
                <c:pt idx="3">
                  <c:v>15.490339314570992</c:v>
                </c:pt>
                <c:pt idx="4">
                  <c:v>21.510939227850617</c:v>
                </c:pt>
                <c:pt idx="5">
                  <c:v>26.340362020962228</c:v>
                </c:pt>
                <c:pt idx="6">
                  <c:v>28.912084065471952</c:v>
                </c:pt>
                <c:pt idx="7">
                  <c:v>29.869161019903771</c:v>
                </c:pt>
                <c:pt idx="8">
                  <c:v>30.116560677096725</c:v>
                </c:pt>
                <c:pt idx="9">
                  <c:v>30.089417249888378</c:v>
                </c:pt>
                <c:pt idx="10">
                  <c:v>29.841232090251978</c:v>
                </c:pt>
                <c:pt idx="11">
                  <c:v>28.927636244448841</c:v>
                </c:pt>
                <c:pt idx="12">
                  <c:v>27.215653797465599</c:v>
                </c:pt>
                <c:pt idx="13">
                  <c:v>24.934894194476826</c:v>
                </c:pt>
                <c:pt idx="14">
                  <c:v>23.197356941851336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F-4F5D-A00D-882B81B79D03}"/>
            </c:ext>
          </c:extLst>
        </c:ser>
        <c:ser>
          <c:idx val="1"/>
          <c:order val="1"/>
          <c:tx>
            <c:v>theo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</c:numRef>
          </c:xVal>
          <c:yVal>
            <c:numRef>
              <c:f>Sheet1!$P$2:$P$16</c:f>
              <c:numCache>
                <c:formatCode>General</c:formatCode>
                <c:ptCount val="15"/>
                <c:pt idx="0">
                  <c:v>-11.5</c:v>
                </c:pt>
                <c:pt idx="1">
                  <c:v>0</c:v>
                </c:pt>
                <c:pt idx="2">
                  <c:v>9</c:v>
                </c:pt>
                <c:pt idx="3">
                  <c:v>17</c:v>
                </c:pt>
                <c:pt idx="4">
                  <c:v>23</c:v>
                </c:pt>
                <c:pt idx="5">
                  <c:v>27.8</c:v>
                </c:pt>
                <c:pt idx="6">
                  <c:v>30.2</c:v>
                </c:pt>
                <c:pt idx="7">
                  <c:v>31.2</c:v>
                </c:pt>
                <c:pt idx="8">
                  <c:v>31.7</c:v>
                </c:pt>
                <c:pt idx="9">
                  <c:v>31.6</c:v>
                </c:pt>
                <c:pt idx="10">
                  <c:v>31.1</c:v>
                </c:pt>
                <c:pt idx="11">
                  <c:v>29.9</c:v>
                </c:pt>
                <c:pt idx="12">
                  <c:v>28</c:v>
                </c:pt>
                <c:pt idx="13">
                  <c:v>25.4</c:v>
                </c:pt>
                <c:pt idx="1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1-4180-BB78-3E2A4C6F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</a:t>
                </a:r>
                <a:r>
                  <a:rPr lang="ru-RU" sz="1400" b="0" i="0" baseline="0">
                    <a:effectLst/>
                  </a:rPr>
                  <a:t>, Гц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4"/>
        <c:minorUnit val="4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effectLst/>
                  </a:rPr>
                  <a:t>20</a:t>
                </a:r>
                <a:r>
                  <a:rPr lang="en-US" sz="1400">
                    <a:effectLst/>
                  </a:rPr>
                  <a:t> </a:t>
                </a:r>
                <a:r>
                  <a:rPr lang="ru-RU" sz="1400">
                    <a:effectLst/>
                  </a:rPr>
                  <a:t>·</a:t>
                </a:r>
                <a:r>
                  <a:rPr lang="en-US" sz="1400">
                    <a:effectLst/>
                  </a:rPr>
                  <a:t> lg(k)</a:t>
                </a:r>
                <a:r>
                  <a:rPr lang="ru-RU" sz="1400">
                    <a:effectLst/>
                  </a:rPr>
                  <a:t>, дБ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57150</xdr:rowOff>
    </xdr:from>
    <xdr:to>
      <xdr:col>15</xdr:col>
      <xdr:colOff>495299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2</xdr:row>
      <xdr:rowOff>28575</xdr:rowOff>
    </xdr:from>
    <xdr:to>
      <xdr:col>13</xdr:col>
      <xdr:colOff>447675</xdr:colOff>
      <xdr:row>18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1" sqref="C21"/>
    </sheetView>
  </sheetViews>
  <sheetFormatPr defaultRowHeight="15" x14ac:dyDescent="0.25"/>
  <cols>
    <col min="1" max="1" width="12.5703125" customWidth="1"/>
    <col min="2" max="2" width="16.28515625" customWidth="1"/>
    <col min="3" max="3" width="14.140625" customWidth="1"/>
    <col min="5" max="5" width="18.85546875" customWidth="1"/>
    <col min="6" max="6" width="12.5703125" customWidth="1"/>
  </cols>
  <sheetData>
    <row r="1" spans="1:6" x14ac:dyDescent="0.25">
      <c r="A1" t="s">
        <v>6</v>
      </c>
      <c r="B1" t="s">
        <v>3</v>
      </c>
      <c r="C1" t="s">
        <v>7</v>
      </c>
      <c r="E1" t="s">
        <v>9</v>
      </c>
      <c r="F1" t="s">
        <v>3</v>
      </c>
    </row>
    <row r="2" spans="1:6" x14ac:dyDescent="0.25">
      <c r="A2">
        <v>1.43</v>
      </c>
      <c r="B2">
        <v>90.1</v>
      </c>
      <c r="C2" s="4">
        <f>B2/A2</f>
        <v>63.006993006993007</v>
      </c>
      <c r="E2" s="7" t="s">
        <v>11</v>
      </c>
      <c r="F2" s="6">
        <f>A2*$C$21</f>
        <v>79.993020163076594</v>
      </c>
    </row>
    <row r="3" spans="1:6" x14ac:dyDescent="0.25">
      <c r="A3">
        <v>3.09</v>
      </c>
      <c r="B3">
        <v>200</v>
      </c>
      <c r="C3" s="4">
        <f t="shared" ref="C3:C19" si="0">B3/A3</f>
        <v>64.724919093851142</v>
      </c>
      <c r="F3" s="6">
        <f t="shared" ref="F3:F19" si="1">A3*$C$21</f>
        <v>172.85205056217251</v>
      </c>
    </row>
    <row r="4" spans="1:6" x14ac:dyDescent="0.25">
      <c r="A4">
        <v>5.07</v>
      </c>
      <c r="B4">
        <v>324</v>
      </c>
      <c r="C4" s="4">
        <f t="shared" si="0"/>
        <v>63.905325443786978</v>
      </c>
      <c r="F4" s="6">
        <f t="shared" si="1"/>
        <v>283.61161694181703</v>
      </c>
    </row>
    <row r="5" spans="1:6" x14ac:dyDescent="0.25">
      <c r="A5">
        <v>7.54</v>
      </c>
      <c r="B5">
        <v>476</v>
      </c>
      <c r="C5" s="4">
        <f t="shared" si="0"/>
        <v>63.129973474801062</v>
      </c>
      <c r="F5" s="6">
        <f t="shared" si="1"/>
        <v>421.78137904167659</v>
      </c>
    </row>
    <row r="6" spans="1:6" x14ac:dyDescent="0.25">
      <c r="A6">
        <v>10.7</v>
      </c>
      <c r="B6">
        <v>675</v>
      </c>
      <c r="C6" s="4">
        <f t="shared" si="0"/>
        <v>63.084112149532714</v>
      </c>
      <c r="F6" s="6">
        <f t="shared" si="1"/>
        <v>598.54917184959413</v>
      </c>
    </row>
    <row r="7" spans="1:6" x14ac:dyDescent="0.25">
      <c r="A7">
        <v>13.1</v>
      </c>
      <c r="B7">
        <v>799</v>
      </c>
      <c r="C7" s="4">
        <f t="shared" si="0"/>
        <v>60.992366412213741</v>
      </c>
      <c r="F7" s="6">
        <f t="shared" si="1"/>
        <v>732.80319170370865</v>
      </c>
    </row>
    <row r="8" spans="1:6" x14ac:dyDescent="0.25">
      <c r="A8">
        <v>15.2</v>
      </c>
      <c r="B8">
        <v>913</v>
      </c>
      <c r="C8" s="4">
        <f t="shared" si="0"/>
        <v>60.065789473684212</v>
      </c>
      <c r="F8" s="6">
        <f t="shared" si="1"/>
        <v>850.27545907605895</v>
      </c>
    </row>
    <row r="9" spans="1:6" x14ac:dyDescent="0.25">
      <c r="A9">
        <v>17.7</v>
      </c>
      <c r="B9">
        <v>1053</v>
      </c>
      <c r="C9" s="4">
        <f t="shared" si="0"/>
        <v>59.491525423728817</v>
      </c>
      <c r="F9" s="6">
        <f t="shared" si="1"/>
        <v>990.12339642409495</v>
      </c>
    </row>
    <row r="10" spans="1:6" x14ac:dyDescent="0.25">
      <c r="A10">
        <v>20.7</v>
      </c>
      <c r="B10">
        <v>1190</v>
      </c>
      <c r="C10" s="4">
        <f t="shared" si="0"/>
        <v>57.487922705314013</v>
      </c>
      <c r="F10" s="6">
        <f t="shared" si="1"/>
        <v>1157.9409212417381</v>
      </c>
    </row>
    <row r="11" spans="1:6" x14ac:dyDescent="0.25">
      <c r="A11">
        <v>23.1</v>
      </c>
      <c r="B11">
        <v>1310</v>
      </c>
      <c r="C11" s="4">
        <f t="shared" si="0"/>
        <v>56.709956709956707</v>
      </c>
      <c r="F11" s="6">
        <f t="shared" si="1"/>
        <v>1292.1949410958528</v>
      </c>
    </row>
    <row r="12" spans="1:6" x14ac:dyDescent="0.25">
      <c r="A12">
        <v>25.3</v>
      </c>
      <c r="B12">
        <v>1390</v>
      </c>
      <c r="C12" s="4">
        <f t="shared" si="0"/>
        <v>54.940711462450594</v>
      </c>
      <c r="F12" s="6">
        <f t="shared" si="1"/>
        <v>1415.2611259621244</v>
      </c>
    </row>
    <row r="13" spans="1:6" x14ac:dyDescent="0.25">
      <c r="A13">
        <v>27.9</v>
      </c>
      <c r="B13">
        <v>1490</v>
      </c>
      <c r="C13" s="4">
        <f t="shared" si="0"/>
        <v>53.405017921146957</v>
      </c>
      <c r="F13" s="6">
        <f t="shared" si="1"/>
        <v>1560.7029808040818</v>
      </c>
    </row>
    <row r="14" spans="1:6" x14ac:dyDescent="0.25">
      <c r="A14">
        <v>30.1</v>
      </c>
      <c r="B14">
        <v>1580</v>
      </c>
      <c r="C14" s="4">
        <f t="shared" si="0"/>
        <v>52.491694352159463</v>
      </c>
      <c r="F14" s="6">
        <f t="shared" si="1"/>
        <v>1683.7691656703537</v>
      </c>
    </row>
    <row r="15" spans="1:6" x14ac:dyDescent="0.25">
      <c r="A15">
        <v>33.1</v>
      </c>
      <c r="B15">
        <v>1690</v>
      </c>
      <c r="C15" s="4">
        <f t="shared" si="0"/>
        <v>51.057401812688816</v>
      </c>
      <c r="F15" s="6">
        <f t="shared" si="1"/>
        <v>1851.5866904879967</v>
      </c>
    </row>
    <row r="16" spans="1:6" x14ac:dyDescent="0.25">
      <c r="A16">
        <v>35.9</v>
      </c>
      <c r="B16">
        <v>1750</v>
      </c>
      <c r="C16" s="4">
        <f t="shared" si="0"/>
        <v>48.746518105849582</v>
      </c>
      <c r="F16" s="6">
        <f t="shared" si="1"/>
        <v>2008.2163803177971</v>
      </c>
    </row>
    <row r="17" spans="1:6" x14ac:dyDescent="0.25">
      <c r="A17">
        <v>39.6</v>
      </c>
      <c r="B17">
        <v>1830</v>
      </c>
      <c r="C17" s="4">
        <f t="shared" si="0"/>
        <v>46.212121212121211</v>
      </c>
      <c r="F17" s="6">
        <f t="shared" si="1"/>
        <v>2215.1913275928905</v>
      </c>
    </row>
    <row r="18" spans="1:6" x14ac:dyDescent="0.25">
      <c r="A18">
        <v>43.1</v>
      </c>
      <c r="B18">
        <v>1910</v>
      </c>
      <c r="C18" s="4">
        <f t="shared" si="0"/>
        <v>44.315545243619489</v>
      </c>
      <c r="F18" s="6">
        <f t="shared" si="1"/>
        <v>2410.9784398801407</v>
      </c>
    </row>
    <row r="19" spans="1:6" x14ac:dyDescent="0.25">
      <c r="A19">
        <v>45.9</v>
      </c>
      <c r="B19">
        <v>1980</v>
      </c>
      <c r="C19" s="4">
        <f t="shared" si="0"/>
        <v>43.137254901960787</v>
      </c>
      <c r="F19" s="6">
        <f t="shared" si="1"/>
        <v>2567.6081297099408</v>
      </c>
    </row>
    <row r="20" spans="1:6" x14ac:dyDescent="0.25">
      <c r="C20" s="4"/>
    </row>
    <row r="21" spans="1:6" x14ac:dyDescent="0.25">
      <c r="B21" s="1" t="s">
        <v>8</v>
      </c>
      <c r="C21" s="5">
        <f>AVERAGE(C2:C19)</f>
        <v>55.939174939214404</v>
      </c>
    </row>
    <row r="22" spans="1:6" x14ac:dyDescent="0.25">
      <c r="B22" s="1" t="s">
        <v>10</v>
      </c>
      <c r="C22" s="1">
        <v>30.1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Q8" sqref="Q8"/>
    </sheetView>
  </sheetViews>
  <sheetFormatPr defaultRowHeight="15" x14ac:dyDescent="0.25"/>
  <cols>
    <col min="1" max="1" width="11.140625" customWidth="1"/>
    <col min="2" max="2" width="14.85546875" customWidth="1"/>
    <col min="3" max="3" width="15.85546875" customWidth="1"/>
    <col min="4" max="4" width="14.5703125" customWidth="1"/>
  </cols>
  <sheetData>
    <row r="1" spans="1:16" x14ac:dyDescent="0.25">
      <c r="A1" t="s">
        <v>0</v>
      </c>
      <c r="B1" t="s">
        <v>3</v>
      </c>
      <c r="C1" t="s">
        <v>4</v>
      </c>
      <c r="D1" t="s">
        <v>5</v>
      </c>
      <c r="F1" s="1" t="s">
        <v>2</v>
      </c>
      <c r="G1" s="3">
        <v>20</v>
      </c>
      <c r="H1" t="s">
        <v>1</v>
      </c>
      <c r="O1" t="s">
        <v>12</v>
      </c>
    </row>
    <row r="2" spans="1:16" x14ac:dyDescent="0.25">
      <c r="A2">
        <v>16</v>
      </c>
      <c r="B2">
        <v>5.07</v>
      </c>
      <c r="C2">
        <f>B2/$G$1</f>
        <v>0.2535</v>
      </c>
      <c r="D2" s="2">
        <f>20*LOG(C2)</f>
        <v>-11.920440726612904</v>
      </c>
      <c r="P2">
        <v>-11.5</v>
      </c>
    </row>
    <row r="3" spans="1:16" x14ac:dyDescent="0.25">
      <c r="A3">
        <f>A2*2</f>
        <v>32</v>
      </c>
      <c r="B3">
        <v>17.2</v>
      </c>
      <c r="C3">
        <f t="shared" ref="C3:C16" si="0">B3/$G$1</f>
        <v>0.86</v>
      </c>
      <c r="D3" s="2">
        <f t="shared" ref="D3:D16" si="1">20*LOG(C3)</f>
        <v>-1.3100309751286456</v>
      </c>
      <c r="P3">
        <v>0</v>
      </c>
    </row>
    <row r="4" spans="1:16" x14ac:dyDescent="0.25">
      <c r="A4">
        <f t="shared" ref="A4:A15" si="2">A3*2</f>
        <v>64</v>
      </c>
      <c r="B4">
        <v>49.7</v>
      </c>
      <c r="C4">
        <f t="shared" si="0"/>
        <v>2.4850000000000003</v>
      </c>
      <c r="D4" s="2">
        <f t="shared" si="1"/>
        <v>7.9065278613870191</v>
      </c>
      <c r="P4">
        <v>9</v>
      </c>
    </row>
    <row r="5" spans="1:16" x14ac:dyDescent="0.25">
      <c r="A5">
        <f t="shared" si="2"/>
        <v>128</v>
      </c>
      <c r="B5">
        <v>119</v>
      </c>
      <c r="C5">
        <f t="shared" si="0"/>
        <v>5.95</v>
      </c>
      <c r="D5" s="2">
        <f t="shared" si="1"/>
        <v>15.490339314570992</v>
      </c>
      <c r="P5">
        <v>17</v>
      </c>
    </row>
    <row r="6" spans="1:16" x14ac:dyDescent="0.25">
      <c r="A6">
        <f t="shared" si="2"/>
        <v>256</v>
      </c>
      <c r="B6">
        <v>238</v>
      </c>
      <c r="C6">
        <f t="shared" si="0"/>
        <v>11.9</v>
      </c>
      <c r="D6" s="2">
        <f t="shared" si="1"/>
        <v>21.510939227850617</v>
      </c>
      <c r="P6">
        <v>23</v>
      </c>
    </row>
    <row r="7" spans="1:16" x14ac:dyDescent="0.25">
      <c r="A7">
        <f t="shared" si="2"/>
        <v>512</v>
      </c>
      <c r="B7">
        <v>415</v>
      </c>
      <c r="C7">
        <f t="shared" si="0"/>
        <v>20.75</v>
      </c>
      <c r="D7" s="2">
        <f t="shared" si="1"/>
        <v>26.340362020962228</v>
      </c>
      <c r="P7">
        <v>27.8</v>
      </c>
    </row>
    <row r="8" spans="1:16" x14ac:dyDescent="0.25">
      <c r="A8">
        <f t="shared" si="2"/>
        <v>1024</v>
      </c>
      <c r="B8">
        <v>558</v>
      </c>
      <c r="C8">
        <f t="shared" si="0"/>
        <v>27.9</v>
      </c>
      <c r="D8" s="2">
        <f t="shared" si="1"/>
        <v>28.912084065471952</v>
      </c>
      <c r="P8">
        <v>30.2</v>
      </c>
    </row>
    <row r="9" spans="1:16" x14ac:dyDescent="0.25">
      <c r="A9">
        <f t="shared" si="2"/>
        <v>2048</v>
      </c>
      <c r="B9">
        <v>623</v>
      </c>
      <c r="C9">
        <f t="shared" si="0"/>
        <v>31.15</v>
      </c>
      <c r="D9" s="2">
        <f t="shared" si="1"/>
        <v>29.869161019903771</v>
      </c>
      <c r="P9">
        <v>31.2</v>
      </c>
    </row>
    <row r="10" spans="1:16" x14ac:dyDescent="0.25">
      <c r="A10">
        <f t="shared" si="2"/>
        <v>4096</v>
      </c>
      <c r="B10">
        <v>641</v>
      </c>
      <c r="C10">
        <f t="shared" si="0"/>
        <v>32.049999999999997</v>
      </c>
      <c r="D10" s="2">
        <f t="shared" si="1"/>
        <v>30.116560677096725</v>
      </c>
      <c r="P10">
        <v>31.7</v>
      </c>
    </row>
    <row r="11" spans="1:16" x14ac:dyDescent="0.25">
      <c r="A11">
        <f>A10*2</f>
        <v>8192</v>
      </c>
      <c r="B11">
        <v>639</v>
      </c>
      <c r="C11">
        <f t="shared" si="0"/>
        <v>31.95</v>
      </c>
      <c r="D11" s="2">
        <f t="shared" si="1"/>
        <v>30.089417249888378</v>
      </c>
      <c r="P11">
        <v>31.6</v>
      </c>
    </row>
    <row r="12" spans="1:16" x14ac:dyDescent="0.25">
      <c r="A12">
        <f t="shared" si="2"/>
        <v>16384</v>
      </c>
      <c r="B12">
        <v>621</v>
      </c>
      <c r="C12">
        <f t="shared" si="0"/>
        <v>31.05</v>
      </c>
      <c r="D12" s="2">
        <f t="shared" si="1"/>
        <v>29.841232090251978</v>
      </c>
      <c r="P12">
        <v>31.1</v>
      </c>
    </row>
    <row r="13" spans="1:16" x14ac:dyDescent="0.25">
      <c r="A13">
        <f t="shared" si="2"/>
        <v>32768</v>
      </c>
      <c r="B13">
        <v>559</v>
      </c>
      <c r="C13">
        <f t="shared" si="0"/>
        <v>27.95</v>
      </c>
      <c r="D13" s="2">
        <f t="shared" si="1"/>
        <v>28.927636244448841</v>
      </c>
      <c r="P13">
        <v>29.9</v>
      </c>
    </row>
    <row r="14" spans="1:16" x14ac:dyDescent="0.25">
      <c r="A14">
        <f t="shared" si="2"/>
        <v>65536</v>
      </c>
      <c r="B14">
        <v>459</v>
      </c>
      <c r="C14">
        <f t="shared" si="0"/>
        <v>22.95</v>
      </c>
      <c r="D14" s="2">
        <f t="shared" si="1"/>
        <v>27.215653797465599</v>
      </c>
      <c r="P14">
        <v>28</v>
      </c>
    </row>
    <row r="15" spans="1:16" x14ac:dyDescent="0.25">
      <c r="A15">
        <f t="shared" si="2"/>
        <v>131072</v>
      </c>
      <c r="B15">
        <v>353</v>
      </c>
      <c r="C15">
        <f t="shared" si="0"/>
        <v>17.649999999999999</v>
      </c>
      <c r="D15" s="2">
        <f t="shared" si="1"/>
        <v>24.934894194476826</v>
      </c>
      <c r="P15">
        <v>25.4</v>
      </c>
    </row>
    <row r="16" spans="1:16" x14ac:dyDescent="0.25">
      <c r="A16">
        <v>200000</v>
      </c>
      <c r="B16">
        <v>289</v>
      </c>
      <c r="C16">
        <f>B16/$G$1</f>
        <v>14.45</v>
      </c>
      <c r="D16" s="2">
        <f t="shared" si="1"/>
        <v>23.197356941851336</v>
      </c>
      <c r="P16">
        <v>23</v>
      </c>
    </row>
    <row r="20" spans="1:4" x14ac:dyDescent="0.25">
      <c r="A20" t="s">
        <v>13</v>
      </c>
    </row>
    <row r="21" spans="1:4" x14ac:dyDescent="0.25">
      <c r="A21">
        <v>16</v>
      </c>
      <c r="B21">
        <v>5.07</v>
      </c>
      <c r="C21">
        <f>B21/$G$1</f>
        <v>0.2535</v>
      </c>
      <c r="D21" s="2">
        <f>20*LOG(C21)</f>
        <v>-11.920440726612904</v>
      </c>
    </row>
    <row r="22" spans="1:4" x14ac:dyDescent="0.25">
      <c r="A22">
        <f>A21*2</f>
        <v>32</v>
      </c>
      <c r="B22">
        <v>17.2</v>
      </c>
      <c r="C22">
        <f t="shared" ref="C22:C35" si="3">B22/$G$1</f>
        <v>0.86</v>
      </c>
      <c r="D22" s="2">
        <f t="shared" ref="D22:D35" si="4">20*LOG(C22)</f>
        <v>-1.3100309751286456</v>
      </c>
    </row>
    <row r="23" spans="1:4" x14ac:dyDescent="0.25">
      <c r="A23">
        <f t="shared" ref="A23:A34" si="5">A22*2</f>
        <v>64</v>
      </c>
      <c r="B23">
        <v>49.7</v>
      </c>
      <c r="C23">
        <f t="shared" si="3"/>
        <v>2.4850000000000003</v>
      </c>
      <c r="D23" s="2">
        <f t="shared" si="4"/>
        <v>7.9065278613870191</v>
      </c>
    </row>
    <row r="24" spans="1:4" x14ac:dyDescent="0.25">
      <c r="A24">
        <f t="shared" si="5"/>
        <v>128</v>
      </c>
      <c r="B24">
        <v>119</v>
      </c>
      <c r="C24">
        <f t="shared" si="3"/>
        <v>5.95</v>
      </c>
      <c r="D24" s="2">
        <f t="shared" si="4"/>
        <v>15.490339314570992</v>
      </c>
    </row>
    <row r="25" spans="1:4" x14ac:dyDescent="0.25">
      <c r="A25">
        <f t="shared" si="5"/>
        <v>256</v>
      </c>
      <c r="B25">
        <v>238</v>
      </c>
      <c r="C25">
        <f t="shared" si="3"/>
        <v>11.9</v>
      </c>
      <c r="D25" s="2">
        <f t="shared" si="4"/>
        <v>21.510939227850617</v>
      </c>
    </row>
    <row r="26" spans="1:4" x14ac:dyDescent="0.25">
      <c r="A26">
        <f t="shared" si="5"/>
        <v>512</v>
      </c>
      <c r="B26">
        <v>415</v>
      </c>
      <c r="C26">
        <f t="shared" si="3"/>
        <v>20.75</v>
      </c>
      <c r="D26" s="2">
        <f t="shared" si="4"/>
        <v>26.340362020962228</v>
      </c>
    </row>
    <row r="27" spans="1:4" x14ac:dyDescent="0.25">
      <c r="A27">
        <f t="shared" si="5"/>
        <v>1024</v>
      </c>
      <c r="B27">
        <v>558</v>
      </c>
      <c r="C27">
        <f t="shared" si="3"/>
        <v>27.9</v>
      </c>
      <c r="D27" s="2">
        <f t="shared" si="4"/>
        <v>28.912084065471952</v>
      </c>
    </row>
    <row r="28" spans="1:4" x14ac:dyDescent="0.25">
      <c r="A28">
        <f t="shared" si="5"/>
        <v>2048</v>
      </c>
      <c r="B28">
        <v>623</v>
      </c>
      <c r="C28">
        <f t="shared" si="3"/>
        <v>31.15</v>
      </c>
      <c r="D28" s="2">
        <f t="shared" si="4"/>
        <v>29.869161019903771</v>
      </c>
    </row>
    <row r="29" spans="1:4" x14ac:dyDescent="0.25">
      <c r="A29">
        <f t="shared" si="5"/>
        <v>4096</v>
      </c>
      <c r="B29">
        <v>639</v>
      </c>
      <c r="C29">
        <f t="shared" si="3"/>
        <v>31.95</v>
      </c>
      <c r="D29" s="2">
        <f t="shared" si="4"/>
        <v>30.089417249888378</v>
      </c>
    </row>
    <row r="30" spans="1:4" x14ac:dyDescent="0.25">
      <c r="A30">
        <f>A29*2</f>
        <v>8192</v>
      </c>
      <c r="B30">
        <v>641</v>
      </c>
      <c r="C30">
        <f t="shared" si="3"/>
        <v>32.049999999999997</v>
      </c>
      <c r="D30" s="2">
        <f t="shared" si="4"/>
        <v>30.116560677096725</v>
      </c>
    </row>
    <row r="31" spans="1:4" x14ac:dyDescent="0.25">
      <c r="A31">
        <f t="shared" si="5"/>
        <v>16384</v>
      </c>
      <c r="B31">
        <v>638</v>
      </c>
      <c r="C31">
        <f t="shared" si="3"/>
        <v>31.9</v>
      </c>
      <c r="D31" s="2">
        <f t="shared" si="4"/>
        <v>30.07581366114362</v>
      </c>
    </row>
    <row r="32" spans="1:4" x14ac:dyDescent="0.25">
      <c r="A32">
        <f t="shared" si="5"/>
        <v>32768</v>
      </c>
      <c r="B32">
        <v>625</v>
      </c>
      <c r="C32">
        <f t="shared" si="3"/>
        <v>31.25</v>
      </c>
      <c r="D32" s="2">
        <f t="shared" si="4"/>
        <v>29.897000433601878</v>
      </c>
    </row>
    <row r="33" spans="1:4" x14ac:dyDescent="0.25">
      <c r="A33">
        <f t="shared" si="5"/>
        <v>65536</v>
      </c>
      <c r="B33">
        <v>612</v>
      </c>
      <c r="C33">
        <f t="shared" si="3"/>
        <v>30.6</v>
      </c>
      <c r="D33" s="2">
        <f t="shared" si="4"/>
        <v>29.714428529631604</v>
      </c>
    </row>
    <row r="34" spans="1:4" x14ac:dyDescent="0.25">
      <c r="A34">
        <f t="shared" si="5"/>
        <v>131072</v>
      </c>
      <c r="B34">
        <v>587</v>
      </c>
      <c r="C34">
        <f t="shared" si="3"/>
        <v>29.35</v>
      </c>
      <c r="D34" s="2">
        <f t="shared" si="4"/>
        <v>29.352162111672662</v>
      </c>
    </row>
    <row r="35" spans="1:4" x14ac:dyDescent="0.25">
      <c r="A35">
        <v>200000</v>
      </c>
      <c r="B35">
        <v>557</v>
      </c>
      <c r="C35">
        <f t="shared" si="3"/>
        <v>27.85</v>
      </c>
      <c r="D35" s="2">
        <f t="shared" si="4"/>
        <v>28.896503990194951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2016-12-13T21:35:45Z</dcterms:created>
  <dcterms:modified xsi:type="dcterms:W3CDTF">2016-12-16T22:03:45Z</dcterms:modified>
</cp:coreProperties>
</file>