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amthach412\Desktop\Flyback Converter\Calculate output values for a CRM Flyback Converter\Excel\"/>
    </mc:Choice>
  </mc:AlternateContent>
  <xr:revisionPtr revIDLastSave="0" documentId="13_ncr:1_{C364D9ED-BBFA-4B65-9D9A-9864872DFCF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2" i="1" s="1"/>
  <c r="C43" i="1" s="1"/>
  <c r="C47" i="1" s="1"/>
  <c r="C15" i="1"/>
  <c r="C46" i="1" s="1"/>
  <c r="C48" i="1" l="1"/>
</calcChain>
</file>

<file path=xl/sharedStrings.xml><?xml version="1.0" encoding="utf-8"?>
<sst xmlns="http://schemas.openxmlformats.org/spreadsheetml/2006/main" count="46" uniqueCount="33">
  <si>
    <t>V</t>
  </si>
  <si>
    <t>kHz</t>
  </si>
  <si>
    <t>D</t>
  </si>
  <si>
    <t>mH</t>
  </si>
  <si>
    <t>Turn Ratio</t>
  </si>
  <si>
    <t>T</t>
  </si>
  <si>
    <t>us</t>
  </si>
  <si>
    <r>
      <t>V</t>
    </r>
    <r>
      <rPr>
        <vertAlign val="subscript"/>
        <sz val="13"/>
        <color theme="1"/>
        <rFont val="Times New Roman"/>
        <family val="1"/>
      </rPr>
      <t>out</t>
    </r>
  </si>
  <si>
    <r>
      <t>T</t>
    </r>
    <r>
      <rPr>
        <vertAlign val="subscript"/>
        <sz val="13"/>
        <color theme="1"/>
        <rFont val="Times New Roman"/>
        <family val="1"/>
      </rPr>
      <t>on</t>
    </r>
  </si>
  <si>
    <t>A</t>
  </si>
  <si>
    <r>
      <t>I</t>
    </r>
    <r>
      <rPr>
        <vertAlign val="subscript"/>
        <sz val="13"/>
        <color theme="1"/>
        <rFont val="Times New Roman"/>
        <family val="1"/>
      </rPr>
      <t>pk</t>
    </r>
  </si>
  <si>
    <t>Iave</t>
  </si>
  <si>
    <t>R</t>
  </si>
  <si>
    <r>
      <t>I</t>
    </r>
    <r>
      <rPr>
        <vertAlign val="subscript"/>
        <sz val="13"/>
        <color theme="1"/>
        <rFont val="Times New Roman"/>
        <family val="1"/>
      </rPr>
      <t>out</t>
    </r>
  </si>
  <si>
    <r>
      <t>R</t>
    </r>
    <r>
      <rPr>
        <vertAlign val="subscript"/>
        <sz val="13"/>
        <color theme="1"/>
        <rFont val="Times New Roman"/>
        <family val="1"/>
      </rPr>
      <t>out</t>
    </r>
  </si>
  <si>
    <r>
      <t>2.1. Calculate primary peak current I</t>
    </r>
    <r>
      <rPr>
        <vertAlign val="subscript"/>
        <sz val="13"/>
        <color theme="1"/>
        <rFont val="Times New Roman"/>
        <family val="1"/>
      </rPr>
      <t>pk</t>
    </r>
    <r>
      <rPr>
        <sz val="13"/>
        <color theme="1"/>
        <rFont val="Times New Roman"/>
        <family val="1"/>
      </rPr>
      <t xml:space="preserve"> based on following equation: </t>
    </r>
  </si>
  <si>
    <t xml:space="preserve">2.3. Calculate output current Iout based on following equation: </t>
  </si>
  <si>
    <r>
      <t>2.2. Calculate primary average current I</t>
    </r>
    <r>
      <rPr>
        <vertAlign val="subscript"/>
        <sz val="13"/>
        <color theme="1"/>
        <rFont val="Times New Roman"/>
        <family val="1"/>
      </rPr>
      <t>ave</t>
    </r>
    <r>
      <rPr>
        <sz val="13"/>
        <color theme="1"/>
        <rFont val="Times New Roman"/>
        <family val="1"/>
      </rPr>
      <t xml:space="preserve"> based on following equation: </t>
    </r>
  </si>
  <si>
    <t>II. Summary:</t>
  </si>
  <si>
    <t>III. Images from experiment:</t>
  </si>
  <si>
    <t>1. Peak current at primary</t>
  </si>
  <si>
    <t>2. Peak current at secondary</t>
  </si>
  <si>
    <t>3. Output voltage</t>
  </si>
  <si>
    <t>Given:</t>
  </si>
  <si>
    <t>I. Solution:</t>
  </si>
  <si>
    <t>Find:</t>
  </si>
  <si>
    <r>
      <t>V</t>
    </r>
    <r>
      <rPr>
        <vertAlign val="subscript"/>
        <sz val="13"/>
        <color theme="1"/>
        <rFont val="Times New Roman"/>
        <family val="1"/>
      </rPr>
      <t>in</t>
    </r>
  </si>
  <si>
    <r>
      <t>f</t>
    </r>
    <r>
      <rPr>
        <vertAlign val="subscript"/>
        <sz val="13"/>
        <color theme="1"/>
        <rFont val="Times New Roman"/>
        <family val="1"/>
      </rPr>
      <t>sw</t>
    </r>
  </si>
  <si>
    <r>
      <t>L</t>
    </r>
    <r>
      <rPr>
        <vertAlign val="subscript"/>
        <sz val="13"/>
        <color theme="1"/>
        <rFont val="Times New Roman"/>
        <family val="1"/>
      </rPr>
      <t>pri</t>
    </r>
  </si>
  <si>
    <t xml:space="preserve">1. Calculate Vout based on following equation: </t>
  </si>
  <si>
    <r>
      <t>2. Calculate I</t>
    </r>
    <r>
      <rPr>
        <vertAlign val="subscript"/>
        <sz val="13"/>
        <color theme="1"/>
        <rFont val="Times New Roman"/>
        <family val="1"/>
      </rPr>
      <t>out</t>
    </r>
    <r>
      <rPr>
        <sz val="13"/>
        <color theme="1"/>
        <rFont val="Times New Roman"/>
        <family val="1"/>
      </rPr>
      <t>:</t>
    </r>
  </si>
  <si>
    <t>_____</t>
  </si>
  <si>
    <t>How to calculate output values for a Critical Conduction Mode (CRM) Flyback Converter: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</si>
</sst>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vertAlign val="subscript"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11" fontId="2" fillId="0" borderId="1" xfId="0" applyNumberFormat="1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 applyAlignment="1">
      <alignment horizontal="left" vertical="center"/>
    </xf>
    <xf numFmtId="165" fontId="2" fillId="0" borderId="1" xfId="1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13</xdr:row>
      <xdr:rowOff>33337</xdr:rowOff>
    </xdr:from>
    <xdr:ext cx="2133600" cy="374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2DCCC5-4C20-4979-93DF-A1231D461ED8}"/>
                </a:ext>
              </a:extLst>
            </xdr:cNvPr>
            <xdr:cNvSpPr txBox="1"/>
          </xdr:nvSpPr>
          <xdr:spPr>
            <a:xfrm>
              <a:off x="3505200" y="1938337"/>
              <a:ext cx="2133600" cy="374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𝑜𝑢𝑡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𝑉𝑖𝑛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𝑇𝑢𝑟𝑛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𝑅𝑎𝑡𝑖𝑜</m:t>
                        </m:r>
                      </m:den>
                    </m:f>
                  </m:oMath>
                </m:oMathPara>
              </a14:m>
              <a:endParaRPr lang="en-US" sz="13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2DCCC5-4C20-4979-93DF-A1231D461ED8}"/>
                </a:ext>
              </a:extLst>
            </xdr:cNvPr>
            <xdr:cNvSpPr txBox="1"/>
          </xdr:nvSpPr>
          <xdr:spPr>
            <a:xfrm>
              <a:off x="3505200" y="1938337"/>
              <a:ext cx="2133600" cy="374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</a:rPr>
                <a:t>=𝑉𝑖𝑛/(𝑇𝑢𝑟𝑛 𝑅𝑎𝑡𝑖𝑜)</a:t>
              </a:r>
              <a:endParaRPr lang="en-US" sz="13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152400</xdr:colOff>
      <xdr:row>19</xdr:row>
      <xdr:rowOff>157162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843BB8-0A6C-46C6-AB78-D3F9165DDD9B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152400</xdr:colOff>
      <xdr:row>19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32EDA-14BC-4F90-894E-322D447D72D7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209550</xdr:colOff>
      <xdr:row>17</xdr:row>
      <xdr:rowOff>28575</xdr:rowOff>
    </xdr:from>
    <xdr:ext cx="990600" cy="3798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E30F5-C943-4F5E-AF5C-7BD14EBD900E}"/>
                </a:ext>
              </a:extLst>
            </xdr:cNvPr>
            <xdr:cNvSpPr txBox="1"/>
          </xdr:nvSpPr>
          <xdr:spPr>
            <a:xfrm>
              <a:off x="4695825" y="3457575"/>
              <a:ext cx="990600" cy="3798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𝑑𝐼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𝑑𝑡</m:t>
                        </m:r>
                      </m:den>
                    </m:f>
                  </m:oMath>
                </m:oMathPara>
              </a14:m>
              <a:endParaRPr lang="en-US" sz="13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E30F5-C943-4F5E-AF5C-7BD14EBD900E}"/>
                </a:ext>
              </a:extLst>
            </xdr:cNvPr>
            <xdr:cNvSpPr txBox="1"/>
          </xdr:nvSpPr>
          <xdr:spPr>
            <a:xfrm>
              <a:off x="4695825" y="3457575"/>
              <a:ext cx="990600" cy="3798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𝐿</a:t>
              </a:r>
              <a:r>
                <a:rPr lang="en-US" sz="1300" b="0" i="0">
                  <a:latin typeface="Cambria Math" panose="02040503050406030204" pitchFamily="18" charset="0"/>
                </a:rPr>
                <a:t>=𝐿×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𝑑𝐼/𝑑𝑡</a:t>
              </a:r>
              <a:endParaRPr lang="en-US" sz="13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333376</xdr:colOff>
      <xdr:row>17</xdr:row>
      <xdr:rowOff>33336</xdr:rowOff>
    </xdr:from>
    <xdr:ext cx="1485900" cy="461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D564D0-1CE6-42C9-926F-F22F1B365C92}"/>
                </a:ext>
              </a:extLst>
            </xdr:cNvPr>
            <xdr:cNvSpPr txBox="1"/>
          </xdr:nvSpPr>
          <xdr:spPr>
            <a:xfrm>
              <a:off x="6038851" y="3462336"/>
              <a:ext cx="1485900" cy="461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𝑝𝑘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𝑇𝑜𝑛</m:t>
                    </m:r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D564D0-1CE6-42C9-926F-F22F1B365C92}"/>
                </a:ext>
              </a:extLst>
            </xdr:cNvPr>
            <xdr:cNvSpPr txBox="1"/>
          </xdr:nvSpPr>
          <xdr:spPr>
            <a:xfrm>
              <a:off x="6038851" y="3462336"/>
              <a:ext cx="1485900" cy="461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𝑝𝑘</a:t>
              </a:r>
              <a:r>
                <a:rPr lang="en-US" sz="1300" b="0" i="0">
                  <a:latin typeface="Cambria Math" panose="02040503050406030204" pitchFamily="18" charset="0"/>
                </a:rPr>
                <a:t>=  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𝐿/</a:t>
              </a:r>
              <a:r>
                <a:rPr lang="en-US" sz="1300" b="0" i="0">
                  <a:latin typeface="Cambria Math" panose="02040503050406030204" pitchFamily="18" charset="0"/>
                </a:rPr>
                <a:t>𝐿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𝑜𝑛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6</xdr:col>
      <xdr:colOff>304800</xdr:colOff>
      <xdr:row>19</xdr:row>
      <xdr:rowOff>33337</xdr:rowOff>
    </xdr:from>
    <xdr:ext cx="3341877" cy="449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E1D88-7154-074A-9CB1-E3C24E8C8B48}"/>
                </a:ext>
              </a:extLst>
            </xdr:cNvPr>
            <xdr:cNvSpPr txBox="1"/>
          </xdr:nvSpPr>
          <xdr:spPr>
            <a:xfrm>
              <a:off x="4791075" y="3719512"/>
              <a:ext cx="3341877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𝑎𝑣𝑒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nary>
                      <m:naryPr>
                        <m:ctrl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𝑑𝑡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 </m:t>
                        </m:r>
                        <m:f>
                          <m:fPr>
                            <m:ctrlP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𝐴𝑟𝑒𝑎</m:t>
                            </m:r>
                          </m:num>
                          <m:den>
                            <m:r>
                              <a:rPr lang="en-US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=0.5×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𝐼𝑝𝑘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</m:nary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6E1D88-7154-074A-9CB1-E3C24E8C8B48}"/>
                </a:ext>
              </a:extLst>
            </xdr:cNvPr>
            <xdr:cNvSpPr txBox="1"/>
          </xdr:nvSpPr>
          <xdr:spPr>
            <a:xfrm>
              <a:off x="4791075" y="3719512"/>
              <a:ext cx="3341877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𝑎𝑣𝑒</a:t>
              </a:r>
              <a:r>
                <a:rPr lang="en-US" sz="1300" b="0" i="0">
                  <a:latin typeface="Cambria Math" panose="02040503050406030204" pitchFamily="18" charset="0"/>
                </a:rPr>
                <a:t>=  1/𝑇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×∫_0^𝑇▒〖𝐼×𝑑𝑡= 𝐴𝑟𝑒𝑎/𝑇=0.5×𝐼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𝑝𝑘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×𝐷〗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23</xdr:row>
      <xdr:rowOff>0</xdr:rowOff>
    </xdr:from>
    <xdr:to>
      <xdr:col>12</xdr:col>
      <xdr:colOff>238125</xdr:colOff>
      <xdr:row>40</xdr:row>
      <xdr:rowOff>14567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0DDCA9-ECA3-2163-7688-9236E11D5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91075"/>
          <a:ext cx="7772400" cy="3576917"/>
        </a:xfrm>
        <a:prstGeom prst="rect">
          <a:avLst/>
        </a:prstGeom>
      </xdr:spPr>
    </xdr:pic>
    <xdr:clientData/>
  </xdr:twoCellAnchor>
  <xdr:oneCellAnchor>
    <xdr:from>
      <xdr:col>5</xdr:col>
      <xdr:colOff>581025</xdr:colOff>
      <xdr:row>41</xdr:row>
      <xdr:rowOff>4762</xdr:rowOff>
    </xdr:from>
    <xdr:ext cx="2276475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C66CE2E-C0A6-B6B2-BE1D-7E47CE25C3F1}"/>
                </a:ext>
              </a:extLst>
            </xdr:cNvPr>
            <xdr:cNvSpPr txBox="1"/>
          </xdr:nvSpPr>
          <xdr:spPr>
            <a:xfrm>
              <a:off x="4457700" y="8567737"/>
              <a:ext cx="227647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𝑜𝑢𝑡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𝐼𝑎𝑣𝑒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𝑇𝑢𝑟𝑛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𝑅𝑎𝑡𝑖𝑜</m:t>
                    </m:r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C66CE2E-C0A6-B6B2-BE1D-7E47CE25C3F1}"/>
                </a:ext>
              </a:extLst>
            </xdr:cNvPr>
            <xdr:cNvSpPr txBox="1"/>
          </xdr:nvSpPr>
          <xdr:spPr>
            <a:xfrm>
              <a:off x="4457700" y="8567737"/>
              <a:ext cx="227647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</a:rPr>
                <a:t>=𝐼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𝑎𝑣𝑒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×𝑇𝑢𝑟𝑛 𝑅𝑎𝑡𝑖𝑜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80</xdr:row>
      <xdr:rowOff>9525</xdr:rowOff>
    </xdr:from>
    <xdr:to>
      <xdr:col>3</xdr:col>
      <xdr:colOff>399000</xdr:colOff>
      <xdr:row>88</xdr:row>
      <xdr:rowOff>61125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77CE96-A775-5D98-BD85-44C8B9E5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7621250"/>
          <a:ext cx="2304000" cy="172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3</xdr:col>
      <xdr:colOff>389475</xdr:colOff>
      <xdr:row>99</xdr:row>
      <xdr:rowOff>51600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DE2CA26-90EF-3B2A-9607-F868EF1D5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916775"/>
          <a:ext cx="2304000" cy="1728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102</xdr:row>
      <xdr:rowOff>9525</xdr:rowOff>
    </xdr:from>
    <xdr:to>
      <xdr:col>3</xdr:col>
      <xdr:colOff>379950</xdr:colOff>
      <xdr:row>110</xdr:row>
      <xdr:rowOff>61125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887AC1-0E94-CA37-F5DB-141A10B26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2231350"/>
          <a:ext cx="2304000" cy="172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238125</xdr:colOff>
      <xdr:row>74</xdr:row>
      <xdr:rowOff>4669</xdr:rowOff>
    </xdr:to>
    <xdr:pic>
      <xdr:nvPicPr>
        <xdr:cNvPr id="13" name="Picture 12" descr="&#10;">
          <a:extLst>
            <a:ext uri="{FF2B5EF4-FFF2-40B4-BE49-F238E27FC236}">
              <a16:creationId xmlns:a16="http://schemas.microsoft.com/office/drawing/2014/main" id="{14ACF10F-B665-0332-1C04-526961F29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106150"/>
          <a:ext cx="7772400" cy="5243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sqref="A1:XFD1"/>
    </sheetView>
  </sheetViews>
  <sheetFormatPr defaultRowHeight="16.5" x14ac:dyDescent="0.25"/>
  <cols>
    <col min="1" max="1" width="9.140625" style="1" customWidth="1"/>
    <col min="2" max="2" width="12.7109375" style="1" customWidth="1"/>
    <col min="3" max="3" width="16" style="1" customWidth="1"/>
    <col min="4" max="4" width="11.140625" style="1" bestFit="1" customWidth="1"/>
    <col min="5" max="16384" width="9.140625" style="1"/>
  </cols>
  <sheetData>
    <row r="1" spans="1:13" s="13" customFormat="1" ht="36" customHeight="1" x14ac:dyDescent="0.25">
      <c r="A1" s="13" t="s">
        <v>32</v>
      </c>
    </row>
    <row r="2" spans="1:13" x14ac:dyDescent="0.25">
      <c r="A2" s="1" t="s">
        <v>23</v>
      </c>
    </row>
    <row r="3" spans="1:13" ht="19.5" x14ac:dyDescent="0.35">
      <c r="B3" s="6" t="s">
        <v>26</v>
      </c>
      <c r="C3" s="2">
        <v>50</v>
      </c>
      <c r="D3" s="2" t="s">
        <v>0</v>
      </c>
    </row>
    <row r="4" spans="1:13" ht="19.5" x14ac:dyDescent="0.35">
      <c r="B4" s="6" t="s">
        <v>27</v>
      </c>
      <c r="C4" s="2">
        <v>50</v>
      </c>
      <c r="D4" s="2" t="s">
        <v>1</v>
      </c>
      <c r="F4" s="6" t="s">
        <v>5</v>
      </c>
      <c r="G4" s="2">
        <v>20</v>
      </c>
      <c r="H4" s="2" t="s">
        <v>6</v>
      </c>
    </row>
    <row r="5" spans="1:13" ht="19.5" x14ac:dyDescent="0.35">
      <c r="B5" s="6" t="s">
        <v>2</v>
      </c>
      <c r="C5" s="9">
        <v>0.5</v>
      </c>
      <c r="D5" s="2"/>
      <c r="F5" s="6" t="s">
        <v>8</v>
      </c>
      <c r="G5" s="2">
        <v>10</v>
      </c>
      <c r="H5" s="2" t="s">
        <v>6</v>
      </c>
    </row>
    <row r="6" spans="1:13" ht="19.5" x14ac:dyDescent="0.35">
      <c r="B6" s="6" t="s">
        <v>28</v>
      </c>
      <c r="C6" s="10">
        <v>0.3</v>
      </c>
      <c r="D6" s="2" t="s">
        <v>3</v>
      </c>
    </row>
    <row r="7" spans="1:13" x14ac:dyDescent="0.25">
      <c r="B7" s="6" t="s">
        <v>4</v>
      </c>
      <c r="C7" s="2">
        <v>2</v>
      </c>
      <c r="D7" s="2"/>
    </row>
    <row r="9" spans="1:13" x14ac:dyDescent="0.25">
      <c r="A9" s="1" t="s">
        <v>25</v>
      </c>
    </row>
    <row r="10" spans="1:13" ht="15.75" customHeight="1" x14ac:dyDescent="0.35">
      <c r="B10" s="6" t="s">
        <v>7</v>
      </c>
      <c r="C10" s="11" t="s">
        <v>31</v>
      </c>
      <c r="D10" s="2" t="s">
        <v>0</v>
      </c>
    </row>
    <row r="11" spans="1:13" ht="19.5" x14ac:dyDescent="0.35">
      <c r="B11" s="6" t="s">
        <v>13</v>
      </c>
      <c r="C11" s="11" t="s">
        <v>31</v>
      </c>
      <c r="D11" s="2" t="s">
        <v>9</v>
      </c>
    </row>
    <row r="12" spans="1:13" s="7" customFormat="1" ht="17.25" thickBot="1" x14ac:dyDescent="0.3"/>
    <row r="13" spans="1:13" s="12" customFormat="1" x14ac:dyDescent="0.25">
      <c r="A13" s="14" t="s">
        <v>24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s="12" customFormat="1" ht="38.25" customHeight="1" x14ac:dyDescent="0.25">
      <c r="A14" s="12" t="s">
        <v>29</v>
      </c>
    </row>
    <row r="15" spans="1:13" ht="19.5" x14ac:dyDescent="0.35">
      <c r="B15" s="6" t="s">
        <v>7</v>
      </c>
      <c r="C15" s="2">
        <f>C3/C7</f>
        <v>25</v>
      </c>
      <c r="D15" s="2" t="s">
        <v>0</v>
      </c>
    </row>
    <row r="17" spans="1:13" s="12" customFormat="1" ht="33.75" customHeight="1" x14ac:dyDescent="0.25">
      <c r="A17" s="12" t="s">
        <v>30</v>
      </c>
    </row>
    <row r="18" spans="1:13" s="12" customFormat="1" ht="36" customHeight="1" x14ac:dyDescent="0.25">
      <c r="A18" s="12" t="s">
        <v>15</v>
      </c>
    </row>
    <row r="19" spans="1:13" ht="19.5" x14ac:dyDescent="0.35">
      <c r="B19" s="6" t="s">
        <v>10</v>
      </c>
      <c r="C19" s="5">
        <f>C3/(C6*0.001)*(G5*0.000001)</f>
        <v>1.6666666666666667</v>
      </c>
      <c r="D19" s="4" t="s">
        <v>9</v>
      </c>
    </row>
    <row r="20" spans="1:13" ht="37.5" customHeight="1" x14ac:dyDescent="0.25">
      <c r="A20" s="12" t="s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2" spans="1:13" x14ac:dyDescent="0.25">
      <c r="B22" s="6" t="s">
        <v>11</v>
      </c>
      <c r="C22" s="5">
        <f>0.5*C19*C5</f>
        <v>0.41666666666666669</v>
      </c>
      <c r="D22" s="2" t="s">
        <v>9</v>
      </c>
    </row>
    <row r="42" spans="1:4" s="12" customFormat="1" ht="32.25" customHeight="1" x14ac:dyDescent="0.25">
      <c r="A42" s="12" t="s">
        <v>16</v>
      </c>
    </row>
    <row r="43" spans="1:4" ht="19.5" x14ac:dyDescent="0.35">
      <c r="B43" s="6" t="s">
        <v>13</v>
      </c>
      <c r="C43" s="5">
        <f>C22*C7</f>
        <v>0.83333333333333337</v>
      </c>
      <c r="D43" s="2" t="s">
        <v>9</v>
      </c>
    </row>
    <row r="44" spans="1:4" s="7" customFormat="1" ht="17.25" thickBot="1" x14ac:dyDescent="0.3"/>
    <row r="45" spans="1:4" s="12" customFormat="1" x14ac:dyDescent="0.25">
      <c r="A45" s="12" t="s">
        <v>18</v>
      </c>
    </row>
    <row r="46" spans="1:4" ht="19.5" x14ac:dyDescent="0.35">
      <c r="B46" s="6" t="s">
        <v>7</v>
      </c>
      <c r="C46" s="2">
        <f>C15</f>
        <v>25</v>
      </c>
      <c r="D46" s="2" t="s">
        <v>0</v>
      </c>
    </row>
    <row r="47" spans="1:4" ht="19.5" x14ac:dyDescent="0.35">
      <c r="B47" s="6" t="s">
        <v>13</v>
      </c>
      <c r="C47" s="3">
        <f>C43</f>
        <v>0.83333333333333337</v>
      </c>
      <c r="D47" s="2" t="s">
        <v>9</v>
      </c>
    </row>
    <row r="48" spans="1:4" ht="19.5" x14ac:dyDescent="0.35">
      <c r="B48" s="6" t="s">
        <v>14</v>
      </c>
      <c r="C48" s="2">
        <f>C46/C47</f>
        <v>30</v>
      </c>
      <c r="D48" s="2" t="s">
        <v>12</v>
      </c>
    </row>
    <row r="76" spans="1:1" s="7" customFormat="1" ht="17.25" thickBot="1" x14ac:dyDescent="0.3"/>
    <row r="77" spans="1:1" s="12" customFormat="1" x14ac:dyDescent="0.25">
      <c r="A77" s="12" t="s">
        <v>19</v>
      </c>
    </row>
    <row r="78" spans="1:1" s="8" customFormat="1" x14ac:dyDescent="0.25"/>
    <row r="79" spans="1:1" s="12" customFormat="1" x14ac:dyDescent="0.25">
      <c r="A79" s="12" t="s">
        <v>20</v>
      </c>
    </row>
    <row r="88" spans="1:11" x14ac:dyDescent="0.25">
      <c r="B88" s="12"/>
      <c r="C88" s="12"/>
      <c r="E88" s="15"/>
      <c r="F88" s="15"/>
      <c r="G88" s="15"/>
      <c r="J88" s="16"/>
      <c r="K88" s="16"/>
    </row>
    <row r="90" spans="1:11" s="12" customFormat="1" x14ac:dyDescent="0.25">
      <c r="A90" s="12" t="s">
        <v>21</v>
      </c>
    </row>
    <row r="101" spans="1:1" s="12" customFormat="1" x14ac:dyDescent="0.25">
      <c r="A101" s="12" t="s">
        <v>22</v>
      </c>
    </row>
  </sheetData>
  <mergeCells count="15">
    <mergeCell ref="A90:XFD90"/>
    <mergeCell ref="A101:XFD101"/>
    <mergeCell ref="B88:C88"/>
    <mergeCell ref="E88:G88"/>
    <mergeCell ref="J88:K88"/>
    <mergeCell ref="A79:XFD79"/>
    <mergeCell ref="A77:XFD77"/>
    <mergeCell ref="A45:XFD45"/>
    <mergeCell ref="A20:M20"/>
    <mergeCell ref="A1:XFD1"/>
    <mergeCell ref="A14:XFD14"/>
    <mergeCell ref="A17:XFD17"/>
    <mergeCell ref="A18:XFD18"/>
    <mergeCell ref="A42:XFD42"/>
    <mergeCell ref="A13:XFD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lamthach412</dc:creator>
  <cp:lastModifiedBy>Lam Thach</cp:lastModifiedBy>
  <dcterms:created xsi:type="dcterms:W3CDTF">2015-06-05T18:17:20Z</dcterms:created>
  <dcterms:modified xsi:type="dcterms:W3CDTF">2024-07-01T10:31:28Z</dcterms:modified>
</cp:coreProperties>
</file>