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filterPrivacy="1" codeName="현재_통합_문서" hidePivotFieldList="1" defaultThemeVersion="124226"/>
  <xr:revisionPtr revIDLastSave="0" documentId="8_{5BB0D942-7FA9-4153-A78C-987FC96D43AB}" xr6:coauthVersionLast="47" xr6:coauthVersionMax="47" xr10:uidLastSave="{00000000-0000-0000-0000-000000000000}"/>
  <bookViews>
    <workbookView xWindow="-120" yWindow="-120" windowWidth="51840" windowHeight="21240" tabRatio="882" firstSheet="3" activeTab="3" xr2:uid="{00000000-000D-0000-FFFF-FFFF00000000}"/>
  </bookViews>
  <sheets>
    <sheet name="Basic Project Information" sheetId="92" r:id="rId1"/>
    <sheet name="SI Quotation Guide" sheetId="77" r:id="rId2"/>
    <sheet name="Dev breaking tasks (2)" sheetId="101" state="hidden" r:id="rId3"/>
    <sheet name="① Dev Effort table" sheetId="76" r:id="rId4"/>
    <sheet name="참고" sheetId="98" state="hidden" r:id="rId5"/>
    <sheet name="(2) Development and external co" sheetId="78" r:id="rId6"/>
    <sheet name="Dev breaking tasks" sheetId="100" r:id="rId7"/>
    <sheet name="Quote_Sample" sheetId="97" r:id="rId8"/>
    <sheet name="(3) MM-based quotation" sheetId="86" r:id="rId9"/>
    <sheet name="Difficulty (Complexity)" sheetId="41" r:id="rId10"/>
    <sheet name="Refer_Standard Effort" sheetId="23" r:id="rId11"/>
    <sheet name="Details Effort" sheetId="89" r:id="rId12"/>
    <sheet name="Other" sheetId="99" r:id="rId13"/>
  </sheets>
  <externalReferences>
    <externalReference r:id="rId14"/>
    <externalReference r:id="rId15"/>
  </externalReferences>
  <definedNames>
    <definedName name="_1_">#N/A</definedName>
    <definedName name="_1M" localSheetId="7">#REF!</definedName>
    <definedName name="_1M">#REF!</definedName>
    <definedName name="_2M" localSheetId="7">#REF!</definedName>
    <definedName name="_2M">#REF!</definedName>
    <definedName name="_3M" localSheetId="7">#REF!</definedName>
    <definedName name="_3M">#REF!</definedName>
    <definedName name="_4M" localSheetId="7">#REF!</definedName>
    <definedName name="_4M">#REF!</definedName>
    <definedName name="_5M" localSheetId="7">#REF!</definedName>
    <definedName name="_5M">#REF!</definedName>
    <definedName name="_6M">#REF!</definedName>
    <definedName name="_7M">#REF!</definedName>
    <definedName name="_8M">#REF!</definedName>
    <definedName name="_94년_3__생__산__액">#REF!</definedName>
    <definedName name="_94년_4__생__산__액">#REF!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3" hidden="1">'① Dev Effort table'!$A$2:$AC$1051</definedName>
    <definedName name="_xlnm._FilterDatabase" localSheetId="11" hidden="1">'Details Effort'!$A$1:$E$542</definedName>
    <definedName name="_xlnm._FilterDatabase" localSheetId="10" hidden="1">#REF!</definedName>
    <definedName name="_NET1" localSheetId="7">#REF!</definedName>
    <definedName name="_NET1">#REF!</definedName>
    <definedName name="_NET2" localSheetId="7">#REF!</definedName>
    <definedName name="_NET2">#REF!</definedName>
    <definedName name="_NET3" localSheetId="7">#REF!</definedName>
    <definedName name="_NET3">#REF!</definedName>
    <definedName name="_Order1" hidden="1">255</definedName>
    <definedName name="_Order2" hidden="1">255</definedName>
    <definedName name="a" localSheetId="7">#REF!</definedName>
    <definedName name="a">#REF!</definedName>
    <definedName name="AA" localSheetId="7">#REF!</definedName>
    <definedName name="AA">#REF!</definedName>
    <definedName name="aaa" localSheetId="7">#REF!</definedName>
    <definedName name="aaa">#REF!</definedName>
    <definedName name="baseline" localSheetId="7">#REF!</definedName>
    <definedName name="baseline">#REF!</definedName>
    <definedName name="BB" localSheetId="7">#REF!</definedName>
    <definedName name="BB">#REF!</definedName>
    <definedName name="CC" localSheetId="7">#REF!</definedName>
    <definedName name="CC">#REF!</definedName>
    <definedName name="COPY" localSheetId="7">#REF!</definedName>
    <definedName name="COPY">#REF!</definedName>
    <definedName name="_xlnm.Criteria" localSheetId="7">#REF!</definedName>
    <definedName name="_xlnm.Criteria">#REF!</definedName>
    <definedName name="Criteria_MI" localSheetId="7">#REF!</definedName>
    <definedName name="Criteria_MI">#REF!</definedName>
    <definedName name="_xlnm.Database">#REF!</definedName>
    <definedName name="Database_MI">#REF!</definedName>
    <definedName name="DD">#REF!</definedName>
    <definedName name="EE">#REF!</definedName>
    <definedName name="EIS" localSheetId="7">#REF!</definedName>
    <definedName name="EIS">#REF!</definedName>
    <definedName name="_xlnm.Extract" localSheetId="7">#REF!</definedName>
    <definedName name="_xlnm.Extract">#REF!</definedName>
    <definedName name="Extract_MI">#REF!</definedName>
    <definedName name="FCF">#REF!</definedName>
    <definedName name="FF">#REF!</definedName>
    <definedName name="FS요약">#REF!</definedName>
    <definedName name="GG">#REF!</definedName>
    <definedName name="GW" localSheetId="7">#REF!</definedName>
    <definedName name="GW">#REF!</definedName>
    <definedName name="II" localSheetId="7">#REF!</definedName>
    <definedName name="II">#REF!</definedName>
    <definedName name="JAGUM" localSheetId="7">#REF!</definedName>
    <definedName name="JAGUM">#REF!</definedName>
    <definedName name="KEY_RATIO__RESULT" localSheetId="7">#REF!</definedName>
    <definedName name="KEY_RATIO__RESULT">#REF!</definedName>
    <definedName name="MIS" localSheetId="7">#REF!</definedName>
    <definedName name="MIS">#REF!</definedName>
    <definedName name="NET" localSheetId="7">#REF!</definedName>
    <definedName name="NET">#REF!</definedName>
    <definedName name="OO" localSheetId="7">#REF!</definedName>
    <definedName name="OO">#REF!</definedName>
    <definedName name="PGMLIST" localSheetId="7">#REF!</definedName>
    <definedName name="PGMLIST">#REF!</definedName>
    <definedName name="PP" localSheetId="7">#REF!</definedName>
    <definedName name="PP">#REF!</definedName>
    <definedName name="_xlnm.Print_Area" localSheetId="7">Quote_Sample!$A$1:$M$65</definedName>
    <definedName name="Print_Area_MI" localSheetId="7">#REF!</definedName>
    <definedName name="Print_Area_MI">#REF!</definedName>
    <definedName name="QQ" localSheetId="7">#REF!</definedName>
    <definedName name="QQ">#REF!</definedName>
    <definedName name="RATIO" localSheetId="7">#REF!</definedName>
    <definedName name="RATIO">#REF!</definedName>
    <definedName name="RATIO미래">#REF!</definedName>
    <definedName name="rpt_date">[1]요약!$C$4</definedName>
    <definedName name="RR">#REF!</definedName>
    <definedName name="SS">#REF!</definedName>
    <definedName name="TEST1" localSheetId="7">#REF!</definedName>
    <definedName name="TEST1">#REF!</definedName>
    <definedName name="TEST2" localSheetId="7">#REF!</definedName>
    <definedName name="TEST2">#REF!</definedName>
    <definedName name="TEST3" localSheetId="7">#REF!</definedName>
    <definedName name="TEST3">#REF!</definedName>
    <definedName name="TESTHKEY">#REF!</definedName>
    <definedName name="TESTKEYS">#REF!</definedName>
    <definedName name="TESTVKEY">#REF!</definedName>
    <definedName name="tol" localSheetId="7">#REF!</definedName>
    <definedName name="tol">#REF!</definedName>
    <definedName name="TT" localSheetId="7">#REF!</definedName>
    <definedName name="TT">#REF!</definedName>
    <definedName name="UU" localSheetId="7">#REF!</definedName>
    <definedName name="UU">#REF!</definedName>
    <definedName name="VV" localSheetId="7">#REF!</definedName>
    <definedName name="VV">#REF!</definedName>
    <definedName name="WW">#REF!</definedName>
    <definedName name="XX">#REF!</definedName>
    <definedName name="YY">#REF!</definedName>
    <definedName name="ZZ">#REF!</definedName>
    <definedName name="가중치_개념정의" localSheetId="7">#REF!</definedName>
    <definedName name="가중치_개념정의">#REF!</definedName>
    <definedName name="가중치_개념정의기록" localSheetId="7">#REF!</definedName>
    <definedName name="가중치_개념정의기록">#REF!</definedName>
    <definedName name="가중치_개념정의기타문서" localSheetId="7">#REF!</definedName>
    <definedName name="가중치_개념정의기타문서">#REF!</definedName>
    <definedName name="가중치_개념정의인도물" localSheetId="7">#REF!</definedName>
    <definedName name="가중치_개념정의인도물">#REF!</definedName>
    <definedName name="가중치_개념정의작업문서" localSheetId="7">#REF!</definedName>
    <definedName name="가중치_개념정의작업문서">#REF!</definedName>
    <definedName name="가중치_개발" localSheetId="7">#REF!</definedName>
    <definedName name="가중치_개발">#REF!</definedName>
    <definedName name="가중치_개발기록" localSheetId="7">#REF!</definedName>
    <definedName name="가중치_개발기록">#REF!</definedName>
    <definedName name="가중치_개발기타문서" localSheetId="7">#REF!</definedName>
    <definedName name="가중치_개발기타문서">#REF!</definedName>
    <definedName name="가중치_개발인도물" localSheetId="7">#REF!</definedName>
    <definedName name="가중치_개발인도물">#REF!</definedName>
    <definedName name="가중치_개발작업문서" localSheetId="7">#REF!</definedName>
    <definedName name="가중치_개발작업문서">#REF!</definedName>
    <definedName name="가중치_구현" localSheetId="7">#REF!</definedName>
    <definedName name="가중치_구현">#REF!</definedName>
    <definedName name="가중치_구현기록" localSheetId="7">#REF!</definedName>
    <definedName name="가중치_구현기록">#REF!</definedName>
    <definedName name="가중치_구현기타문서" localSheetId="7">#REF!</definedName>
    <definedName name="가중치_구현기타문서">#REF!</definedName>
    <definedName name="가중치_구현인도물" localSheetId="7">#REF!</definedName>
    <definedName name="가중치_구현인도물">#REF!</definedName>
    <definedName name="가중치_구현작업문서" localSheetId="7">#REF!</definedName>
    <definedName name="가중치_구현작업문서">#REF!</definedName>
    <definedName name="가중치_기록승인" localSheetId="7">#REF!</definedName>
    <definedName name="가중치_기록승인">#REF!</definedName>
    <definedName name="가중치_기록작성갱신" localSheetId="7">#REF!</definedName>
    <definedName name="가중치_기록작성갱신">#REF!</definedName>
    <definedName name="가중치_분석" localSheetId="7">#REF!</definedName>
    <definedName name="가중치_분석">#REF!</definedName>
    <definedName name="가중치_분석기록" localSheetId="7">#REF!</definedName>
    <definedName name="가중치_분석기록">#REF!</definedName>
    <definedName name="가중치_분석기타문서" localSheetId="7">#REF!</definedName>
    <definedName name="가중치_분석기타문서">#REF!</definedName>
    <definedName name="가중치_분석인도물" localSheetId="7">#REF!</definedName>
    <definedName name="가중치_분석인도물">#REF!</definedName>
    <definedName name="가중치_분석작업문서" localSheetId="7">#REF!</definedName>
    <definedName name="가중치_분석작업문서">#REF!</definedName>
    <definedName name="가중치_설계" localSheetId="7">#REF!</definedName>
    <definedName name="가중치_설계">#REF!</definedName>
    <definedName name="가중치_설계기록" localSheetId="7">#REF!</definedName>
    <definedName name="가중치_설계기록">#REF!</definedName>
    <definedName name="가중치_설계기타문서" localSheetId="7">#REF!</definedName>
    <definedName name="가중치_설계기타문서">#REF!</definedName>
    <definedName name="가중치_설계인도물" localSheetId="7">#REF!</definedName>
    <definedName name="가중치_설계인도물">#REF!</definedName>
    <definedName name="가중치_설계작업문서" localSheetId="7">#REF!</definedName>
    <definedName name="가중치_설계작업문서">#REF!</definedName>
    <definedName name="가중치_인도물QA팀검토" localSheetId="7">#REF!</definedName>
    <definedName name="가중치_인도물QA팀검토">#REF!</definedName>
    <definedName name="가중치_인도물고객검토" localSheetId="7">#REF!</definedName>
    <definedName name="가중치_인도물고객검토">#REF!</definedName>
    <definedName name="가중치_인도물내부검토" localSheetId="7">#REF!</definedName>
    <definedName name="가중치_인도물내부검토">#REF!</definedName>
    <definedName name="가중치_인도물백업" localSheetId="7">#REF!</definedName>
    <definedName name="가중치_인도물백업">#REF!</definedName>
    <definedName name="가중치_인도물초안" localSheetId="7">#REF!</definedName>
    <definedName name="가중치_인도물초안">#REF!</definedName>
    <definedName name="가중치_작업문서QA팀검토" localSheetId="7">#REF!</definedName>
    <definedName name="가중치_작업문서QA팀검토">#REF!</definedName>
    <definedName name="가중치_작업문서내부검토" localSheetId="7">#REF!</definedName>
    <definedName name="가중치_작업문서내부검토">#REF!</definedName>
    <definedName name="가중치_작업문서백업" localSheetId="7">#REF!</definedName>
    <definedName name="가중치_작업문서백업">#REF!</definedName>
    <definedName name="가중치_작업문서초안" localSheetId="7">#REF!</definedName>
    <definedName name="가중치_작업문서초안">#REF!</definedName>
    <definedName name="가중치_종료" localSheetId="7">#REF!</definedName>
    <definedName name="가중치_종료">#REF!</definedName>
    <definedName name="가중치_종료기록" localSheetId="7">#REF!</definedName>
    <definedName name="가중치_종료기록">#REF!</definedName>
    <definedName name="가중치_종료기타문서" localSheetId="7">#REF!</definedName>
    <definedName name="가중치_종료기타문서">#REF!</definedName>
    <definedName name="가중치_종료인도물" localSheetId="7">#REF!</definedName>
    <definedName name="가중치_종료인도물">#REF!</definedName>
    <definedName name="가중치_종료작업문서" localSheetId="7">#REF!</definedName>
    <definedName name="가중치_종료작업문서">#REF!</definedName>
    <definedName name="가중치_지원" localSheetId="7">#REF!</definedName>
    <definedName name="가중치_지원">#REF!</definedName>
    <definedName name="가중치_지원기록" localSheetId="7">#REF!</definedName>
    <definedName name="가중치_지원기록">#REF!</definedName>
    <definedName name="가중치_지원기타문서" localSheetId="7">#REF!</definedName>
    <definedName name="가중치_지원기타문서">#REF!</definedName>
    <definedName name="가중치_지원인도물" localSheetId="7">#REF!</definedName>
    <definedName name="가중치_지원인도물">#REF!</definedName>
    <definedName name="가중치_지원작업문서" localSheetId="7">#REF!</definedName>
    <definedName name="가중치_지원작업문서">#REF!</definedName>
    <definedName name="가중치_착수" localSheetId="7">#REF!</definedName>
    <definedName name="가중치_착수">#REF!</definedName>
    <definedName name="가중치_착수기록" localSheetId="7">#REF!</definedName>
    <definedName name="가중치_착수기록">#REF!</definedName>
    <definedName name="가중치_착수기타문서" localSheetId="7">#REF!</definedName>
    <definedName name="가중치_착수기타문서">#REF!</definedName>
    <definedName name="가중치_착수인도물" localSheetId="7">#REF!</definedName>
    <definedName name="가중치_착수인도물">#REF!</definedName>
    <definedName name="가중치_착수작업문서" localSheetId="7">#REF!</definedName>
    <definedName name="가중치_착수작업문서">#REF!</definedName>
    <definedName name="가중합" localSheetId="7">#REF!</definedName>
    <definedName name="가중합">#REF!</definedName>
    <definedName name="개발완료" localSheetId="7">#REF!</definedName>
    <definedName name="개발완료">#REF!</definedName>
    <definedName name="계획_개념정의_기록" localSheetId="7">#REF!</definedName>
    <definedName name="계획_개념정의_기록">#REF!</definedName>
    <definedName name="계획_개념정의_기타문서" localSheetId="7">#REF!</definedName>
    <definedName name="계획_개념정의_기타문서">#REF!</definedName>
    <definedName name="계획_개념정의_인도물" localSheetId="7">#REF!</definedName>
    <definedName name="계획_개념정의_인도물">#REF!</definedName>
    <definedName name="계획_개념정의_작업문서" localSheetId="7">#REF!</definedName>
    <definedName name="계획_개념정의_작업문서">#REF!</definedName>
    <definedName name="계획_개발_기록" localSheetId="7">#REF!</definedName>
    <definedName name="계획_개발_기록">#REF!</definedName>
    <definedName name="계획_개발_기타문서" localSheetId="7">#REF!</definedName>
    <definedName name="계획_개발_기타문서">#REF!</definedName>
    <definedName name="계획_개발_인도물" localSheetId="7">#REF!</definedName>
    <definedName name="계획_개발_인도물">#REF!</definedName>
    <definedName name="계획_개발_작업문서" localSheetId="7">#REF!</definedName>
    <definedName name="계획_개발_작업문서">#REF!</definedName>
    <definedName name="계획_구현_기록" localSheetId="7">#REF!</definedName>
    <definedName name="계획_구현_기록">#REF!</definedName>
    <definedName name="계획_구현_기타문서" localSheetId="7">#REF!</definedName>
    <definedName name="계획_구현_기타문서">#REF!</definedName>
    <definedName name="계획_구현_인도물" localSheetId="7">#REF!</definedName>
    <definedName name="계획_구현_인도물">#REF!</definedName>
    <definedName name="계획_구현_작업문서" localSheetId="7">#REF!</definedName>
    <definedName name="계획_구현_작업문서">#REF!</definedName>
    <definedName name="계획_분석_기록" localSheetId="7">#REF!</definedName>
    <definedName name="계획_분석_기록">#REF!</definedName>
    <definedName name="계획_분석_기타문서" localSheetId="7">#REF!</definedName>
    <definedName name="계획_분석_기타문서">#REF!</definedName>
    <definedName name="계획_분석_인도물" localSheetId="7">#REF!</definedName>
    <definedName name="계획_분석_인도물">#REF!</definedName>
    <definedName name="계획_분석_작업문서" localSheetId="7">#REF!</definedName>
    <definedName name="계획_분석_작업문서">#REF!</definedName>
    <definedName name="계획_설계_기록" localSheetId="7">#REF!</definedName>
    <definedName name="계획_설계_기록">#REF!</definedName>
    <definedName name="계획_설계_기타" localSheetId="7">#REF!</definedName>
    <definedName name="계획_설계_기타">#REF!</definedName>
    <definedName name="계획_설계_기타문서" localSheetId="7">#REF!</definedName>
    <definedName name="계획_설계_기타문서">#REF!</definedName>
    <definedName name="계획_설계_인도물" localSheetId="7">#REF!</definedName>
    <definedName name="계획_설계_인도물">#REF!</definedName>
    <definedName name="계획_설계_작업문서" localSheetId="7">#REF!</definedName>
    <definedName name="계획_설계_작업문서">#REF!</definedName>
    <definedName name="계획_종료_기록" localSheetId="7">#REF!</definedName>
    <definedName name="계획_종료_기록">#REF!</definedName>
    <definedName name="계획_종료_기타" localSheetId="7">#REF!</definedName>
    <definedName name="계획_종료_기타">#REF!</definedName>
    <definedName name="계획_종료_인도물" localSheetId="7">#REF!</definedName>
    <definedName name="계획_종료_인도물">#REF!</definedName>
    <definedName name="계획_종료_작업문서" localSheetId="7">#REF!</definedName>
    <definedName name="계획_종료_작업문서">#REF!</definedName>
    <definedName name="계획_착수_기록" localSheetId="7">#REF!</definedName>
    <definedName name="계획_착수_기록">#REF!</definedName>
    <definedName name="계획_착수_기타문서" localSheetId="7">#REF!</definedName>
    <definedName name="계획_착수_기타문서">#REF!</definedName>
    <definedName name="계획_착수_인도물" localSheetId="7">#REF!</definedName>
    <definedName name="계획_착수_인도물">#REF!</definedName>
    <definedName name="계획_착수_작업문서" localSheetId="7">#REF!</definedName>
    <definedName name="계획_착수_작업문서">#REF!</definedName>
    <definedName name="구매" localSheetId="7">#REF!</definedName>
    <definedName name="구매">#REF!</definedName>
    <definedName name="기능시험" localSheetId="7">#REF!</definedName>
    <definedName name="기능시험">#REF!</definedName>
    <definedName name="기록1" localSheetId="7">#REF!</definedName>
    <definedName name="기록1">#REF!</definedName>
    <definedName name="기록2" localSheetId="7">#REF!</definedName>
    <definedName name="기록2">#REF!</definedName>
    <definedName name="기준일" localSheetId="7">#REF!</definedName>
    <definedName name="기준일">#REF!</definedName>
    <definedName name="기준일1" localSheetId="7">#REF!</definedName>
    <definedName name="기준일1">#REF!</definedName>
    <definedName name="김재범" localSheetId="7">#REF!</definedName>
    <definedName name="김재범">#REF!</definedName>
    <definedName name="노정한2">#REF!</definedName>
    <definedName name="노정환">#REF!</definedName>
    <definedName name="노정환5">#REF!</definedName>
    <definedName name="노종환">#REF!</definedName>
    <definedName name="단위시험" localSheetId="7">#REF!</definedName>
    <definedName name="단위시험">#REF!</definedName>
    <definedName name="당월실적" localSheetId="7">#REF!</definedName>
    <definedName name="당월실적">#REF!</definedName>
    <definedName name="ㅁ" localSheetId="7">#REF!</definedName>
    <definedName name="ㅁ">#REF!</definedName>
    <definedName name="명세서작성" localSheetId="7">#REF!</definedName>
    <definedName name="명세서작성">#REF!</definedName>
    <definedName name="박인락" localSheetId="7">#REF!</definedName>
    <definedName name="박인락">#REF!</definedName>
    <definedName name="상태1" localSheetId="7">#REF!</definedName>
    <definedName name="상태1">#REF!</definedName>
    <definedName name="상태2" localSheetId="7">#REF!</definedName>
    <definedName name="상태2">#REF!</definedName>
    <definedName name="상태3" localSheetId="7">#REF!</definedName>
    <definedName name="상태3">#REF!</definedName>
    <definedName name="상태4" localSheetId="7">#REF!</definedName>
    <definedName name="상태4">#REF!</definedName>
    <definedName name="세무" localSheetId="7">#REF!</definedName>
    <definedName name="세무">#REF!</definedName>
    <definedName name="실적_개념정의_기록" localSheetId="7">#REF!</definedName>
    <definedName name="실적_개념정의_기록">#REF!</definedName>
    <definedName name="실적_개념정의_기타문서" localSheetId="7">#REF!</definedName>
    <definedName name="실적_개념정의_기타문서">#REF!</definedName>
    <definedName name="실적_개념정의_인도물" localSheetId="7">#REF!</definedName>
    <definedName name="실적_개념정의_인도물">#REF!</definedName>
    <definedName name="실적_개념정의_작업문서" localSheetId="7">#REF!</definedName>
    <definedName name="실적_개념정의_작업문서">#REF!</definedName>
    <definedName name="실적_개발_기록" localSheetId="7">#REF!</definedName>
    <definedName name="실적_개발_기록">#REF!</definedName>
    <definedName name="실적_개발_기타문서" localSheetId="7">#REF!</definedName>
    <definedName name="실적_개발_기타문서">#REF!</definedName>
    <definedName name="실적_개발_인도물" localSheetId="7">#REF!</definedName>
    <definedName name="실적_개발_인도물">#REF!</definedName>
    <definedName name="실적_개발_작업문서" localSheetId="7">#REF!</definedName>
    <definedName name="실적_개발_작업문서">#REF!</definedName>
    <definedName name="실적_구현_기록" localSheetId="7">#REF!</definedName>
    <definedName name="실적_구현_기록">#REF!</definedName>
    <definedName name="실적_구현_기타문서" localSheetId="7">#REF!</definedName>
    <definedName name="실적_구현_기타문서">#REF!</definedName>
    <definedName name="실적_구현_인도물" localSheetId="7">#REF!</definedName>
    <definedName name="실적_구현_인도물">#REF!</definedName>
    <definedName name="실적_구현_작업문서" localSheetId="7">#REF!</definedName>
    <definedName name="실적_구현_작업문서">#REF!</definedName>
    <definedName name="실적_분석_기록" localSheetId="7">#REF!</definedName>
    <definedName name="실적_분석_기록">#REF!</definedName>
    <definedName name="실적_분석_기타문서" localSheetId="7">#REF!</definedName>
    <definedName name="실적_분석_기타문서">#REF!</definedName>
    <definedName name="실적_분석_인도물" localSheetId="7">#REF!</definedName>
    <definedName name="실적_분석_인도물">#REF!</definedName>
    <definedName name="실적_분석_작업문서" localSheetId="7">#REF!</definedName>
    <definedName name="실적_분석_작업문서">#REF!</definedName>
    <definedName name="실적_설계_기록" localSheetId="7">#REF!</definedName>
    <definedName name="실적_설계_기록">#REF!</definedName>
    <definedName name="실적_설계_기타문서" localSheetId="7">#REF!</definedName>
    <definedName name="실적_설계_기타문서">#REF!</definedName>
    <definedName name="실적_설계_인도물" localSheetId="7">#REF!</definedName>
    <definedName name="실적_설계_인도물">#REF!</definedName>
    <definedName name="실적_설계_작업문서" localSheetId="7">#REF!</definedName>
    <definedName name="실적_설계_작업문서">#REF!</definedName>
    <definedName name="실적_종료_기록" localSheetId="7">#REF!</definedName>
    <definedName name="실적_종료_기록">#REF!</definedName>
    <definedName name="실적_종료_기타" localSheetId="7">#REF!</definedName>
    <definedName name="실적_종료_기타">#REF!</definedName>
    <definedName name="실적_종료_인도물" localSheetId="7">#REF!</definedName>
    <definedName name="실적_종료_인도물">#REF!</definedName>
    <definedName name="실적_종료_작업문서" localSheetId="7">#REF!</definedName>
    <definedName name="실적_종료_작업문서">#REF!</definedName>
    <definedName name="실적_착수_기록" localSheetId="7">#REF!</definedName>
    <definedName name="실적_착수_기록">#REF!</definedName>
    <definedName name="실적_착수_기타문서" localSheetId="7">#REF!</definedName>
    <definedName name="실적_착수_기타문서">#REF!</definedName>
    <definedName name="실적_착수_인도물" localSheetId="7">#REF!</definedName>
    <definedName name="실적_착수_인도물">#REF!</definedName>
    <definedName name="실적_착수_작업문서" localSheetId="7">#REF!</definedName>
    <definedName name="실적_착수_작업문서">#REF!</definedName>
    <definedName name="영업" localSheetId="7">#REF!</definedName>
    <definedName name="영업">#REF!</definedName>
    <definedName name="예산" localSheetId="7">#REF!</definedName>
    <definedName name="예산">#REF!</definedName>
    <definedName name="원가" localSheetId="7">#REF!</definedName>
    <definedName name="원가">#REF!</definedName>
    <definedName name="원가계획">#REF!</definedName>
    <definedName name="원가계획2">#REF!</definedName>
    <definedName name="이경두" localSheetId="7">#REF!</definedName>
    <definedName name="이경두">#REF!</definedName>
    <definedName name="이규성" localSheetId="7">#REF!</definedName>
    <definedName name="이규성">#REF!</definedName>
    <definedName name="이방원" localSheetId="7">#REF!</definedName>
    <definedName name="이방원">#REF!</definedName>
    <definedName name="인도물1" localSheetId="7">#REF!</definedName>
    <definedName name="인도물1">#REF!</definedName>
    <definedName name="인도물2" localSheetId="7">#REF!</definedName>
    <definedName name="인도물2">#REF!</definedName>
    <definedName name="인도물3" localSheetId="7">#REF!</definedName>
    <definedName name="인도물3">#REF!</definedName>
    <definedName name="인도물4" localSheetId="7">#REF!</definedName>
    <definedName name="인도물4">#REF!</definedName>
    <definedName name="인도물5" localSheetId="7">#REF!</definedName>
    <definedName name="인도물5">#REF!</definedName>
    <definedName name="인사" localSheetId="7">#REF!</definedName>
    <definedName name="인사">#REF!</definedName>
    <definedName name="자금" localSheetId="7">#REF!</definedName>
    <definedName name="자금">#REF!</definedName>
    <definedName name="자산" localSheetId="7">#REF!</definedName>
    <definedName name="자산">#REF!</definedName>
    <definedName name="작업문서1" localSheetId="7">#REF!</definedName>
    <definedName name="작업문서1">#REF!</definedName>
    <definedName name="작업문서2" localSheetId="7">#REF!</definedName>
    <definedName name="작업문서2">#REF!</definedName>
    <definedName name="작업문서3" localSheetId="7">#REF!</definedName>
    <definedName name="작업문서3">#REF!</definedName>
    <definedName name="작업문서4" localSheetId="7">#REF!</definedName>
    <definedName name="작업문서4">#REF!</definedName>
    <definedName name="장비" localSheetId="7">#REF!</definedName>
    <definedName name="장비">#REF!</definedName>
    <definedName name="전년분기대비">#REF!</definedName>
    <definedName name="커버">#REF!</definedName>
    <definedName name="파일명">#REF!</definedName>
    <definedName name="평가" localSheetId="7">#REF!</definedName>
    <definedName name="평가">#REF!</definedName>
    <definedName name="회계" localSheetId="7">#REF!</definedName>
    <definedName name="회계">#REF!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1" i="76" l="1"/>
  <c r="H104" i="76"/>
  <c r="T3" i="76"/>
  <c r="C47" i="101" a="1"/>
  <c r="C47" i="101"/>
  <c r="B2" i="101" a="1"/>
  <c r="B2" i="101"/>
  <c r="D3" i="101"/>
  <c r="D4" i="101"/>
  <c r="D5" i="101"/>
  <c r="D6" i="101"/>
  <c r="D7" i="101"/>
  <c r="D8" i="101"/>
  <c r="D9" i="101"/>
  <c r="D10" i="101"/>
  <c r="D11" i="101"/>
  <c r="D12" i="101"/>
  <c r="D13" i="101"/>
  <c r="D14" i="101"/>
  <c r="D15" i="101"/>
  <c r="D16" i="101"/>
  <c r="D17" i="101"/>
  <c r="D18" i="101"/>
  <c r="D19" i="101"/>
  <c r="D20" i="101"/>
  <c r="D21" i="101"/>
  <c r="D22" i="101"/>
  <c r="D23" i="101"/>
  <c r="D24" i="101"/>
  <c r="D25" i="101"/>
  <c r="D26" i="101"/>
  <c r="D27" i="101"/>
  <c r="D28" i="101"/>
  <c r="D29" i="101"/>
  <c r="D30" i="101"/>
  <c r="D31" i="101"/>
  <c r="D32" i="101"/>
  <c r="D33" i="101"/>
  <c r="D34" i="101"/>
  <c r="D35" i="101"/>
  <c r="D36" i="101"/>
  <c r="D37" i="101"/>
  <c r="D38" i="101"/>
  <c r="D39" i="101"/>
  <c r="D40" i="101"/>
  <c r="D41" i="101"/>
  <c r="D42" i="101"/>
  <c r="D43" i="101"/>
  <c r="D44" i="101"/>
  <c r="D45" i="101"/>
  <c r="D46" i="101"/>
  <c r="D47" i="101"/>
  <c r="D48" i="101"/>
  <c r="D49" i="101"/>
  <c r="D50" i="101"/>
  <c r="D51" i="101"/>
  <c r="D52" i="101"/>
  <c r="D53" i="101"/>
  <c r="D54" i="101"/>
  <c r="D55"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83" i="101"/>
  <c r="D84" i="101"/>
  <c r="D85" i="101"/>
  <c r="D86" i="101"/>
  <c r="D87" i="101"/>
  <c r="D88" i="101"/>
  <c r="D89" i="101"/>
  <c r="D90" i="101"/>
  <c r="D91" i="101"/>
  <c r="D92" i="101"/>
  <c r="D93" i="101"/>
  <c r="D94" i="101"/>
  <c r="D95" i="101"/>
  <c r="D96" i="101"/>
  <c r="D97" i="101"/>
  <c r="D98" i="101"/>
  <c r="D99" i="101"/>
  <c r="D100" i="101"/>
  <c r="D101" i="101"/>
  <c r="D102" i="101"/>
  <c r="D103" i="101"/>
  <c r="D104" i="101"/>
  <c r="D105" i="101"/>
  <c r="D106" i="101"/>
  <c r="D107" i="101"/>
  <c r="D108" i="101"/>
  <c r="D109" i="101"/>
  <c r="D110" i="101"/>
  <c r="D111" i="101"/>
  <c r="D112" i="101"/>
  <c r="D113" i="101"/>
  <c r="D114" i="101"/>
  <c r="D115" i="101"/>
  <c r="D116" i="101"/>
  <c r="D117" i="101"/>
  <c r="D118" i="101"/>
  <c r="D119" i="101"/>
  <c r="D120" i="101"/>
  <c r="D121" i="101"/>
  <c r="D122" i="101"/>
  <c r="D123" i="101"/>
  <c r="D124" i="101"/>
  <c r="D125" i="101"/>
  <c r="D126" i="101"/>
  <c r="D127" i="101"/>
  <c r="D128" i="101"/>
  <c r="D129" i="101"/>
  <c r="C131" i="101" a="1"/>
  <c r="C131" i="101"/>
  <c r="C130" i="101" a="1"/>
  <c r="C130" i="101"/>
  <c r="C129" i="101" a="1"/>
  <c r="C129" i="101"/>
  <c r="C128" i="101" a="1"/>
  <c r="C128" i="101"/>
  <c r="C127" i="101" a="1"/>
  <c r="C127" i="101"/>
  <c r="C126" i="101" a="1"/>
  <c r="C126" i="101"/>
  <c r="C125" i="101" a="1"/>
  <c r="C125" i="101"/>
  <c r="C124" i="101" a="1"/>
  <c r="C124" i="101"/>
  <c r="C123" i="101" a="1"/>
  <c r="C123" i="101"/>
  <c r="C122" i="101" a="1"/>
  <c r="C122" i="101"/>
  <c r="C121" i="101" a="1"/>
  <c r="C121" i="101"/>
  <c r="C120" i="101" a="1"/>
  <c r="C120" i="101"/>
  <c r="C119" i="101" a="1"/>
  <c r="C119" i="101"/>
  <c r="C118" i="101" a="1"/>
  <c r="C118" i="101"/>
  <c r="C117" i="101" a="1"/>
  <c r="C117" i="101"/>
  <c r="C116" i="101" a="1"/>
  <c r="C116" i="101"/>
  <c r="C115" i="101" a="1"/>
  <c r="C115" i="101"/>
  <c r="C114" i="101" a="1"/>
  <c r="C114" i="101"/>
  <c r="C113" i="101" a="1"/>
  <c r="C113" i="101"/>
  <c r="C112" i="101" a="1"/>
  <c r="C112" i="101"/>
  <c r="C111" i="101" a="1"/>
  <c r="C111" i="101"/>
  <c r="C110" i="101" a="1"/>
  <c r="C110" i="101"/>
  <c r="C109" i="101" a="1"/>
  <c r="C109" i="101"/>
  <c r="C108" i="101" a="1"/>
  <c r="C108" i="101"/>
  <c r="C107" i="101" a="1"/>
  <c r="C107" i="101"/>
  <c r="C106" i="101" a="1"/>
  <c r="C106" i="101"/>
  <c r="C105" i="101" a="1"/>
  <c r="C105" i="101"/>
  <c r="C104" i="101" a="1"/>
  <c r="C104" i="101"/>
  <c r="C103" i="101" a="1"/>
  <c r="C103" i="101"/>
  <c r="C102" i="101" a="1"/>
  <c r="C102" i="101"/>
  <c r="C101" i="101" a="1"/>
  <c r="C101" i="101"/>
  <c r="C100" i="101" a="1"/>
  <c r="C100" i="101"/>
  <c r="C99" i="101" a="1"/>
  <c r="C99" i="101"/>
  <c r="C98" i="101" a="1"/>
  <c r="C98" i="101"/>
  <c r="C97" i="101" a="1"/>
  <c r="C97" i="101"/>
  <c r="C96" i="101" a="1"/>
  <c r="C96" i="101"/>
  <c r="C95" i="101" a="1"/>
  <c r="C95" i="101"/>
  <c r="C94" i="101" a="1"/>
  <c r="C94" i="101"/>
  <c r="C93" i="101" a="1"/>
  <c r="C93" i="101"/>
  <c r="C92" i="101" a="1"/>
  <c r="C92" i="101"/>
  <c r="C91" i="101" a="1"/>
  <c r="C91" i="101"/>
  <c r="C90" i="101" a="1"/>
  <c r="C90" i="101"/>
  <c r="C89" i="101" a="1"/>
  <c r="C89" i="101"/>
  <c r="C88" i="101" a="1"/>
  <c r="C88" i="101"/>
  <c r="C87" i="101" a="1"/>
  <c r="C87" i="101"/>
  <c r="C86" i="101" a="1"/>
  <c r="C86" i="101"/>
  <c r="C85" i="101" a="1"/>
  <c r="C85" i="101"/>
  <c r="C84" i="101" a="1"/>
  <c r="C84" i="101"/>
  <c r="C83" i="101" a="1"/>
  <c r="C83" i="101"/>
  <c r="C82" i="101" a="1"/>
  <c r="C82" i="101"/>
  <c r="C81" i="101" a="1"/>
  <c r="C81" i="101"/>
  <c r="C80" i="101" a="1"/>
  <c r="C80" i="101"/>
  <c r="C79" i="101" a="1"/>
  <c r="C79" i="101"/>
  <c r="C78" i="101" a="1"/>
  <c r="C78" i="101"/>
  <c r="C77" i="101" a="1"/>
  <c r="C77" i="101"/>
  <c r="C76" i="101" a="1"/>
  <c r="C76" i="101"/>
  <c r="C75" i="101" a="1"/>
  <c r="C75" i="101"/>
  <c r="C74" i="101" a="1"/>
  <c r="C74" i="101"/>
  <c r="C73" i="101" a="1"/>
  <c r="C73" i="101"/>
  <c r="C72" i="101" a="1"/>
  <c r="C72" i="101"/>
  <c r="C71" i="101" a="1"/>
  <c r="C71" i="101"/>
  <c r="C70" i="101" a="1"/>
  <c r="C70" i="101"/>
  <c r="C69" i="101" a="1"/>
  <c r="C69" i="101"/>
  <c r="C68" i="101" a="1"/>
  <c r="C68" i="101"/>
  <c r="C67" i="101" a="1"/>
  <c r="C67" i="101"/>
  <c r="C66" i="101" a="1"/>
  <c r="C66" i="101"/>
  <c r="C65" i="101" a="1"/>
  <c r="C65" i="101"/>
  <c r="C64" i="101" a="1"/>
  <c r="C64" i="101"/>
  <c r="C63" i="101" a="1"/>
  <c r="C63" i="101"/>
  <c r="C62" i="101" a="1"/>
  <c r="C62" i="101"/>
  <c r="C61" i="101" a="1"/>
  <c r="C61" i="101"/>
  <c r="C60" i="101" a="1"/>
  <c r="C60" i="101"/>
  <c r="C59" i="101" a="1"/>
  <c r="C59" i="101"/>
  <c r="C58" i="101" a="1"/>
  <c r="C58" i="101"/>
  <c r="C57" i="101" a="1"/>
  <c r="C57" i="101"/>
  <c r="C56" i="101" a="1"/>
  <c r="C56" i="101"/>
  <c r="C55" i="101" a="1"/>
  <c r="C55" i="101"/>
  <c r="C54" i="101" a="1"/>
  <c r="C54" i="101"/>
  <c r="C53" i="101" a="1"/>
  <c r="C53" i="101"/>
  <c r="C52" i="101" a="1"/>
  <c r="C52" i="101"/>
  <c r="C51" i="101" a="1"/>
  <c r="C51" i="101"/>
  <c r="C50" i="101" a="1"/>
  <c r="C50" i="101"/>
  <c r="C49" i="101" a="1"/>
  <c r="C49" i="101"/>
  <c r="C48" i="101" a="1"/>
  <c r="C48" i="101"/>
  <c r="C46" i="101" a="1"/>
  <c r="C46" i="101"/>
  <c r="C45" i="101" a="1"/>
  <c r="C45" i="101"/>
  <c r="C44" i="101" a="1"/>
  <c r="C44" i="101"/>
  <c r="C43" i="101" a="1"/>
  <c r="C43" i="101"/>
  <c r="C42" i="101" a="1"/>
  <c r="C42" i="101"/>
  <c r="C41" i="101" a="1"/>
  <c r="C41" i="101"/>
  <c r="C40" i="101" a="1"/>
  <c r="C40" i="101"/>
  <c r="C39" i="101" a="1"/>
  <c r="C39" i="101"/>
  <c r="C38" i="101" a="1"/>
  <c r="C38" i="101"/>
  <c r="C37" i="101" a="1"/>
  <c r="C37" i="101"/>
  <c r="C36" i="101" a="1"/>
  <c r="C36" i="101"/>
  <c r="C35" i="101" a="1"/>
  <c r="C35" i="101"/>
  <c r="C34" i="101" a="1"/>
  <c r="C34" i="101"/>
  <c r="C33" i="101" a="1"/>
  <c r="C33" i="101"/>
  <c r="C32" i="101" a="1"/>
  <c r="C32" i="101"/>
  <c r="C31" i="101" a="1"/>
  <c r="C31" i="101"/>
  <c r="C30" i="101" a="1"/>
  <c r="C30" i="101"/>
  <c r="C29" i="101" a="1"/>
  <c r="C29" i="101"/>
  <c r="C28" i="101" a="1"/>
  <c r="C28" i="101"/>
  <c r="C27" i="101" a="1"/>
  <c r="C27" i="101"/>
  <c r="C26" i="101" a="1"/>
  <c r="C26" i="101"/>
  <c r="C25" i="101" a="1"/>
  <c r="C25" i="101"/>
  <c r="C24" i="101" a="1"/>
  <c r="C24" i="101"/>
  <c r="C23" i="101" a="1"/>
  <c r="C23" i="101"/>
  <c r="C22" i="101" a="1"/>
  <c r="C22" i="101"/>
  <c r="C21" i="101" a="1"/>
  <c r="C21" i="101"/>
  <c r="C20" i="101" a="1"/>
  <c r="C20" i="101"/>
  <c r="C19" i="101" a="1"/>
  <c r="C19" i="101"/>
  <c r="C18" i="101" a="1"/>
  <c r="C18" i="101"/>
  <c r="C17" i="101" a="1"/>
  <c r="C17" i="101"/>
  <c r="C16" i="101" a="1"/>
  <c r="C16" i="101"/>
  <c r="C15" i="101" a="1"/>
  <c r="C15" i="101"/>
  <c r="C14" i="101" a="1"/>
  <c r="C14" i="101"/>
  <c r="C13" i="101" a="1"/>
  <c r="C13" i="101"/>
  <c r="C12" i="101" a="1"/>
  <c r="C12" i="101"/>
  <c r="C11" i="101" a="1"/>
  <c r="C11" i="101"/>
  <c r="C10" i="101" a="1"/>
  <c r="C10" i="101"/>
  <c r="C9" i="101" a="1"/>
  <c r="C9" i="101"/>
  <c r="C8" i="101" a="1"/>
  <c r="C8" i="101"/>
  <c r="C7" i="101" a="1"/>
  <c r="C7" i="101"/>
  <c r="C6" i="101" a="1"/>
  <c r="C6" i="101"/>
  <c r="C5" i="101" a="1"/>
  <c r="C5" i="101"/>
  <c r="C4" i="101" a="1"/>
  <c r="C4" i="101"/>
  <c r="C3" i="101" a="1"/>
  <c r="C3" i="101"/>
  <c r="B131" i="101" a="1"/>
  <c r="B131" i="101"/>
  <c r="B130" i="101" a="1"/>
  <c r="B130" i="101"/>
  <c r="B129" i="101" a="1"/>
  <c r="B129" i="101"/>
  <c r="B128" i="101" a="1"/>
  <c r="B128" i="101"/>
  <c r="B127" i="101" a="1"/>
  <c r="B127" i="101"/>
  <c r="B126" i="101" a="1"/>
  <c r="B126" i="101"/>
  <c r="B125" i="101" a="1"/>
  <c r="B125" i="101"/>
  <c r="B124" i="101" a="1"/>
  <c r="B124" i="101"/>
  <c r="B123" i="101" a="1"/>
  <c r="B123" i="101"/>
  <c r="B122" i="101" a="1"/>
  <c r="B122" i="101"/>
  <c r="B121" i="101" a="1"/>
  <c r="B121" i="101"/>
  <c r="B120" i="101" a="1"/>
  <c r="B120" i="101"/>
  <c r="B119" i="101" a="1"/>
  <c r="B119" i="101"/>
  <c r="B118" i="101" a="1"/>
  <c r="B118" i="101"/>
  <c r="B117" i="101" a="1"/>
  <c r="B117" i="101"/>
  <c r="B116" i="101" a="1"/>
  <c r="B116" i="101"/>
  <c r="B115" i="101" a="1"/>
  <c r="B115" i="101"/>
  <c r="B114" i="101" a="1"/>
  <c r="B114" i="101"/>
  <c r="B113" i="101" a="1"/>
  <c r="B113" i="101"/>
  <c r="B112" i="101" a="1"/>
  <c r="B112" i="101"/>
  <c r="B111" i="101" a="1"/>
  <c r="B111" i="101"/>
  <c r="B110" i="101" a="1"/>
  <c r="B110" i="101"/>
  <c r="B109" i="101" a="1"/>
  <c r="B109" i="101"/>
  <c r="B108" i="101" a="1"/>
  <c r="B108" i="101"/>
  <c r="B107" i="101" a="1"/>
  <c r="B107" i="101"/>
  <c r="B106" i="101" a="1"/>
  <c r="B106" i="101"/>
  <c r="B105" i="101" a="1"/>
  <c r="B105" i="101"/>
  <c r="B104" i="101" a="1"/>
  <c r="B104" i="101"/>
  <c r="B103" i="101" a="1"/>
  <c r="B103" i="101"/>
  <c r="B102" i="101" a="1"/>
  <c r="B102" i="101"/>
  <c r="B101" i="101" a="1"/>
  <c r="B101" i="101"/>
  <c r="B100" i="101" a="1"/>
  <c r="B100" i="101"/>
  <c r="B99" i="101" a="1"/>
  <c r="B99" i="101"/>
  <c r="B98" i="101" a="1"/>
  <c r="B98" i="101"/>
  <c r="B97" i="101" a="1"/>
  <c r="B97" i="101"/>
  <c r="B96" i="101" a="1"/>
  <c r="B96" i="101"/>
  <c r="B95" i="101" a="1"/>
  <c r="B95" i="101"/>
  <c r="B94" i="101" a="1"/>
  <c r="B94" i="101"/>
  <c r="B93" i="101" a="1"/>
  <c r="B93" i="101"/>
  <c r="B92" i="101" a="1"/>
  <c r="B92" i="101"/>
  <c r="B91" i="101" a="1"/>
  <c r="B91" i="101"/>
  <c r="B90" i="101" a="1"/>
  <c r="B90" i="101"/>
  <c r="B89" i="101" a="1"/>
  <c r="B89" i="101"/>
  <c r="B88" i="101" a="1"/>
  <c r="B88" i="101"/>
  <c r="B87" i="101" a="1"/>
  <c r="B87" i="101"/>
  <c r="B86" i="101" a="1"/>
  <c r="B86" i="101"/>
  <c r="B85" i="101" a="1"/>
  <c r="B85" i="101"/>
  <c r="B84" i="101" a="1"/>
  <c r="B84" i="101"/>
  <c r="B83" i="101" a="1"/>
  <c r="B83" i="101"/>
  <c r="B82" i="101" a="1"/>
  <c r="B82" i="101"/>
  <c r="B81" i="101" a="1"/>
  <c r="B81" i="101"/>
  <c r="B80" i="101" a="1"/>
  <c r="B80" i="101"/>
  <c r="B79" i="101" a="1"/>
  <c r="B79" i="101"/>
  <c r="B78" i="101" a="1"/>
  <c r="B78" i="101"/>
  <c r="B77" i="101" a="1"/>
  <c r="B77" i="101"/>
  <c r="B76" i="101" a="1"/>
  <c r="B76" i="101"/>
  <c r="B75" i="101" a="1"/>
  <c r="B75" i="101"/>
  <c r="B74" i="101" a="1"/>
  <c r="B74" i="101"/>
  <c r="B73" i="101" a="1"/>
  <c r="B73" i="101"/>
  <c r="B72" i="101" a="1"/>
  <c r="B72" i="101"/>
  <c r="B71" i="101" a="1"/>
  <c r="B71" i="101"/>
  <c r="B70" i="101" a="1"/>
  <c r="B70" i="101"/>
  <c r="B69" i="101" a="1"/>
  <c r="B69" i="101"/>
  <c r="B68" i="101" a="1"/>
  <c r="B68" i="101"/>
  <c r="B67" i="101" a="1"/>
  <c r="B67" i="101"/>
  <c r="B66" i="101" a="1"/>
  <c r="B66" i="101"/>
  <c r="B65" i="101" a="1"/>
  <c r="B65" i="101"/>
  <c r="B64" i="101" a="1"/>
  <c r="B64" i="101"/>
  <c r="B63" i="101" a="1"/>
  <c r="B63" i="101"/>
  <c r="B62" i="101" a="1"/>
  <c r="B62" i="101"/>
  <c r="B61" i="101" a="1"/>
  <c r="B61" i="101"/>
  <c r="B60" i="101" a="1"/>
  <c r="B60" i="101"/>
  <c r="B59" i="101" a="1"/>
  <c r="B59" i="101"/>
  <c r="B58" i="101" a="1"/>
  <c r="B58" i="101"/>
  <c r="B57" i="101" a="1"/>
  <c r="B57" i="101"/>
  <c r="B56" i="101" a="1"/>
  <c r="B56" i="101"/>
  <c r="B55" i="101" a="1"/>
  <c r="B55" i="101"/>
  <c r="B54" i="101" a="1"/>
  <c r="B54" i="101"/>
  <c r="B53" i="101" a="1"/>
  <c r="B53" i="101"/>
  <c r="B52" i="101" a="1"/>
  <c r="B52" i="101"/>
  <c r="B51" i="101" a="1"/>
  <c r="B51" i="101"/>
  <c r="B50" i="101" a="1"/>
  <c r="B50" i="101"/>
  <c r="B49" i="101" a="1"/>
  <c r="B49" i="101"/>
  <c r="B48" i="101" a="1"/>
  <c r="B48" i="101"/>
  <c r="B47" i="101" a="1"/>
  <c r="B47" i="101"/>
  <c r="B46" i="101" a="1"/>
  <c r="B46" i="101"/>
  <c r="B45" i="101" a="1"/>
  <c r="B45" i="101"/>
  <c r="B44" i="101" a="1"/>
  <c r="B44" i="101"/>
  <c r="B43" i="101" a="1"/>
  <c r="B43" i="101"/>
  <c r="B42" i="101" a="1"/>
  <c r="B42" i="101"/>
  <c r="B41" i="101" a="1"/>
  <c r="B41" i="101"/>
  <c r="B40" i="101" a="1"/>
  <c r="B40" i="101"/>
  <c r="B39" i="101" a="1"/>
  <c r="B39" i="101"/>
  <c r="B38" i="101" a="1"/>
  <c r="B38" i="101"/>
  <c r="B37" i="101" a="1"/>
  <c r="B37" i="101"/>
  <c r="B36" i="101" a="1"/>
  <c r="B36" i="101"/>
  <c r="B35" i="101" a="1"/>
  <c r="B35" i="101"/>
  <c r="B34" i="101" a="1"/>
  <c r="B34" i="101"/>
  <c r="B33" i="101" a="1"/>
  <c r="B33" i="101"/>
  <c r="B32" i="101" a="1"/>
  <c r="B32" i="101"/>
  <c r="B31" i="101" a="1"/>
  <c r="B31" i="101"/>
  <c r="B30" i="101" a="1"/>
  <c r="B30" i="101"/>
  <c r="B29" i="101" a="1"/>
  <c r="B29" i="101"/>
  <c r="B28" i="101" a="1"/>
  <c r="B28" i="101"/>
  <c r="B27" i="101" a="1"/>
  <c r="B27" i="101"/>
  <c r="B26" i="101" a="1"/>
  <c r="B26" i="101"/>
  <c r="B25" i="101" a="1"/>
  <c r="B25" i="101"/>
  <c r="B24" i="101" a="1"/>
  <c r="B24" i="101"/>
  <c r="B23" i="101" a="1"/>
  <c r="B23" i="101"/>
  <c r="B22" i="101" a="1"/>
  <c r="B22" i="101"/>
  <c r="B21" i="101" a="1"/>
  <c r="B21" i="101"/>
  <c r="B20" i="101" a="1"/>
  <c r="B20" i="101"/>
  <c r="B19" i="101" a="1"/>
  <c r="B19" i="101"/>
  <c r="B18" i="101" a="1"/>
  <c r="B18" i="101"/>
  <c r="B17" i="101" a="1"/>
  <c r="B17" i="101"/>
  <c r="B16" i="101" a="1"/>
  <c r="B16" i="101"/>
  <c r="B15" i="101" a="1"/>
  <c r="B15" i="101"/>
  <c r="B14" i="101" a="1"/>
  <c r="B14" i="101"/>
  <c r="B13" i="101" a="1"/>
  <c r="B13" i="101"/>
  <c r="B12" i="101" a="1"/>
  <c r="B12" i="101"/>
  <c r="B11" i="101" a="1"/>
  <c r="B11" i="101"/>
  <c r="B10" i="101" a="1"/>
  <c r="B10" i="101"/>
  <c r="B9" i="101" a="1"/>
  <c r="B9" i="101"/>
  <c r="B8" i="101" a="1"/>
  <c r="B8" i="101"/>
  <c r="B7" i="101" a="1"/>
  <c r="B7" i="101"/>
  <c r="B6" i="101" a="1"/>
  <c r="B6" i="101"/>
  <c r="B5" i="101" a="1"/>
  <c r="B5" i="101"/>
  <c r="B4" i="101" a="1"/>
  <c r="B4" i="101"/>
  <c r="B3" i="101" a="1"/>
  <c r="B3" i="101"/>
  <c r="A131" i="101" a="1"/>
  <c r="A131" i="101"/>
  <c r="A130" i="101" a="1"/>
  <c r="A130" i="101"/>
  <c r="A129" i="101" a="1"/>
  <c r="A129" i="101"/>
  <c r="A128" i="101" a="1"/>
  <c r="A128" i="101"/>
  <c r="A127" i="101" a="1"/>
  <c r="A127" i="101"/>
  <c r="A126" i="101" a="1"/>
  <c r="A126" i="101"/>
  <c r="A125" i="101" a="1"/>
  <c r="A125" i="101"/>
  <c r="A124" i="101" a="1"/>
  <c r="A124" i="101"/>
  <c r="A123" i="101" a="1"/>
  <c r="A123" i="101"/>
  <c r="A122" i="101" a="1"/>
  <c r="A122" i="101"/>
  <c r="A121" i="101" a="1"/>
  <c r="A121" i="101"/>
  <c r="A120" i="101" a="1"/>
  <c r="A120" i="101"/>
  <c r="A119" i="101" a="1"/>
  <c r="A119" i="101"/>
  <c r="A118" i="101" a="1"/>
  <c r="A118" i="101"/>
  <c r="A117" i="101" a="1"/>
  <c r="A117" i="101"/>
  <c r="A116" i="101" a="1"/>
  <c r="A116" i="101"/>
  <c r="A115" i="101" a="1"/>
  <c r="A115" i="101"/>
  <c r="A114" i="101" a="1"/>
  <c r="A114" i="101"/>
  <c r="A113" i="101" a="1"/>
  <c r="A113" i="101"/>
  <c r="A112" i="101" a="1"/>
  <c r="A112" i="101"/>
  <c r="A111" i="101" a="1"/>
  <c r="A111" i="101"/>
  <c r="A110" i="101" a="1"/>
  <c r="A110" i="101"/>
  <c r="A109" i="101" a="1"/>
  <c r="A109" i="101"/>
  <c r="A108" i="101" a="1"/>
  <c r="A108" i="101"/>
  <c r="A107" i="101" a="1"/>
  <c r="A107" i="101"/>
  <c r="A106" i="101" a="1"/>
  <c r="A106" i="101"/>
  <c r="A105" i="101" a="1"/>
  <c r="A105" i="101"/>
  <c r="A104" i="101" a="1"/>
  <c r="A104" i="101"/>
  <c r="A103" i="101" a="1"/>
  <c r="A103" i="101"/>
  <c r="A102" i="101" a="1"/>
  <c r="A102" i="101"/>
  <c r="A101" i="101" a="1"/>
  <c r="A101" i="101"/>
  <c r="A100" i="101" a="1"/>
  <c r="A100" i="101"/>
  <c r="A99" i="101" a="1"/>
  <c r="A99" i="101"/>
  <c r="A98" i="101" a="1"/>
  <c r="A98" i="101"/>
  <c r="A97" i="101" a="1"/>
  <c r="A97" i="101"/>
  <c r="A96" i="101" a="1"/>
  <c r="A96" i="101"/>
  <c r="A95" i="101" a="1"/>
  <c r="A95" i="101"/>
  <c r="A94" i="101" a="1"/>
  <c r="A94" i="101"/>
  <c r="A93" i="101" a="1"/>
  <c r="A93" i="101"/>
  <c r="A92" i="101" a="1"/>
  <c r="A92" i="101"/>
  <c r="A91" i="101" a="1"/>
  <c r="A91" i="101"/>
  <c r="A90" i="101" a="1"/>
  <c r="A90" i="101"/>
  <c r="A89" i="101" a="1"/>
  <c r="A89" i="101"/>
  <c r="A88" i="101" a="1"/>
  <c r="A88" i="101"/>
  <c r="A87" i="101" a="1"/>
  <c r="A87" i="101"/>
  <c r="A86" i="101" a="1"/>
  <c r="A86" i="101"/>
  <c r="A85" i="101" a="1"/>
  <c r="A85" i="101"/>
  <c r="A84" i="101" a="1"/>
  <c r="A84" i="101"/>
  <c r="A83" i="101" a="1"/>
  <c r="A83" i="101"/>
  <c r="A82" i="101" a="1"/>
  <c r="A82" i="101"/>
  <c r="A81" i="101" a="1"/>
  <c r="A81" i="101"/>
  <c r="A80" i="101" a="1"/>
  <c r="A80" i="101"/>
  <c r="A79" i="101" a="1"/>
  <c r="A79" i="101"/>
  <c r="A78" i="101" a="1"/>
  <c r="A78" i="101"/>
  <c r="A77" i="101" a="1"/>
  <c r="A77" i="101"/>
  <c r="A76" i="101" a="1"/>
  <c r="A76" i="101"/>
  <c r="A75" i="101" a="1"/>
  <c r="A75" i="101"/>
  <c r="A74" i="101" a="1"/>
  <c r="A74" i="101"/>
  <c r="A73" i="101" a="1"/>
  <c r="A73" i="101"/>
  <c r="A72" i="101" a="1"/>
  <c r="A72" i="101"/>
  <c r="A71" i="101" a="1"/>
  <c r="A71" i="101"/>
  <c r="A70" i="101" a="1"/>
  <c r="A70" i="101"/>
  <c r="A69" i="101" a="1"/>
  <c r="A69" i="101"/>
  <c r="A68" i="101" a="1"/>
  <c r="A68" i="101"/>
  <c r="A67" i="101" a="1"/>
  <c r="A67" i="101"/>
  <c r="A66" i="101" a="1"/>
  <c r="A66" i="101"/>
  <c r="A65" i="101" a="1"/>
  <c r="A65" i="101"/>
  <c r="A64" i="101" a="1"/>
  <c r="A64" i="101"/>
  <c r="A63" i="101" a="1"/>
  <c r="A63" i="101"/>
  <c r="A62" i="101" a="1"/>
  <c r="A62" i="101"/>
  <c r="A61" i="101" a="1"/>
  <c r="A61" i="101"/>
  <c r="A60" i="101" a="1"/>
  <c r="A60" i="101"/>
  <c r="A59" i="101" a="1"/>
  <c r="A59" i="101"/>
  <c r="A58" i="101" a="1"/>
  <c r="A58" i="101"/>
  <c r="A57" i="101" a="1"/>
  <c r="A57" i="101"/>
  <c r="A56" i="101" a="1"/>
  <c r="A56" i="101"/>
  <c r="A55" i="101" a="1"/>
  <c r="A55" i="101"/>
  <c r="A54" i="101" a="1"/>
  <c r="A54" i="101"/>
  <c r="A53" i="101" a="1"/>
  <c r="A53" i="101"/>
  <c r="A52" i="101" a="1"/>
  <c r="A52" i="101"/>
  <c r="A51" i="101" a="1"/>
  <c r="A51" i="101"/>
  <c r="A50" i="101" a="1"/>
  <c r="A50" i="101"/>
  <c r="A49" i="101" a="1"/>
  <c r="A49" i="101"/>
  <c r="A48" i="101" a="1"/>
  <c r="A48" i="101"/>
  <c r="A47" i="101" a="1"/>
  <c r="A47" i="101"/>
  <c r="A46" i="101" a="1"/>
  <c r="A46" i="101"/>
  <c r="A45" i="101" a="1"/>
  <c r="A45" i="101"/>
  <c r="A44" i="101" a="1"/>
  <c r="A44" i="101"/>
  <c r="A43" i="101" a="1"/>
  <c r="A43" i="101"/>
  <c r="A42" i="101" a="1"/>
  <c r="A42" i="101"/>
  <c r="A41" i="101" a="1"/>
  <c r="A41" i="101"/>
  <c r="A40" i="101" a="1"/>
  <c r="A40" i="101"/>
  <c r="A39" i="101" a="1"/>
  <c r="A39" i="101"/>
  <c r="A38" i="101" a="1"/>
  <c r="A38" i="101"/>
  <c r="A37" i="101" a="1"/>
  <c r="A37" i="101"/>
  <c r="A36" i="101" a="1"/>
  <c r="A36" i="101"/>
  <c r="A35" i="101" a="1"/>
  <c r="A35" i="101"/>
  <c r="A34" i="101" a="1"/>
  <c r="A34" i="101"/>
  <c r="A33" i="101" a="1"/>
  <c r="A33" i="101"/>
  <c r="A32" i="101" a="1"/>
  <c r="A32" i="101"/>
  <c r="A31" i="101" a="1"/>
  <c r="A31" i="101"/>
  <c r="A30" i="101" a="1"/>
  <c r="A30" i="101"/>
  <c r="A29" i="101" a="1"/>
  <c r="A29" i="101"/>
  <c r="A28" i="101" a="1"/>
  <c r="A28" i="101"/>
  <c r="A27" i="101" a="1"/>
  <c r="A27" i="101"/>
  <c r="A26" i="101" a="1"/>
  <c r="A26" i="101"/>
  <c r="A25" i="101" a="1"/>
  <c r="A25" i="101"/>
  <c r="A24" i="101" a="1"/>
  <c r="A24" i="101"/>
  <c r="A23" i="101" a="1"/>
  <c r="A23" i="101"/>
  <c r="A22" i="101" a="1"/>
  <c r="A22" i="101"/>
  <c r="A21" i="101" a="1"/>
  <c r="A21" i="101"/>
  <c r="A20" i="101" a="1"/>
  <c r="A20" i="101"/>
  <c r="A19" i="101" a="1"/>
  <c r="A19" i="101"/>
  <c r="A18" i="101" a="1"/>
  <c r="A18" i="101"/>
  <c r="A17" i="101" a="1"/>
  <c r="A17" i="101"/>
  <c r="A16" i="101" a="1"/>
  <c r="A16" i="101"/>
  <c r="A15" i="101" a="1"/>
  <c r="A15" i="101"/>
  <c r="A14" i="101" a="1"/>
  <c r="A14" i="101"/>
  <c r="A13" i="101" a="1"/>
  <c r="A13" i="101"/>
  <c r="A12" i="101" a="1"/>
  <c r="A12" i="101"/>
  <c r="A11" i="101" a="1"/>
  <c r="A11" i="101"/>
  <c r="A10" i="101" a="1"/>
  <c r="A10" i="101"/>
  <c r="A9" i="101" a="1"/>
  <c r="A9" i="101"/>
  <c r="A8" i="101" a="1"/>
  <c r="A8" i="101"/>
  <c r="A7" i="101" a="1"/>
  <c r="A7" i="101"/>
  <c r="A6" i="101" a="1"/>
  <c r="A6" i="101"/>
  <c r="A5" i="101" a="1"/>
  <c r="A5" i="101"/>
  <c r="A4" i="101" a="1"/>
  <c r="A4" i="101"/>
  <c r="A3" i="101" a="1"/>
  <c r="A3" i="101"/>
  <c r="D2" i="101"/>
  <c r="C2" i="101" a="1"/>
  <c r="C2" i="101"/>
  <c r="A2" i="101" a="1"/>
  <c r="A2" i="101"/>
  <c r="H4" i="89"/>
  <c r="F9" i="92"/>
  <c r="E11" i="89"/>
  <c r="E2" i="89" l="1"/>
  <c r="E3" i="89"/>
  <c r="E4" i="89"/>
  <c r="E5" i="89"/>
  <c r="E6" i="89"/>
  <c r="E7" i="89"/>
  <c r="E8" i="89"/>
  <c r="E9" i="89"/>
  <c r="E10" i="89"/>
  <c r="E12" i="89"/>
  <c r="E13" i="89"/>
  <c r="E14" i="89"/>
  <c r="E15" i="89"/>
  <c r="E16" i="89"/>
  <c r="R118" i="76" s="1"/>
  <c r="S118" i="76" s="1"/>
  <c r="U118" i="76" s="1"/>
  <c r="H118" i="76" s="1"/>
  <c r="E17" i="89"/>
  <c r="E18" i="89"/>
  <c r="E19" i="89"/>
  <c r="E20" i="89"/>
  <c r="E21" i="89"/>
  <c r="E22" i="89"/>
  <c r="E23" i="89"/>
  <c r="E24" i="89"/>
  <c r="E25" i="89"/>
  <c r="E26" i="89"/>
  <c r="E27" i="89"/>
  <c r="E28" i="89"/>
  <c r="E29" i="89"/>
  <c r="E30" i="89"/>
  <c r="E31" i="89"/>
  <c r="E32" i="89"/>
  <c r="E33" i="89"/>
  <c r="E34" i="89"/>
  <c r="E35" i="89"/>
  <c r="E36" i="89"/>
  <c r="E37" i="89"/>
  <c r="E38" i="89"/>
  <c r="E39" i="89"/>
  <c r="E40" i="89"/>
  <c r="E41" i="89"/>
  <c r="E42" i="89"/>
  <c r="E43" i="89"/>
  <c r="E44" i="89"/>
  <c r="E45" i="89"/>
  <c r="E46" i="89"/>
  <c r="E47" i="89"/>
  <c r="E48" i="89"/>
  <c r="E49" i="89"/>
  <c r="E50" i="89"/>
  <c r="E51" i="89"/>
  <c r="E52" i="89"/>
  <c r="E53" i="89"/>
  <c r="E54" i="89"/>
  <c r="E55" i="89"/>
  <c r="E56" i="89"/>
  <c r="E57" i="89"/>
  <c r="E58" i="89"/>
  <c r="E59" i="89"/>
  <c r="E60" i="89"/>
  <c r="E61" i="89"/>
  <c r="E62" i="89"/>
  <c r="E63" i="89"/>
  <c r="E64" i="89"/>
  <c r="E65" i="89"/>
  <c r="E66" i="89"/>
  <c r="E67" i="89"/>
  <c r="E68" i="89"/>
  <c r="E69" i="89"/>
  <c r="E70" i="89"/>
  <c r="E71" i="89"/>
  <c r="E72" i="89"/>
  <c r="E73" i="89"/>
  <c r="E74" i="89"/>
  <c r="E75" i="89"/>
  <c r="E76" i="89"/>
  <c r="E77" i="89"/>
  <c r="E78" i="89"/>
  <c r="E79" i="89"/>
  <c r="E80" i="89"/>
  <c r="E81" i="89"/>
  <c r="E82" i="89"/>
  <c r="E83" i="89"/>
  <c r="E84" i="89"/>
  <c r="E85" i="89"/>
  <c r="E86" i="89"/>
  <c r="E87" i="89"/>
  <c r="E88" i="89"/>
  <c r="E89" i="89"/>
  <c r="E90" i="89"/>
  <c r="E91" i="89"/>
  <c r="E92" i="89"/>
  <c r="E93" i="89"/>
  <c r="E94" i="89"/>
  <c r="E95" i="89"/>
  <c r="E96" i="89"/>
  <c r="E97" i="89"/>
  <c r="E98" i="89"/>
  <c r="E99" i="89"/>
  <c r="E100" i="89"/>
  <c r="E101" i="89"/>
  <c r="E102" i="89"/>
  <c r="E103" i="89"/>
  <c r="E104" i="89"/>
  <c r="E105" i="89"/>
  <c r="E106" i="89"/>
  <c r="E107" i="89"/>
  <c r="E108" i="89"/>
  <c r="E109" i="89"/>
  <c r="E110" i="89"/>
  <c r="E111" i="89"/>
  <c r="E112" i="89"/>
  <c r="E113" i="89"/>
  <c r="E114" i="89"/>
  <c r="E115" i="89"/>
  <c r="E116" i="89"/>
  <c r="E117" i="89"/>
  <c r="E118" i="89"/>
  <c r="E119" i="89"/>
  <c r="E120" i="89"/>
  <c r="E121" i="89"/>
  <c r="E122" i="89"/>
  <c r="E123" i="89"/>
  <c r="E124" i="89"/>
  <c r="E125" i="89"/>
  <c r="E126" i="89"/>
  <c r="E127" i="89"/>
  <c r="E128" i="89"/>
  <c r="E129" i="89"/>
  <c r="E130" i="89"/>
  <c r="E131" i="89"/>
  <c r="E132" i="89"/>
  <c r="E133" i="89"/>
  <c r="E134" i="89"/>
  <c r="E135" i="89"/>
  <c r="E136" i="89"/>
  <c r="E137" i="89"/>
  <c r="E138" i="89"/>
  <c r="E139" i="89"/>
  <c r="E140" i="89"/>
  <c r="E141" i="89"/>
  <c r="E142" i="89"/>
  <c r="E143" i="89"/>
  <c r="E144" i="89"/>
  <c r="E145" i="89"/>
  <c r="E146" i="89"/>
  <c r="E147" i="89"/>
  <c r="E148" i="89"/>
  <c r="E149" i="89"/>
  <c r="E150" i="89"/>
  <c r="E151" i="89"/>
  <c r="E152" i="89"/>
  <c r="E153" i="89"/>
  <c r="E154" i="89"/>
  <c r="E155" i="89"/>
  <c r="E156" i="89"/>
  <c r="E157" i="89"/>
  <c r="E158" i="89"/>
  <c r="E159" i="89"/>
  <c r="E160" i="89"/>
  <c r="E161" i="89"/>
  <c r="E162" i="89"/>
  <c r="E163" i="89"/>
  <c r="E164" i="89"/>
  <c r="E165" i="89"/>
  <c r="E166" i="89"/>
  <c r="E167" i="89"/>
  <c r="E168" i="89"/>
  <c r="E169" i="89"/>
  <c r="E170" i="89"/>
  <c r="E171" i="89"/>
  <c r="E172" i="89"/>
  <c r="E173" i="89"/>
  <c r="E174" i="89"/>
  <c r="E175" i="89"/>
  <c r="E176" i="89"/>
  <c r="E177" i="89"/>
  <c r="E178" i="89"/>
  <c r="E179" i="89"/>
  <c r="E180" i="89"/>
  <c r="E181" i="89"/>
  <c r="E182" i="89"/>
  <c r="E183" i="89"/>
  <c r="E184" i="89"/>
  <c r="E185" i="89"/>
  <c r="E186" i="89"/>
  <c r="E187" i="89"/>
  <c r="E188" i="89"/>
  <c r="E189" i="89"/>
  <c r="E190" i="89"/>
  <c r="E191" i="89"/>
  <c r="E192" i="89"/>
  <c r="E193" i="89"/>
  <c r="E194" i="89"/>
  <c r="E195" i="89"/>
  <c r="E196" i="89"/>
  <c r="E197" i="89"/>
  <c r="E198" i="89"/>
  <c r="E199" i="89"/>
  <c r="E200" i="89"/>
  <c r="E201" i="89"/>
  <c r="E202" i="89"/>
  <c r="E203" i="89"/>
  <c r="E204" i="89"/>
  <c r="E205" i="89"/>
  <c r="E206" i="89"/>
  <c r="E207" i="89"/>
  <c r="E208" i="89"/>
  <c r="E209" i="89"/>
  <c r="E210" i="89"/>
  <c r="E211" i="89"/>
  <c r="E212" i="89"/>
  <c r="E213" i="89"/>
  <c r="E214" i="89"/>
  <c r="E215" i="89"/>
  <c r="E216" i="89"/>
  <c r="E217" i="89"/>
  <c r="E218" i="89"/>
  <c r="E219" i="89"/>
  <c r="E220" i="89"/>
  <c r="E221" i="89"/>
  <c r="E222" i="89"/>
  <c r="E223" i="89"/>
  <c r="E224" i="89"/>
  <c r="E225" i="89"/>
  <c r="E226" i="89"/>
  <c r="E227" i="89"/>
  <c r="E228" i="89"/>
  <c r="E229" i="89"/>
  <c r="E230" i="89"/>
  <c r="E231" i="89"/>
  <c r="E232" i="89"/>
  <c r="E233" i="89"/>
  <c r="E234" i="89"/>
  <c r="E235" i="89"/>
  <c r="E236" i="89"/>
  <c r="E237" i="89"/>
  <c r="E238" i="89"/>
  <c r="E239" i="89"/>
  <c r="E240" i="89"/>
  <c r="E241" i="89"/>
  <c r="E242" i="89"/>
  <c r="E243" i="89"/>
  <c r="E244" i="89"/>
  <c r="E245" i="89"/>
  <c r="E246" i="89"/>
  <c r="E247" i="89"/>
  <c r="E248" i="89"/>
  <c r="E249" i="89"/>
  <c r="E250" i="89"/>
  <c r="E251" i="89"/>
  <c r="E252" i="89"/>
  <c r="E253" i="89"/>
  <c r="E254" i="89"/>
  <c r="E255" i="89"/>
  <c r="E256" i="89"/>
  <c r="E257" i="89"/>
  <c r="E258" i="89"/>
  <c r="E259" i="89"/>
  <c r="E260" i="89"/>
  <c r="E261" i="89"/>
  <c r="E262" i="89"/>
  <c r="E263" i="89"/>
  <c r="E264" i="89"/>
  <c r="E265" i="89"/>
  <c r="E266" i="89"/>
  <c r="E267" i="89"/>
  <c r="E268" i="89"/>
  <c r="E269" i="89"/>
  <c r="E270" i="89"/>
  <c r="E271" i="89"/>
  <c r="E272" i="89"/>
  <c r="E273" i="89"/>
  <c r="E274" i="89"/>
  <c r="E275" i="89"/>
  <c r="E276" i="89"/>
  <c r="E277" i="89"/>
  <c r="E278" i="89"/>
  <c r="E279" i="89"/>
  <c r="E280" i="89"/>
  <c r="E281" i="89"/>
  <c r="E282" i="89"/>
  <c r="E283" i="89"/>
  <c r="E284" i="89"/>
  <c r="E285" i="89"/>
  <c r="E286" i="89"/>
  <c r="E287" i="89"/>
  <c r="E288" i="89"/>
  <c r="E289" i="89"/>
  <c r="E290" i="89"/>
  <c r="E291" i="89"/>
  <c r="E292" i="89"/>
  <c r="E293" i="89"/>
  <c r="E294" i="89"/>
  <c r="E295" i="89"/>
  <c r="E296" i="89"/>
  <c r="E297" i="89"/>
  <c r="E298" i="89"/>
  <c r="E299" i="89"/>
  <c r="E300" i="89"/>
  <c r="E301" i="89"/>
  <c r="E302" i="89"/>
  <c r="E303" i="89"/>
  <c r="E304" i="89"/>
  <c r="E305" i="89"/>
  <c r="E306" i="89"/>
  <c r="E307" i="89"/>
  <c r="E308" i="89"/>
  <c r="E309" i="89"/>
  <c r="E310" i="89"/>
  <c r="E311" i="89"/>
  <c r="E312" i="89"/>
  <c r="E313" i="89"/>
  <c r="E314" i="89"/>
  <c r="E315" i="89"/>
  <c r="E316" i="89"/>
  <c r="E317" i="89"/>
  <c r="E318" i="89"/>
  <c r="E319" i="89"/>
  <c r="E320" i="89"/>
  <c r="E321" i="89"/>
  <c r="E322" i="89"/>
  <c r="E323" i="89"/>
  <c r="E324" i="89"/>
  <c r="E325" i="89"/>
  <c r="E326" i="89"/>
  <c r="E327" i="89"/>
  <c r="E328" i="89"/>
  <c r="E329" i="89"/>
  <c r="E330" i="89"/>
  <c r="E331" i="89"/>
  <c r="E332" i="89"/>
  <c r="E333" i="89"/>
  <c r="E334" i="89"/>
  <c r="E335" i="89"/>
  <c r="E336" i="89"/>
  <c r="E337" i="89"/>
  <c r="E338" i="89"/>
  <c r="E339" i="89"/>
  <c r="E340" i="89"/>
  <c r="E341" i="89"/>
  <c r="E342" i="89"/>
  <c r="E343" i="89"/>
  <c r="E344" i="89"/>
  <c r="E345" i="89"/>
  <c r="E346" i="89"/>
  <c r="E347" i="89"/>
  <c r="E348" i="89"/>
  <c r="E349" i="89"/>
  <c r="E350" i="89"/>
  <c r="E351" i="89"/>
  <c r="E352" i="89"/>
  <c r="E353" i="89"/>
  <c r="E354" i="89"/>
  <c r="E355" i="89"/>
  <c r="E356" i="89"/>
  <c r="E357" i="89"/>
  <c r="E358" i="89"/>
  <c r="E359" i="89"/>
  <c r="E360" i="89"/>
  <c r="E361" i="89"/>
  <c r="E362" i="89"/>
  <c r="E363" i="89"/>
  <c r="E364" i="89"/>
  <c r="E365" i="89"/>
  <c r="E366" i="89"/>
  <c r="E367" i="89"/>
  <c r="E368" i="89"/>
  <c r="E369" i="89"/>
  <c r="E370" i="89"/>
  <c r="E371" i="89"/>
  <c r="E372" i="89"/>
  <c r="E373" i="89"/>
  <c r="E374" i="89"/>
  <c r="E375" i="89"/>
  <c r="E376" i="89"/>
  <c r="E377" i="89"/>
  <c r="E378" i="89"/>
  <c r="E379" i="89"/>
  <c r="E380" i="89"/>
  <c r="E381" i="89"/>
  <c r="E382" i="89"/>
  <c r="E383" i="89"/>
  <c r="E384" i="89"/>
  <c r="E385" i="89"/>
  <c r="E386" i="89"/>
  <c r="E387" i="89"/>
  <c r="E388" i="89"/>
  <c r="E389" i="89"/>
  <c r="E390" i="89"/>
  <c r="E391" i="89"/>
  <c r="E392" i="89"/>
  <c r="E393" i="89"/>
  <c r="E394" i="89"/>
  <c r="E395" i="89"/>
  <c r="E396" i="89"/>
  <c r="E397" i="89"/>
  <c r="E398" i="89"/>
  <c r="E399" i="89"/>
  <c r="E400" i="89"/>
  <c r="E401" i="89"/>
  <c r="E402" i="89"/>
  <c r="E403" i="89"/>
  <c r="E404" i="89"/>
  <c r="E405" i="89"/>
  <c r="E406" i="89"/>
  <c r="E407" i="89"/>
  <c r="E408" i="89"/>
  <c r="E409" i="89"/>
  <c r="E411" i="89"/>
  <c r="E412" i="89"/>
  <c r="E413" i="89"/>
  <c r="E414" i="89"/>
  <c r="E415" i="89"/>
  <c r="E417" i="89"/>
  <c r="E418" i="89"/>
  <c r="E419" i="89"/>
  <c r="E420" i="89"/>
  <c r="E421" i="89"/>
  <c r="E423" i="89"/>
  <c r="E424" i="89"/>
  <c r="E425" i="89"/>
  <c r="E426" i="89"/>
  <c r="E427" i="89"/>
  <c r="E429" i="89"/>
  <c r="E430" i="89"/>
  <c r="E431" i="89"/>
  <c r="E432" i="89"/>
  <c r="E433" i="89"/>
  <c r="E435" i="89"/>
  <c r="E436" i="89"/>
  <c r="E437" i="89"/>
  <c r="E438" i="89"/>
  <c r="E439" i="89"/>
  <c r="E441" i="89"/>
  <c r="E442" i="89"/>
  <c r="E443" i="89"/>
  <c r="E444" i="89"/>
  <c r="E445" i="89"/>
  <c r="E446" i="89"/>
  <c r="E447" i="89"/>
  <c r="E448" i="89"/>
  <c r="E449" i="89"/>
  <c r="E450" i="89"/>
  <c r="E451" i="89"/>
  <c r="E452" i="89"/>
  <c r="E453" i="89"/>
  <c r="E454" i="89"/>
  <c r="E455" i="89"/>
  <c r="E456" i="89"/>
  <c r="E457" i="89"/>
  <c r="E458" i="89"/>
  <c r="E459" i="89"/>
  <c r="E460" i="89"/>
  <c r="E461" i="89"/>
  <c r="E462" i="89"/>
  <c r="E463" i="89"/>
  <c r="E464" i="89"/>
  <c r="E465" i="89"/>
  <c r="E466" i="89"/>
  <c r="E467" i="89"/>
  <c r="E468" i="89"/>
  <c r="E469" i="89"/>
  <c r="E470" i="89"/>
  <c r="E471" i="89"/>
  <c r="E472" i="89"/>
  <c r="E473" i="89"/>
  <c r="E474" i="89"/>
  <c r="E475" i="89"/>
  <c r="E476" i="89"/>
  <c r="E477" i="89"/>
  <c r="E478" i="89"/>
  <c r="E479" i="89"/>
  <c r="E480" i="89"/>
  <c r="E481" i="89"/>
  <c r="E482" i="89"/>
  <c r="E483" i="89"/>
  <c r="E484" i="89"/>
  <c r="E485" i="89"/>
  <c r="E486" i="89"/>
  <c r="E488" i="89"/>
  <c r="E489" i="89"/>
  <c r="E490" i="89"/>
  <c r="E491" i="89"/>
  <c r="E492" i="89"/>
  <c r="E494" i="89"/>
  <c r="E495" i="89"/>
  <c r="E496" i="89"/>
  <c r="E497" i="89"/>
  <c r="E500" i="89"/>
  <c r="E501" i="89"/>
  <c r="E502" i="89"/>
  <c r="E503" i="89"/>
  <c r="E506" i="89"/>
  <c r="E507" i="89"/>
  <c r="E508" i="89"/>
  <c r="E509" i="89"/>
  <c r="E510" i="89"/>
  <c r="E512" i="89"/>
  <c r="E513" i="89"/>
  <c r="E514" i="89"/>
  <c r="E515" i="89"/>
  <c r="E516" i="89"/>
  <c r="E518" i="89"/>
  <c r="E519" i="89"/>
  <c r="E520" i="89"/>
  <c r="E521" i="89"/>
  <c r="E522" i="89"/>
  <c r="E524" i="89"/>
  <c r="E525" i="89"/>
  <c r="E526" i="89"/>
  <c r="E527" i="89"/>
  <c r="E528" i="89"/>
  <c r="E530" i="89"/>
  <c r="E531" i="89"/>
  <c r="E532" i="89"/>
  <c r="E533" i="89"/>
  <c r="E534" i="89"/>
  <c r="E536" i="89"/>
  <c r="E537" i="89"/>
  <c r="E538" i="89"/>
  <c r="E539" i="89"/>
  <c r="E540" i="89"/>
  <c r="R51" i="76" l="1"/>
  <c r="S51" i="76" s="1"/>
  <c r="U51" i="76" s="1"/>
  <c r="H51" i="76" s="1"/>
  <c r="R53" i="76"/>
  <c r="S53" i="76" s="1"/>
  <c r="U53" i="76" s="1"/>
  <c r="H53" i="76" s="1"/>
  <c r="R48" i="76"/>
  <c r="S48" i="76" s="1"/>
  <c r="U48" i="76" s="1"/>
  <c r="H48" i="76" s="1"/>
  <c r="R32" i="76"/>
  <c r="S32" i="76" s="1"/>
  <c r="U32" i="76" s="1"/>
  <c r="H32" i="76" s="1"/>
  <c r="R50" i="76"/>
  <c r="S50" i="76" s="1"/>
  <c r="U50" i="76" s="1"/>
  <c r="H50" i="76" s="1"/>
  <c r="R119" i="76"/>
  <c r="S119" i="76" s="1"/>
  <c r="U119" i="76" s="1"/>
  <c r="H119" i="76" s="1"/>
  <c r="R52" i="76"/>
  <c r="S52" i="76" s="1"/>
  <c r="U52" i="76" s="1"/>
  <c r="H52" i="76" s="1"/>
  <c r="R4" i="76"/>
  <c r="R8" i="76"/>
  <c r="S8" i="76" s="1"/>
  <c r="U8" i="76" s="1"/>
  <c r="H8" i="76" s="1"/>
  <c r="R10" i="76"/>
  <c r="S10" i="76" s="1"/>
  <c r="U10" i="76" s="1"/>
  <c r="H10" i="76" s="1"/>
  <c r="R14" i="76"/>
  <c r="S14" i="76" s="1"/>
  <c r="U14" i="76" s="1"/>
  <c r="H14" i="76" s="1"/>
  <c r="R16" i="76"/>
  <c r="S16" i="76" s="1"/>
  <c r="U16" i="76" s="1"/>
  <c r="H16" i="76" s="1"/>
  <c r="R19" i="76"/>
  <c r="S19" i="76" s="1"/>
  <c r="U19" i="76" s="1"/>
  <c r="H19" i="76" s="1"/>
  <c r="R21" i="76"/>
  <c r="S21" i="76" s="1"/>
  <c r="U21" i="76" s="1"/>
  <c r="H21" i="76" s="1"/>
  <c r="R25" i="76"/>
  <c r="S25" i="76" s="1"/>
  <c r="U25" i="76" s="1"/>
  <c r="H25" i="76" s="1"/>
  <c r="R26" i="76"/>
  <c r="S26" i="76" s="1"/>
  <c r="U26" i="76" s="1"/>
  <c r="H26" i="76" s="1"/>
  <c r="R28" i="76"/>
  <c r="S28" i="76" s="1"/>
  <c r="U28" i="76" s="1"/>
  <c r="H28" i="76" s="1"/>
  <c r="R30" i="76"/>
  <c r="S30" i="76" s="1"/>
  <c r="U30" i="76" s="1"/>
  <c r="H30" i="76" s="1"/>
  <c r="R31" i="76"/>
  <c r="S31" i="76" s="1"/>
  <c r="U31" i="76" s="1"/>
  <c r="H31" i="76" s="1"/>
  <c r="R33" i="76"/>
  <c r="S33" i="76" s="1"/>
  <c r="U33" i="76" s="1"/>
  <c r="H33" i="76" s="1"/>
  <c r="R36" i="76"/>
  <c r="S36" i="76" s="1"/>
  <c r="U36" i="76" s="1"/>
  <c r="H36" i="76" s="1"/>
  <c r="R38" i="76"/>
  <c r="S38" i="76" s="1"/>
  <c r="U38" i="76" s="1"/>
  <c r="H38" i="76" s="1"/>
  <c r="R40" i="76"/>
  <c r="S40" i="76" s="1"/>
  <c r="U40" i="76" s="1"/>
  <c r="H40" i="76" s="1"/>
  <c r="R41" i="76"/>
  <c r="S41" i="76" s="1"/>
  <c r="U41" i="76" s="1"/>
  <c r="H41" i="76" s="1"/>
  <c r="R43" i="76"/>
  <c r="S43" i="76" s="1"/>
  <c r="U43" i="76" s="1"/>
  <c r="H43" i="76" s="1"/>
  <c r="R46" i="76"/>
  <c r="S46" i="76" s="1"/>
  <c r="U46" i="76" s="1"/>
  <c r="H46" i="76" s="1"/>
  <c r="R69" i="76"/>
  <c r="S69" i="76" s="1"/>
  <c r="U69" i="76" s="1"/>
  <c r="H69" i="76" s="1"/>
  <c r="R78" i="76"/>
  <c r="S78" i="76" s="1"/>
  <c r="U78" i="76" s="1"/>
  <c r="H78" i="76" s="1"/>
  <c r="R82" i="76"/>
  <c r="S82" i="76" s="1"/>
  <c r="U82" i="76" s="1"/>
  <c r="H82" i="76" s="1"/>
  <c r="R83" i="76"/>
  <c r="S83" i="76" s="1"/>
  <c r="U83" i="76" s="1"/>
  <c r="H83" i="76" s="1"/>
  <c r="R87" i="76"/>
  <c r="S87" i="76" s="1"/>
  <c r="U87" i="76" s="1"/>
  <c r="H87" i="76" s="1"/>
  <c r="R88" i="76"/>
  <c r="S88" i="76" s="1"/>
  <c r="U88" i="76" s="1"/>
  <c r="H88" i="76" s="1"/>
  <c r="R95" i="76"/>
  <c r="S95" i="76" s="1"/>
  <c r="U95" i="76" s="1"/>
  <c r="H95" i="76" s="1"/>
  <c r="R112" i="76"/>
  <c r="S112" i="76" s="1"/>
  <c r="U112" i="76" s="1"/>
  <c r="H112" i="76" s="1"/>
  <c r="R115" i="76"/>
  <c r="S115" i="76" s="1"/>
  <c r="U115" i="76" s="1"/>
  <c r="H115" i="76" s="1"/>
  <c r="R117" i="76"/>
  <c r="S117" i="76" s="1"/>
  <c r="U117" i="76" s="1"/>
  <c r="H117" i="76" s="1"/>
  <c r="R123" i="76"/>
  <c r="S123" i="76" s="1"/>
  <c r="U123" i="76" s="1"/>
  <c r="H123" i="76" s="1"/>
  <c r="R124" i="76"/>
  <c r="S124" i="76" s="1"/>
  <c r="U124" i="76" s="1"/>
  <c r="H124" i="76" s="1"/>
  <c r="R129" i="76"/>
  <c r="S129" i="76" s="1"/>
  <c r="U129" i="76" s="1"/>
  <c r="H129" i="76" s="1"/>
  <c r="R133" i="76"/>
  <c r="S133" i="76" s="1"/>
  <c r="U133" i="76" s="1"/>
  <c r="H133" i="76" s="1"/>
  <c r="R134" i="76"/>
  <c r="S134" i="76" s="1"/>
  <c r="U134" i="76" s="1"/>
  <c r="H134" i="76" s="1"/>
  <c r="R154" i="76"/>
  <c r="S154" i="76" s="1"/>
  <c r="U154" i="76" s="1"/>
  <c r="H154" i="76" s="1"/>
  <c r="R141" i="76"/>
  <c r="S141" i="76" s="1"/>
  <c r="U141" i="76" s="1"/>
  <c r="H141" i="76" s="1"/>
  <c r="R5" i="76"/>
  <c r="S5" i="76" s="1"/>
  <c r="U5" i="76" s="1"/>
  <c r="H5" i="76" s="1"/>
  <c r="R6" i="76"/>
  <c r="S6" i="76" s="1"/>
  <c r="U6" i="76" s="1"/>
  <c r="H6" i="76" s="1"/>
  <c r="R7" i="76"/>
  <c r="S7" i="76" s="1"/>
  <c r="U7" i="76" s="1"/>
  <c r="H7" i="76" s="1"/>
  <c r="R9" i="76"/>
  <c r="S9" i="76" s="1"/>
  <c r="U9" i="76" s="1"/>
  <c r="H9" i="76" s="1"/>
  <c r="R11" i="76"/>
  <c r="S11" i="76" s="1"/>
  <c r="U11" i="76" s="1"/>
  <c r="H11" i="76" s="1"/>
  <c r="R12" i="76"/>
  <c r="S12" i="76" s="1"/>
  <c r="U12" i="76" s="1"/>
  <c r="H12" i="76" s="1"/>
  <c r="R13" i="76"/>
  <c r="S13" i="76" s="1"/>
  <c r="U13" i="76" s="1"/>
  <c r="H13" i="76" s="1"/>
  <c r="R15" i="76"/>
  <c r="S15" i="76" s="1"/>
  <c r="U15" i="76" s="1"/>
  <c r="H15" i="76" s="1"/>
  <c r="R17" i="76"/>
  <c r="S17" i="76" s="1"/>
  <c r="U17" i="76" s="1"/>
  <c r="H17" i="76" s="1"/>
  <c r="R18" i="76"/>
  <c r="S18" i="76" s="1"/>
  <c r="U18" i="76" s="1"/>
  <c r="H18" i="76" s="1"/>
  <c r="R20" i="76"/>
  <c r="S20" i="76" s="1"/>
  <c r="U20" i="76" s="1"/>
  <c r="H20" i="76" s="1"/>
  <c r="R22" i="76"/>
  <c r="S22" i="76" s="1"/>
  <c r="U22" i="76" s="1"/>
  <c r="H22" i="76" s="1"/>
  <c r="R23" i="76"/>
  <c r="S23" i="76" s="1"/>
  <c r="U23" i="76" s="1"/>
  <c r="H23" i="76" s="1"/>
  <c r="R24" i="76"/>
  <c r="S24" i="76" s="1"/>
  <c r="U24" i="76" s="1"/>
  <c r="H24" i="76" s="1"/>
  <c r="R27" i="76"/>
  <c r="S27" i="76" s="1"/>
  <c r="U27" i="76" s="1"/>
  <c r="H27" i="76" s="1"/>
  <c r="R29" i="76"/>
  <c r="S29" i="76" s="1"/>
  <c r="U29" i="76" s="1"/>
  <c r="H29" i="76" s="1"/>
  <c r="R34" i="76"/>
  <c r="S34" i="76" s="1"/>
  <c r="U34" i="76" s="1"/>
  <c r="H34" i="76" s="1"/>
  <c r="R35" i="76"/>
  <c r="S35" i="76" s="1"/>
  <c r="U35" i="76" s="1"/>
  <c r="H35" i="76" s="1"/>
  <c r="R37" i="76"/>
  <c r="S37" i="76" s="1"/>
  <c r="U37" i="76" s="1"/>
  <c r="H37" i="76" s="1"/>
  <c r="R39" i="76"/>
  <c r="S39" i="76" s="1"/>
  <c r="U39" i="76" s="1"/>
  <c r="H39" i="76" s="1"/>
  <c r="R42" i="76"/>
  <c r="S42" i="76" s="1"/>
  <c r="U42" i="76" s="1"/>
  <c r="H42" i="76" s="1"/>
  <c r="R44" i="76"/>
  <c r="S44" i="76" s="1"/>
  <c r="U44" i="76" s="1"/>
  <c r="H44" i="76" s="1"/>
  <c r="R45" i="76"/>
  <c r="S45" i="76" s="1"/>
  <c r="U45" i="76" s="1"/>
  <c r="H45" i="76" s="1"/>
  <c r="R47" i="76"/>
  <c r="S47" i="76" s="1"/>
  <c r="U47" i="76" s="1"/>
  <c r="H47" i="76" s="1"/>
  <c r="R49" i="76"/>
  <c r="S49" i="76" s="1"/>
  <c r="U49" i="76" s="1"/>
  <c r="H49" i="76" s="1"/>
  <c r="R68" i="76"/>
  <c r="S68" i="76" s="1"/>
  <c r="U68" i="76" s="1"/>
  <c r="H68" i="76" s="1"/>
  <c r="R72" i="76"/>
  <c r="S72" i="76" s="1"/>
  <c r="U72" i="76" s="1"/>
  <c r="H72" i="76" s="1"/>
  <c r="R73" i="76"/>
  <c r="S73" i="76" s="1"/>
  <c r="U73" i="76" s="1"/>
  <c r="H73" i="76" s="1"/>
  <c r="R77" i="76"/>
  <c r="S77" i="76" s="1"/>
  <c r="U77" i="76" s="1"/>
  <c r="H77" i="76" s="1"/>
  <c r="R89" i="76"/>
  <c r="S89" i="76" s="1"/>
  <c r="U89" i="76" s="1"/>
  <c r="H89" i="76" s="1"/>
  <c r="R90" i="76"/>
  <c r="S90" i="76" s="1"/>
  <c r="U90" i="76" s="1"/>
  <c r="H90" i="76" s="1"/>
  <c r="R96" i="76"/>
  <c r="S96" i="76" s="1"/>
  <c r="U96" i="76" s="1"/>
  <c r="H96" i="76" s="1"/>
  <c r="R98" i="76"/>
  <c r="S98" i="76" s="1"/>
  <c r="U98" i="76" s="1"/>
  <c r="H98" i="76" s="1"/>
  <c r="R99" i="76"/>
  <c r="S99" i="76" s="1"/>
  <c r="U99" i="76" s="1"/>
  <c r="H99" i="76" s="1"/>
  <c r="R100" i="76"/>
  <c r="S100" i="76" s="1"/>
  <c r="U100" i="76" s="1"/>
  <c r="H100" i="76" s="1"/>
  <c r="R103" i="76"/>
  <c r="S103" i="76" s="1"/>
  <c r="U103" i="76" s="1"/>
  <c r="H103" i="76" s="1"/>
  <c r="R105" i="76"/>
  <c r="S105" i="76" s="1"/>
  <c r="U105" i="76" s="1"/>
  <c r="H105" i="76" s="1"/>
  <c r="R107" i="76"/>
  <c r="S107" i="76" s="1"/>
  <c r="U107" i="76" s="1"/>
  <c r="H107" i="76" s="1"/>
  <c r="R109" i="76"/>
  <c r="S109" i="76" s="1"/>
  <c r="U109" i="76" s="1"/>
  <c r="H109" i="76" s="1"/>
  <c r="R110" i="76"/>
  <c r="S110" i="76" s="1"/>
  <c r="U110" i="76" s="1"/>
  <c r="H110" i="76" s="1"/>
  <c r="R120" i="76"/>
  <c r="S120" i="76" s="1"/>
  <c r="U120" i="76" s="1"/>
  <c r="H120" i="76" s="1"/>
  <c r="R125" i="76"/>
  <c r="S125" i="76" s="1"/>
  <c r="U125" i="76" s="1"/>
  <c r="H125" i="76" s="1"/>
  <c r="R126" i="76"/>
  <c r="S126" i="76" s="1"/>
  <c r="U126" i="76" s="1"/>
  <c r="H126" i="76" s="1"/>
  <c r="R131" i="76"/>
  <c r="S131" i="76" s="1"/>
  <c r="U131" i="76" s="1"/>
  <c r="H131" i="76" s="1"/>
  <c r="R135" i="76"/>
  <c r="S135" i="76" s="1"/>
  <c r="U135" i="76" s="1"/>
  <c r="H135" i="76" s="1"/>
  <c r="R136" i="76"/>
  <c r="S136" i="76" s="1"/>
  <c r="U136" i="76" s="1"/>
  <c r="H136" i="76" s="1"/>
  <c r="R140" i="76"/>
  <c r="S140" i="76" s="1"/>
  <c r="U140" i="76" s="1"/>
  <c r="H140" i="76" s="1"/>
  <c r="R142" i="76"/>
  <c r="S142" i="76" s="1"/>
  <c r="U142" i="76" s="1"/>
  <c r="H142" i="76" s="1"/>
  <c r="R144" i="76"/>
  <c r="S144" i="76" s="1"/>
  <c r="U144" i="76" s="1"/>
  <c r="H144" i="76" s="1"/>
  <c r="R146" i="76"/>
  <c r="S146" i="76" s="1"/>
  <c r="U146" i="76" s="1"/>
  <c r="H146" i="76" s="1"/>
  <c r="R148" i="76"/>
  <c r="S148" i="76" s="1"/>
  <c r="U148" i="76" s="1"/>
  <c r="H148" i="76" s="1"/>
  <c r="R150" i="76"/>
  <c r="S150" i="76" s="1"/>
  <c r="U150" i="76" s="1"/>
  <c r="H150" i="76" s="1"/>
  <c r="R63" i="76"/>
  <c r="S63" i="76" s="1"/>
  <c r="U63" i="76" s="1"/>
  <c r="H63" i="76" s="1"/>
  <c r="R66" i="76"/>
  <c r="S66" i="76" s="1"/>
  <c r="U66" i="76" s="1"/>
  <c r="H66" i="76" s="1"/>
  <c r="R56" i="76"/>
  <c r="S56" i="76" s="1"/>
  <c r="U56" i="76" s="1"/>
  <c r="H56" i="76" s="1"/>
  <c r="R60" i="76"/>
  <c r="S60" i="76" s="1"/>
  <c r="U60" i="76" s="1"/>
  <c r="H60" i="76" s="1"/>
  <c r="R61" i="76"/>
  <c r="S61" i="76" s="1"/>
  <c r="U61" i="76" s="1"/>
  <c r="H61" i="76" s="1"/>
  <c r="R67" i="76"/>
  <c r="S67" i="76" s="1"/>
  <c r="U67" i="76" s="1"/>
  <c r="H67" i="76" s="1"/>
  <c r="R84" i="76"/>
  <c r="S84" i="76" s="1"/>
  <c r="U84" i="76" s="1"/>
  <c r="H84" i="76" s="1"/>
  <c r="R85" i="76"/>
  <c r="S85" i="76" s="1"/>
  <c r="U85" i="76" s="1"/>
  <c r="H85" i="76" s="1"/>
  <c r="R101" i="76"/>
  <c r="S101" i="76" s="1"/>
  <c r="H101" i="76" s="1"/>
  <c r="R122" i="76"/>
  <c r="S122" i="76" s="1"/>
  <c r="U122" i="76" s="1"/>
  <c r="H122" i="76" s="1"/>
  <c r="R143" i="76"/>
  <c r="S143" i="76" s="1"/>
  <c r="U143" i="76" s="1"/>
  <c r="H143" i="76" s="1"/>
  <c r="R54" i="76"/>
  <c r="S54" i="76" s="1"/>
  <c r="U54" i="76" s="1"/>
  <c r="H54" i="76" s="1"/>
  <c r="R59" i="76"/>
  <c r="S59" i="76" s="1"/>
  <c r="U59" i="76" s="1"/>
  <c r="H59" i="76" s="1"/>
  <c r="R65" i="76"/>
  <c r="S65" i="76" s="1"/>
  <c r="U65" i="76" s="1"/>
  <c r="H65" i="76" s="1"/>
  <c r="R64" i="76"/>
  <c r="S64" i="76" s="1"/>
  <c r="U64" i="76" s="1"/>
  <c r="H64" i="76" s="1"/>
  <c r="R57" i="76"/>
  <c r="S57" i="76" s="1"/>
  <c r="U57" i="76" s="1"/>
  <c r="H57" i="76" s="1"/>
  <c r="R62" i="76"/>
  <c r="S62" i="76" s="1"/>
  <c r="U62" i="76" s="1"/>
  <c r="H62" i="76" s="1"/>
  <c r="R70" i="76"/>
  <c r="S70" i="76" s="1"/>
  <c r="U70" i="76" s="1"/>
  <c r="H70" i="76" s="1"/>
  <c r="R81" i="76"/>
  <c r="S81" i="76" s="1"/>
  <c r="U81" i="76" s="1"/>
  <c r="H81" i="76" s="1"/>
  <c r="R91" i="76"/>
  <c r="S91" i="76" s="1"/>
  <c r="U91" i="76" s="1"/>
  <c r="H91" i="76" s="1"/>
  <c r="R102" i="76"/>
  <c r="S102" i="76" s="1"/>
  <c r="U102" i="76" s="1"/>
  <c r="H102" i="76" s="1"/>
  <c r="R106" i="76"/>
  <c r="S106" i="76" s="1"/>
  <c r="U106" i="76" s="1"/>
  <c r="H106" i="76" s="1"/>
  <c r="R113" i="76"/>
  <c r="S113" i="76" s="1"/>
  <c r="U113" i="76" s="1"/>
  <c r="H113" i="76" s="1"/>
  <c r="R116" i="76"/>
  <c r="S116" i="76" s="1"/>
  <c r="U116" i="76" s="1"/>
  <c r="H116" i="76" s="1"/>
  <c r="R128" i="76"/>
  <c r="S128" i="76" s="1"/>
  <c r="U128" i="76" s="1"/>
  <c r="H128" i="76" s="1"/>
  <c r="R139" i="76"/>
  <c r="S139" i="76" s="1"/>
  <c r="U139" i="76" s="1"/>
  <c r="H139" i="76" s="1"/>
  <c r="R145" i="76"/>
  <c r="S145" i="76" s="1"/>
  <c r="U145" i="76" s="1"/>
  <c r="H145" i="76" s="1"/>
  <c r="R147" i="76"/>
  <c r="S147" i="76" s="1"/>
  <c r="U147" i="76" s="1"/>
  <c r="H147" i="76" s="1"/>
  <c r="R149" i="76"/>
  <c r="S149" i="76" s="1"/>
  <c r="U149" i="76" s="1"/>
  <c r="H149" i="76" s="1"/>
  <c r="R151" i="76"/>
  <c r="S151" i="76" s="1"/>
  <c r="U151" i="76" s="1"/>
  <c r="H151" i="76" s="1"/>
  <c r="R155" i="76"/>
  <c r="S155" i="76" s="1"/>
  <c r="U155" i="76" s="1"/>
  <c r="H155" i="76" s="1"/>
  <c r="R58" i="76"/>
  <c r="S58" i="76" s="1"/>
  <c r="U58" i="76" s="1"/>
  <c r="H58" i="76" s="1"/>
  <c r="R55" i="76"/>
  <c r="S55" i="76" s="1"/>
  <c r="U55" i="76" s="1"/>
  <c r="H55" i="76" s="1"/>
  <c r="R71" i="76"/>
  <c r="S71" i="76" s="1"/>
  <c r="U71" i="76" s="1"/>
  <c r="H71" i="76" s="1"/>
  <c r="R74" i="76"/>
  <c r="S74" i="76" s="1"/>
  <c r="U74" i="76" s="1"/>
  <c r="H74" i="76" s="1"/>
  <c r="R75" i="76"/>
  <c r="S75" i="76" s="1"/>
  <c r="U75" i="76" s="1"/>
  <c r="H75" i="76" s="1"/>
  <c r="R76" i="76"/>
  <c r="S76" i="76" s="1"/>
  <c r="U76" i="76" s="1"/>
  <c r="H76" i="76" s="1"/>
  <c r="R79" i="76"/>
  <c r="S79" i="76" s="1"/>
  <c r="U79" i="76" s="1"/>
  <c r="H79" i="76" s="1"/>
  <c r="R80" i="76"/>
  <c r="S80" i="76" s="1"/>
  <c r="U80" i="76" s="1"/>
  <c r="H80" i="76" s="1"/>
  <c r="R86" i="76"/>
  <c r="S86" i="76" s="1"/>
  <c r="U86" i="76" s="1"/>
  <c r="H86" i="76" s="1"/>
  <c r="R92" i="76"/>
  <c r="S92" i="76" s="1"/>
  <c r="U92" i="76" s="1"/>
  <c r="H92" i="76" s="1"/>
  <c r="R93" i="76"/>
  <c r="S93" i="76" s="1"/>
  <c r="U93" i="76" s="1"/>
  <c r="H93" i="76" s="1"/>
  <c r="R94" i="76"/>
  <c r="S94" i="76" s="1"/>
  <c r="U94" i="76" s="1"/>
  <c r="H94" i="76" s="1"/>
  <c r="R97" i="76"/>
  <c r="S97" i="76" s="1"/>
  <c r="U97" i="76" s="1"/>
  <c r="H97" i="76" s="1"/>
  <c r="R104" i="76"/>
  <c r="S104" i="76" s="1"/>
  <c r="U104" i="76" s="1"/>
  <c r="R108" i="76"/>
  <c r="S108" i="76" s="1"/>
  <c r="U108" i="76" s="1"/>
  <c r="H108" i="76" s="1"/>
  <c r="R111" i="76"/>
  <c r="S111" i="76" s="1"/>
  <c r="U111" i="76" s="1"/>
  <c r="H111" i="76" s="1"/>
  <c r="R114" i="76"/>
  <c r="S114" i="76" s="1"/>
  <c r="U114" i="76" s="1"/>
  <c r="H114" i="76" s="1"/>
  <c r="R121" i="76"/>
  <c r="S121" i="76" s="1"/>
  <c r="U121" i="76" s="1"/>
  <c r="H121" i="76" s="1"/>
  <c r="R127" i="76"/>
  <c r="S127" i="76" s="1"/>
  <c r="U127" i="76" s="1"/>
  <c r="H127" i="76" s="1"/>
  <c r="R130" i="76"/>
  <c r="S130" i="76" s="1"/>
  <c r="U130" i="76" s="1"/>
  <c r="H130" i="76" s="1"/>
  <c r="R132" i="76"/>
  <c r="S132" i="76" s="1"/>
  <c r="U132" i="76" s="1"/>
  <c r="H132" i="76" s="1"/>
  <c r="R137" i="76"/>
  <c r="S137" i="76" s="1"/>
  <c r="U137" i="76" s="1"/>
  <c r="H137" i="76" s="1"/>
  <c r="R138" i="76"/>
  <c r="S138" i="76" s="1"/>
  <c r="U138" i="76" s="1"/>
  <c r="H138" i="76" s="1"/>
  <c r="R152" i="76"/>
  <c r="S152" i="76" s="1"/>
  <c r="U152" i="76" s="1"/>
  <c r="H152" i="76" s="1"/>
  <c r="R153" i="76"/>
  <c r="S153" i="76" s="1"/>
  <c r="U153" i="76" s="1"/>
  <c r="H153" i="76" s="1"/>
  <c r="K28" i="97"/>
  <c r="J27" i="97"/>
  <c r="K27" i="97" s="1"/>
  <c r="K26" i="97"/>
  <c r="K25" i="97"/>
  <c r="J24" i="97"/>
  <c r="K24" i="97" s="1"/>
  <c r="K21" i="97"/>
  <c r="K19" i="97"/>
  <c r="K29" i="97" s="1"/>
  <c r="A12" i="98"/>
  <c r="A11" i="98"/>
  <c r="A10" i="98"/>
  <c r="A9" i="98"/>
  <c r="A8" i="98"/>
  <c r="A7" i="98"/>
  <c r="A6" i="98"/>
  <c r="A5" i="98"/>
  <c r="A4" i="98"/>
  <c r="A3" i="98"/>
  <c r="J14" i="86"/>
  <c r="H14" i="86"/>
  <c r="I14" i="86" s="1"/>
  <c r="K14" i="86" s="1"/>
  <c r="J13" i="86"/>
  <c r="I13" i="86"/>
  <c r="K13" i="86" s="1"/>
  <c r="H13" i="86"/>
  <c r="J12" i="86"/>
  <c r="I12" i="86"/>
  <c r="K12" i="86" s="1"/>
  <c r="H12" i="86"/>
  <c r="J11" i="86"/>
  <c r="I11" i="86"/>
  <c r="K11" i="86" s="1"/>
  <c r="H11" i="86"/>
  <c r="K10" i="86"/>
  <c r="J10" i="86"/>
  <c r="K9" i="86"/>
  <c r="J9" i="86"/>
  <c r="I9" i="86"/>
  <c r="H9" i="86"/>
  <c r="K8" i="86"/>
  <c r="J8" i="86"/>
  <c r="I8" i="86"/>
  <c r="H8" i="86"/>
  <c r="K7" i="86"/>
  <c r="J7" i="86"/>
  <c r="I7" i="86"/>
  <c r="H7" i="86"/>
  <c r="K6" i="86"/>
  <c r="J6" i="86"/>
  <c r="I6" i="86"/>
  <c r="H6" i="86"/>
  <c r="P5" i="86"/>
  <c r="O5" i="86"/>
  <c r="N5" i="86"/>
  <c r="M5" i="86"/>
  <c r="L5" i="86"/>
  <c r="J5" i="86"/>
  <c r="J25" i="78"/>
  <c r="J24" i="78"/>
  <c r="H24" i="78"/>
  <c r="G24" i="78"/>
  <c r="H23" i="78"/>
  <c r="J23" i="78" s="1"/>
  <c r="G23" i="78"/>
  <c r="H22" i="78"/>
  <c r="J22" i="78" s="1"/>
  <c r="G22" i="78"/>
  <c r="J21" i="78"/>
  <c r="H21" i="78"/>
  <c r="G21" i="78"/>
  <c r="J20" i="78"/>
  <c r="H20" i="78"/>
  <c r="G20" i="78"/>
  <c r="J19" i="78"/>
  <c r="H19" i="78"/>
  <c r="G19" i="78"/>
  <c r="H18" i="78"/>
  <c r="J18" i="78" s="1"/>
  <c r="G18" i="78"/>
  <c r="J17" i="78"/>
  <c r="H17" i="78"/>
  <c r="G17" i="78"/>
  <c r="J16" i="78"/>
  <c r="H16" i="78"/>
  <c r="G16" i="78"/>
  <c r="J15" i="78"/>
  <c r="H15" i="78"/>
  <c r="G15" i="78"/>
  <c r="H14" i="78"/>
  <c r="J14" i="78" s="1"/>
  <c r="G14" i="78"/>
  <c r="G13" i="78"/>
  <c r="H13" i="78" s="1"/>
  <c r="J13" i="78" s="1"/>
  <c r="J12" i="78"/>
  <c r="H12" i="78"/>
  <c r="G12" i="78"/>
  <c r="J11" i="78"/>
  <c r="H11" i="78"/>
  <c r="G11" i="78"/>
  <c r="H10" i="78"/>
  <c r="J10" i="78" s="1"/>
  <c r="G10" i="78"/>
  <c r="I9" i="78"/>
  <c r="D5" i="78"/>
  <c r="C5" i="78"/>
  <c r="C4" i="78"/>
  <c r="C6" i="78" s="1"/>
  <c r="C3" i="78"/>
  <c r="S4" i="76" l="1"/>
  <c r="R3" i="76"/>
  <c r="K5" i="86"/>
  <c r="K30" i="97"/>
  <c r="K32" i="97" s="1"/>
  <c r="D15" i="97" s="1"/>
  <c r="J9" i="78"/>
  <c r="D3" i="78"/>
  <c r="D6" i="78" s="1"/>
  <c r="D4" i="78"/>
  <c r="U4" i="76" l="1"/>
  <c r="S3" i="76"/>
  <c r="H4" i="76" l="1"/>
  <c r="U3" i="7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Q2" authorId="0" shapeId="0" xr:uid="{671EAD09-8EFB-4BDD-8AAD-E9345A403CF5}">
      <text>
        <r>
          <rPr>
            <b/>
            <sz val="9"/>
            <color indexed="81"/>
            <rFont val="돋움"/>
            <family val="3"/>
            <charset val="129"/>
          </rPr>
          <t>&lt;신규/변경/재사용&gt; 항목이 '신규 재사용'인 경우만 선택함</t>
        </r>
      </text>
    </comment>
    <comment ref="T2" authorId="0" shapeId="0" xr:uid="{38B53B8C-2013-459B-AF44-10BFB2BD0A41}">
      <text>
        <r>
          <rPr>
            <b/>
            <sz val="9"/>
            <color indexed="81"/>
            <rFont val="돋움"/>
            <family val="3"/>
            <charset val="129"/>
          </rPr>
          <t xml:space="preserve">If the &lt;Development Type&gt; item is 'Other', enter other labor costs.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0" authorId="0" shapeId="0" xr:uid="{D34F2C04-2CDE-42DA-801F-B4E58805E72A}">
      <text>
        <r>
          <rPr>
            <b/>
            <sz val="9"/>
            <color indexed="81"/>
            <rFont val="돋움"/>
            <family val="3"/>
            <charset val="129"/>
          </rPr>
          <t>시장단가, P.P단가 등은 직접입력하세요.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<sst xmlns="http://schemas.openxmlformats.org/spreadsheetml/2006/main" count="4359" uniqueCount="965">
  <si>
    <t>About the project</t>
  </si>
  <si>
    <t>Project Code/Name</t>
  </si>
  <si>
    <t>CVM</t>
  </si>
  <si>
    <t>Establishment of OOOO system</t>
  </si>
  <si>
    <t>Business</t>
  </si>
  <si>
    <t>LG Electronics</t>
  </si>
  <si>
    <t>Premium Pricing Eligibility</t>
  </si>
  <si>
    <t>ERP(SAP) : 1.20</t>
  </si>
  <si>
    <t>Estimator (Affiliation/Name)</t>
  </si>
  <si>
    <t>Hong Quotation (OOO Team in charge of DTO Division)</t>
  </si>
  <si>
    <t>Quotation method</t>
  </si>
  <si>
    <t>Quotation based on standard blank cheque</t>
  </si>
  <si>
    <t>About Existing Systems
(Only if there is reuse)</t>
  </si>
  <si>
    <t>Reusable</t>
  </si>
  <si>
    <t>Degree of program modularity and clarification of functions</t>
  </si>
  <si>
    <t>Super Easy:10</t>
  </si>
  <si>
    <t>Degree of documentation and source code description</t>
  </si>
  <si>
    <t>Normal:30</t>
  </si>
  <si>
    <t>Reuse difficulty</t>
  </si>
  <si>
    <t>※ Please select whether or not you want to be "Premium Pricing" for your project. (Smart Factory, ERP (SAP), Big Data Business, etc.)</t>
  </si>
  <si>
    <t>Quotation Results</t>
  </si>
  <si>
    <t>category</t>
  </si>
  <si>
    <t>Development Man-Month - Standard Man-month (mm)</t>
  </si>
  <si>
    <t>Out-of-development man-hours (mm)</t>
  </si>
  <si>
    <t>Total (MM, thousand KRW)</t>
  </si>
  <si>
    <t>(a) Blank check/MM-based quotation man-hours</t>
  </si>
  <si>
    <t>(b) Blank check/MM-based estimate amount</t>
  </si>
  <si>
    <t>(c) Actual Input Plan</t>
  </si>
  <si>
    <t>Variance(MM) : (c) - (a)</t>
  </si>
  <si>
    <t>* Variance means that if it is +, it means that the actual input is greater [Actual input plan - (blank cheque based or MM based quotation)]</t>
  </si>
  <si>
    <t>----------------------------------------------------------- Below Reference -----------------------------------------------------------</t>
  </si>
  <si>
    <t>※ Note: Reuse difficulty level evaluation criteria</t>
  </si>
  <si>
    <t>(Software Business Cost Calculation Guide, 2021. KOSA)</t>
  </si>
  <si>
    <t>Very difficult</t>
  </si>
  <si>
    <t>difficulty</t>
  </si>
  <si>
    <t>usually</t>
  </si>
  <si>
    <t>Easy</t>
  </si>
  <si>
    <t>Super easy</t>
  </si>
  <si>
    <t>Cooldown difficulty</t>
  </si>
  <si>
    <t>(1) Degree of program modularity and clarification of functions</t>
  </si>
  <si>
    <t>Program Modularization - None, Correspondence of Modules and Functions - None</t>
  </si>
  <si>
    <t>Program modularity - insufficient, degree of correspondence between modules and functions - low</t>
  </si>
  <si>
    <t>Program Modularity - Moderate, Degree of correspondence between modules and functions - Moderate</t>
  </si>
  <si>
    <t>Program Modularity - Excellent, Degree of Module and Function Correspondence - High</t>
  </si>
  <si>
    <t>Program modularity - very good, correspondence of modules and functions - very high</t>
  </si>
  <si>
    <t>(2) Degree of documentation and description of source code</t>
  </si>
  <si>
    <t>Requirements Statement, Design Document, System Manual, User
Documentation of manuals and description of source code annotations are not available</t>
  </si>
  <si>
    <t>Requirements Statement, Design Document, System Manual, User
Among the documentation such as documentation and description of source code comments, one is moderate and the other is not.</t>
  </si>
  <si>
    <t>Requirements Statement, Design Document, System Manual, User
Documentation of manuals and descriptions of source code comments are both moderate</t>
  </si>
  <si>
    <t>Requirements Statement, Design Document, System Manual, User
Documentation of manuals, etc., and description of source code annotations are either well done.</t>
  </si>
  <si>
    <t>Requirements Statement, Design Document, System Manual, User
Documentation of manuals and description of source code comments are all well done.</t>
  </si>
  <si>
    <t>LG CNS Standard Quotation</t>
  </si>
  <si>
    <t>Hướng dẫn cách điền file Estimation</t>
  </si>
  <si>
    <t>Effort Estimation</t>
  </si>
  <si>
    <t>Bảng tính effort của từng tính năng nhỏ, theo loại hình dev (UI/BE/Batch...), loại tính năng (CRUD), độ khó (C1~C5), phân loại phát triển mới/update, Tỷ lệ phải sửa khi tái sử dụng (tỷ lệ càng thấp càng đỡ tốn effort), Effort khác</t>
  </si>
  <si>
    <t>① Dev Effor base on Effort tabl</t>
  </si>
  <si>
    <t>Bảng tiêu chuẩn_ Định nghĩa Loại hình Dev</t>
  </si>
  <si>
    <t xml:space="preserve"> Phân loại theo từng loại hình Dev và phát triển mới/ sửa đổi, độ phức tạp, Effort phát triển của từng loại</t>
  </si>
  <si>
    <t>Sheet Details Effort</t>
  </si>
  <si>
    <t>Loại tính năng</t>
  </si>
  <si>
    <t>Chia làm 4 loại CRUD</t>
  </si>
  <si>
    <t>Độ khó</t>
  </si>
  <si>
    <t>Tiêu chuẩn để xác định độ khó theo từng loại hình Dev</t>
  </si>
  <si>
    <t>Sheet Difficulty (Complexity)</t>
  </si>
  <si>
    <t>Phân loại</t>
  </si>
  <si>
    <t>- Phát triển mới: Phát triển mới hoàn toàn (Create)
- Phát triển update: ví dụ với loại tính năng Delete
- Phát triển mới bằng tái sử dụng: Ví dụ với loại tính năng Edit, View</t>
  </si>
  <si>
    <t>Tỷ lệ thay đổi khi tái sử dụng</t>
  </si>
  <si>
    <t>Phải sửa &lt; 33% khi tái sử dụng
Phải sửa từ 33~65% khi tái sử dụng
Phải sửa trên 66% khi tái sử dụng</t>
  </si>
  <si>
    <t>Effort khác</t>
  </si>
  <si>
    <t>Level 1</t>
  </si>
  <si>
    <t>Level 2</t>
  </si>
  <si>
    <t>Level 3</t>
  </si>
  <si>
    <t>Function</t>
  </si>
  <si>
    <t>Dự kiến không làm trong phase 1</t>
  </si>
  <si>
    <t>Step1. Defining Unit Processes</t>
  </si>
  <si>
    <t>Step2. Development man-hours calculation</t>
  </si>
  <si>
    <t>Custom Fields (Reference)</t>
  </si>
  <si>
    <t>No</t>
  </si>
  <si>
    <t>LEVEL1
Task/System Name</t>
  </si>
  <si>
    <t>LEVEL2
Main job name</t>
  </si>
  <si>
    <t>LEVEL3
Screen or detailed job name</t>
  </si>
  <si>
    <t>LEVEL4
Unit Process</t>
  </si>
  <si>
    <t>Detailed Implementation of Unit Process Explanation</t>
  </si>
  <si>
    <t>Actual hours</t>
  </si>
  <si>
    <t>Sprint</t>
  </si>
  <si>
    <t>Priority</t>
  </si>
  <si>
    <t>Assigning</t>
  </si>
  <si>
    <t>Development Type</t>
  </si>
  <si>
    <t>disposal
type</t>
  </si>
  <si>
    <t>function
type</t>
  </si>
  <si>
    <t>Difficulty</t>
  </si>
  <si>
    <t>New/Change
category</t>
  </si>
  <si>
    <t>reuse
Rate of change</t>
  </si>
  <si>
    <t>Standard Man-hours</t>
  </si>
  <si>
    <t>reuse
Applied man-hours</t>
  </si>
  <si>
    <t>Other</t>
  </si>
  <si>
    <t>Final Airlift
(MH)</t>
  </si>
  <si>
    <t>Difficulty, reuse, and other man-hours application details</t>
  </si>
  <si>
    <t>Remarks</t>
  </si>
  <si>
    <t>Customization
Field 1</t>
  </si>
  <si>
    <t>Customization
Field 2</t>
  </si>
  <si>
    <t>Customization
Field 3</t>
  </si>
  <si>
    <t>Customization
Field 4</t>
  </si>
  <si>
    <t>Customization
Field 5</t>
  </si>
  <si>
    <t>Analyze requirements</t>
  </si>
  <si>
    <t>user management analyzing</t>
  </si>
  <si>
    <t>Analyze requirements for the User list</t>
  </si>
  <si>
    <t>sprint 0</t>
  </si>
  <si>
    <t>Must</t>
  </si>
  <si>
    <t>Thang, Lang</t>
  </si>
  <si>
    <t>Online_C/S</t>
  </si>
  <si>
    <t>C4</t>
  </si>
  <si>
    <t>New</t>
  </si>
  <si>
    <t>Analyze requirements User CRUD modal</t>
  </si>
  <si>
    <t>C3</t>
  </si>
  <si>
    <t>Group User management analyzing</t>
  </si>
  <si>
    <t>Analyze requirements for the Group User list</t>
  </si>
  <si>
    <t>Analyze requirements for the Group User CRUD modal</t>
  </si>
  <si>
    <t>Role management analyzing</t>
  </si>
  <si>
    <t>Analyze requirements for the Role list</t>
  </si>
  <si>
    <t>Tung, Lang</t>
  </si>
  <si>
    <t>Analyze requirements Role CRUD modal</t>
  </si>
  <si>
    <t>CV management analyzing</t>
  </si>
  <si>
    <t>Analyze requirements for the CV list screen</t>
  </si>
  <si>
    <t>May, Chinh</t>
  </si>
  <si>
    <t>Analyze requirements for the CV detail screen</t>
  </si>
  <si>
    <t>Nam, Chinh</t>
  </si>
  <si>
    <t>Analyze requirements for the Upload CV screen</t>
  </si>
  <si>
    <t>Rule management analyzing</t>
  </si>
  <si>
    <t>Analyze requirements for the rule list screen (to setup rule for filtering CV from 3rd party)</t>
  </si>
  <si>
    <t>Would</t>
  </si>
  <si>
    <t>Tung</t>
  </si>
  <si>
    <t>Interviewing analyzing</t>
  </si>
  <si>
    <t>Analyze requirements for the Scheduled Interview list screen</t>
  </si>
  <si>
    <t>sprint 1</t>
  </si>
  <si>
    <t>Should</t>
  </si>
  <si>
    <t>Lang, May</t>
  </si>
  <si>
    <t>Analyze requirements for the a popover for scheduling interview</t>
  </si>
  <si>
    <t>Analyze requirements for the My calendar screen</t>
  </si>
  <si>
    <t>Analyze requirements for the Evaluating candidates screen</t>
  </si>
  <si>
    <t>Analyze requirements for the Evaluating detail screen</t>
  </si>
  <si>
    <t>Onboarding analyzing</t>
  </si>
  <si>
    <t>Analyze requirements for the onboarding list screen</t>
  </si>
  <si>
    <t>Tung, Nghiem</t>
  </si>
  <si>
    <t>Analyze requirements for the scheduling onboarding screen</t>
  </si>
  <si>
    <t>Subscription analyzing</t>
  </si>
  <si>
    <t>Analyze requirements for the Job position list screen</t>
  </si>
  <si>
    <t>Thang, Quyen, Nghiem</t>
  </si>
  <si>
    <t>Analyze requirements for the job - detail screen</t>
  </si>
  <si>
    <t>Analyze requirements for the a job subscription screen</t>
  </si>
  <si>
    <t>Dashboard analyzing</t>
  </si>
  <si>
    <t>Analyze requirements for the a bell ringing put at every page</t>
  </si>
  <si>
    <t>Thành, Nam</t>
  </si>
  <si>
    <t>Analyze requirements for the Homepage - dashboard</t>
  </si>
  <si>
    <t>Designing wireframe</t>
  </si>
  <si>
    <t>user management wireframe</t>
  </si>
  <si>
    <t>Designing wireframe for the User list</t>
  </si>
  <si>
    <t>Designing</t>
  </si>
  <si>
    <t>Designing wireframe User CRUD modal</t>
  </si>
  <si>
    <t>Group User management wireframe</t>
  </si>
  <si>
    <t>Designing wireframe for the Group User list</t>
  </si>
  <si>
    <t>Designing wireframe for the Group User CRUD modal</t>
  </si>
  <si>
    <t>Role management wireframe</t>
  </si>
  <si>
    <t>Designing wireframe for the Role list</t>
  </si>
  <si>
    <t>Designing wireframe Role CRUD modal</t>
  </si>
  <si>
    <t>CV management wireframe</t>
  </si>
  <si>
    <t>Designing wireframe for the CV list screen</t>
  </si>
  <si>
    <t>C5</t>
  </si>
  <si>
    <t>Designing wireframe for the CV detail screen</t>
  </si>
  <si>
    <t>Designing wireframe for the Upload CV screen</t>
  </si>
  <si>
    <t>Rule management wireframe</t>
  </si>
  <si>
    <t>Designing wireframe for the rule list screen (to setup rule for filtering CV from 3rd party)</t>
  </si>
  <si>
    <t>Interviewing wireframe</t>
  </si>
  <si>
    <t>Designing wireframe for the Scheduled Interview list screen</t>
  </si>
  <si>
    <t>Designing wireframe for the a popover for scheduling interview</t>
  </si>
  <si>
    <t>Designing wireframe for the My calendar screen</t>
  </si>
  <si>
    <t>Designing wireframe for the Evaluating candidates screen</t>
  </si>
  <si>
    <t>Designing wireframe for the Evaluating detail screen</t>
  </si>
  <si>
    <t>Onboarding wireframe</t>
  </si>
  <si>
    <t>Designing wireframe for the onboarding list screen</t>
  </si>
  <si>
    <t>Tung, Ngiem</t>
  </si>
  <si>
    <t>Designing wireframe for the scheduling onboarding screen</t>
  </si>
  <si>
    <t>Subscription wireframe</t>
  </si>
  <si>
    <t>Designing wireframe for the Job position list screen</t>
  </si>
  <si>
    <t>Designing wireframe for the job - detail screen</t>
  </si>
  <si>
    <t>Designing wireframe for the a job subscription screen</t>
  </si>
  <si>
    <t>Dashboard wireframe</t>
  </si>
  <si>
    <t>Designing wireframe for the a bell ringing put at every page</t>
  </si>
  <si>
    <t>Designing wireframe for the Homepage - dashboard</t>
  </si>
  <si>
    <t>Creating project base</t>
  </si>
  <si>
    <t>Designing Database</t>
  </si>
  <si>
    <t>BE: Designing Database</t>
  </si>
  <si>
    <t>high</t>
  </si>
  <si>
    <t>Tung, Thang</t>
  </si>
  <si>
    <t>Building DB tables</t>
  </si>
  <si>
    <t>Building BE project</t>
  </si>
  <si>
    <t>Thang, Nam</t>
  </si>
  <si>
    <t>Notification service</t>
  </si>
  <si>
    <t>Logging service</t>
  </si>
  <si>
    <t>Nam</t>
  </si>
  <si>
    <t>Authentication middleware</t>
  </si>
  <si>
    <t>Handle check api by user roles</t>
  </si>
  <si>
    <t>Thang</t>
  </si>
  <si>
    <t>Building FE project</t>
  </si>
  <si>
    <t>Building FE base structure</t>
  </si>
  <si>
    <t>FE: Build base project source code</t>
  </si>
  <si>
    <t>Support: multil language, theming, layout</t>
  </si>
  <si>
    <t>Nghiem</t>
  </si>
  <si>
    <t>Online_Web</t>
  </si>
  <si>
    <t>Store pinia</t>
  </si>
  <si>
    <t>base router</t>
  </si>
  <si>
    <t>Create al route and pages, create left menu</t>
  </si>
  <si>
    <t>base i18n</t>
  </si>
  <si>
    <t>base axios</t>
  </si>
  <si>
    <t>base custom hook</t>
  </si>
  <si>
    <t>usePagination, useSearch,...</t>
  </si>
  <si>
    <t>Building FE common components</t>
  </si>
  <si>
    <t>common table components</t>
  </si>
  <si>
    <t>Common  drawer components</t>
  </si>
  <si>
    <t>including slot title, content, footer action</t>
  </si>
  <si>
    <t>Thanh</t>
  </si>
  <si>
    <t>Common dialog confirm, modal</t>
  </si>
  <si>
    <t>Common input, autocomplete</t>
  </si>
  <si>
    <t>Không dùng</t>
  </si>
  <si>
    <t>Common select, radio, checkbox</t>
  </si>
  <si>
    <t>Common date picker, time picker</t>
  </si>
  <si>
    <t>sprint 2</t>
  </si>
  <si>
    <t>Common pdf viewer area</t>
  </si>
  <si>
    <t xml:space="preserve">Building common calendar </t>
  </si>
  <si>
    <t>User and permission</t>
  </si>
  <si>
    <t>User management</t>
  </si>
  <si>
    <t>User list and asigning role screen</t>
  </si>
  <si>
    <t>BE: api get User and their role by condition, paginable</t>
  </si>
  <si>
    <t>66%이상 - 0.75</t>
  </si>
  <si>
    <t>BE: api CUD User and assign roles for them</t>
  </si>
  <si>
    <t>FE: User with their group list page screen</t>
  </si>
  <si>
    <t>Chinh</t>
  </si>
  <si>
    <t>FE: a popup to create and update user and their group</t>
  </si>
  <si>
    <t>Group User management</t>
  </si>
  <si>
    <t>BE: api get group user list</t>
  </si>
  <si>
    <t>BE: api CUD group user</t>
  </si>
  <si>
    <t>FE: a screen to list group user</t>
  </si>
  <si>
    <t>Lang</t>
  </si>
  <si>
    <t>FE: a popup to create group user</t>
  </si>
  <si>
    <t>FE: a popup update group user</t>
  </si>
  <si>
    <t>New Reuse</t>
  </si>
  <si>
    <t>Permission management</t>
  </si>
  <si>
    <t>Permission management screen</t>
  </si>
  <si>
    <t>BE: api get Permission list</t>
  </si>
  <si>
    <t>Quyen</t>
  </si>
  <si>
    <t>BE: api CUD Permission</t>
  </si>
  <si>
    <t>FE: a screen to list Permission</t>
  </si>
  <si>
    <t>FE: a popup to create  Permission</t>
  </si>
  <si>
    <t>FE: a popup to  update Permission</t>
  </si>
  <si>
    <t xml:space="preserve">33%-66% - 0.5 </t>
  </si>
  <si>
    <t>CV</t>
  </si>
  <si>
    <t>CV management</t>
  </si>
  <si>
    <t>CV list screen</t>
  </si>
  <si>
    <t>BE: Api get CV list by condition, paginable</t>
  </si>
  <si>
    <t>normal</t>
  </si>
  <si>
    <t>Be: api export excel</t>
  </si>
  <si>
    <t>low</t>
  </si>
  <si>
    <t>Fe: CV list screen</t>
  </si>
  <si>
    <t>Fe: filter cv area</t>
  </si>
  <si>
    <t>Fe: export excel button</t>
  </si>
  <si>
    <t>CV detail screen</t>
  </si>
  <si>
    <t>Be: api get CV detail</t>
  </si>
  <si>
    <t>BE: api update CV</t>
  </si>
  <si>
    <t>BE: api update CV status</t>
  </si>
  <si>
    <t>BE: api suggestion</t>
  </si>
  <si>
    <t>FE: area view CV file</t>
  </si>
  <si>
    <t>FE: Approve or Reject function</t>
  </si>
  <si>
    <t>FE: detail information</t>
  </si>
  <si>
    <t>FE: suggestion function</t>
  </si>
  <si>
    <t>Upload CV screen</t>
  </si>
  <si>
    <t>BE: api upload file</t>
  </si>
  <si>
    <t>BE: api create CV information</t>
  </si>
  <si>
    <t>FE: upload CV screen</t>
  </si>
  <si>
    <t>Scheduling</t>
  </si>
  <si>
    <t>Interview scheduling</t>
  </si>
  <si>
    <t>Scheduled Interview list screen</t>
  </si>
  <si>
    <t>BE: api get scheduled inteview list</t>
  </si>
  <si>
    <t>BE: api get scheduled interview detail</t>
  </si>
  <si>
    <t>BE: api send email for interviewers</t>
  </si>
  <si>
    <t>FE: list scheduled inteview by day, on a calendar</t>
  </si>
  <si>
    <t>FE: view scheduled interview detail on a pop over</t>
  </si>
  <si>
    <t>a popover for scheduling interview</t>
  </si>
  <si>
    <t xml:space="preserve">BE: api for scheduling an interview </t>
  </si>
  <si>
    <t>FE: a pop over for scheduling interview</t>
  </si>
  <si>
    <t>Evaluating candidates while interviewing</t>
  </si>
  <si>
    <t>scheduled interview list screen (My calendar screen)</t>
  </si>
  <si>
    <t>BE: api to get scheduled interview by interviewer's ID (user Id) and other information that need to use calendar</t>
  </si>
  <si>
    <t xml:space="preserve">33%미만 - 0.25 </t>
  </si>
  <si>
    <t>FE: build a my calendar screen</t>
  </si>
  <si>
    <t>this screen will show scheduled interview list, when users click at cells will open a popup to read CV, scheduled interview and evaluating candidates (see the below Evaluating candidates screen)</t>
  </si>
  <si>
    <t>Evaluating candidates screen</t>
  </si>
  <si>
    <t>BE: api evaluate candidates</t>
  </si>
  <si>
    <t>FE: a form for evaluating candidates</t>
  </si>
  <si>
    <t>Evaluating detail screen</t>
  </si>
  <si>
    <t xml:space="preserve">BE: api get Evaluating detail </t>
  </si>
  <si>
    <t>BE: api export pdf</t>
  </si>
  <si>
    <t>FE: Evaluating detail screen</t>
  </si>
  <si>
    <t>Onboarding</t>
  </si>
  <si>
    <t>Scheduling onboarding</t>
  </si>
  <si>
    <t>onboarding list screen</t>
  </si>
  <si>
    <t>BE: api get onboarding list</t>
  </si>
  <si>
    <t>FE: list onboarding info by day, on a calendar</t>
  </si>
  <si>
    <t>FE: view onboarding detail on a pop over</t>
  </si>
  <si>
    <t>scheduling onboarding screen</t>
  </si>
  <si>
    <t>BE: api scheduling onboarding</t>
  </si>
  <si>
    <t>FE: a pop over for scheduling onboarding</t>
  </si>
  <si>
    <t>sprint 3</t>
  </si>
  <si>
    <t>Email and notification</t>
  </si>
  <si>
    <t>Tính năng thông báo: mail, icon thông báo</t>
  </si>
  <si>
    <t>a bell ringing put at every page</t>
  </si>
  <si>
    <t>BE: api return notify list by user ID</t>
  </si>
  <si>
    <t>BE: api return number of new notify</t>
  </si>
  <si>
    <t>C2</t>
  </si>
  <si>
    <t>BE: an utill class to send email</t>
  </si>
  <si>
    <t>BE: api update notify by user ID</t>
  </si>
  <si>
    <t>FE: code a bell for nitification</t>
  </si>
  <si>
    <t xml:space="preserve">FE: popup for showing notification list. 
</t>
  </si>
  <si>
    <t xml:space="preserve">When there are many notification, will merge them into one notification. 
- 4 kinds of notification:
+) scheduled interview -&gt; redirect to my calendar
+) onboarding -&gt; redirect to my calendar
+) suitable CV -&gt; redirect to CV list
+) suggestion  -&gt; redirect to CV list
</t>
  </si>
  <si>
    <t>Job</t>
  </si>
  <si>
    <t>Job position management</t>
  </si>
  <si>
    <t>Job position list screen</t>
  </si>
  <si>
    <t>BE: api get job position list</t>
  </si>
  <si>
    <t>BE: api get criteria and weight (trọng số)</t>
  </si>
  <si>
    <t>BE: api CUD job position</t>
  </si>
  <si>
    <t>BE: api CUD criteria and weight</t>
  </si>
  <si>
    <t>FE: a job position with criteria and weight screen</t>
  </si>
  <si>
    <t>FE: a popup to CUD job and criteria with weight</t>
  </si>
  <si>
    <t>Subscription</t>
  </si>
  <si>
    <t xml:space="preserve">Subscribe a specific job </t>
  </si>
  <si>
    <t>A job - requirement  list screen</t>
  </si>
  <si>
    <t>BE: api get job, criteria and weight list</t>
  </si>
  <si>
    <t>FE: A job - criteria list screen</t>
  </si>
  <si>
    <t>BE: api job subscription list by UserID</t>
  </si>
  <si>
    <t>FE: a job subscription screen</t>
  </si>
  <si>
    <t>Suitable CV scanning job</t>
  </si>
  <si>
    <t>Suitable CV scanning job (schedule, batch job)</t>
  </si>
  <si>
    <t>BE: Create a job to evaluate score of CV and then send notification to subscribers</t>
  </si>
  <si>
    <t>Fetch CV from 3rd parties</t>
  </si>
  <si>
    <t>Fetch CV by rule, extract main information</t>
  </si>
  <si>
    <t>A job to fetch CV by rule, extract main information</t>
  </si>
  <si>
    <t>rule list screen</t>
  </si>
  <si>
    <t>BE:api get rule list</t>
  </si>
  <si>
    <t>phase 2</t>
  </si>
  <si>
    <t>BE: api update rule</t>
  </si>
  <si>
    <t>FE: rule list screen</t>
  </si>
  <si>
    <t>FE: a popup create update rule</t>
  </si>
  <si>
    <t>FE: a popup update rule</t>
  </si>
  <si>
    <t>Log</t>
  </si>
  <si>
    <t>BE: APi get system log</t>
  </si>
  <si>
    <t>BE: APi export system log</t>
  </si>
  <si>
    <t>Statistic</t>
  </si>
  <si>
    <t>Tính năng phân tích thông kê</t>
  </si>
  <si>
    <t xml:space="preserve">Biểu đồ tròn ti lệ % status trên tổng số CV đã applied </t>
  </si>
  <si>
    <t>BE: api get number of status and total CV</t>
  </si>
  <si>
    <t xml:space="preserve">FE: Vẽ biểu đồ tròn ti lệ % status trên tổng số CV đã applied </t>
  </si>
  <si>
    <t>Biểu đồ cột các trạng thái CV theo ngày, tuần, tháng (start date, end date)</t>
  </si>
  <si>
    <t>BE: api get number of status by time</t>
  </si>
  <si>
    <t>FE: Vẽ biểu đồ cột các trạng thái CV theo ngày, tuần, tháng (start date, end date)</t>
  </si>
  <si>
    <t>Biểu đồ cột số lượng các CV từ các nguồn khác nhau theo ngày, tuần, tháng (start date, end date)</t>
  </si>
  <si>
    <t>BE: api get number of CV from different sources by time</t>
  </si>
  <si>
    <t>FE: vẽ biểu đồ cột số lượng các CV từ các nguồn khác nhau theo ngày, tuần, tháng (start date, end date)</t>
  </si>
  <si>
    <t>Biểu đồ cột các job applied theo ngày, tuần, tháng (start date, end date)</t>
  </si>
  <si>
    <t>BE: api get number of applied jobs by time</t>
  </si>
  <si>
    <t>FE: vẽ biểu đồ cột các job applied theo ngày, tuần, tháng (start date, end date)</t>
  </si>
  <si>
    <t>Biểu đồ cột các skills CV theo ngày, tuần, tháng (start date, end date)</t>
  </si>
  <si>
    <t>BE: api get number of skills by time</t>
  </si>
  <si>
    <t>FE: Vẽ biểu đồ cột các skills CV theo ngày, tuần, tháng (start date, end date)</t>
  </si>
  <si>
    <t>dashboard</t>
  </si>
  <si>
    <t>FE: dashboard</t>
  </si>
  <si>
    <t>Login page</t>
  </si>
  <si>
    <t>FE: login page</t>
  </si>
  <si>
    <t>BE: api login</t>
  </si>
  <si>
    <t>FE: logout feature</t>
  </si>
  <si>
    <t>구분</t>
    <phoneticPr fontId="5" type="noConversion"/>
  </si>
  <si>
    <t>역량레벨</t>
    <phoneticPr fontId="5" type="noConversion"/>
  </si>
  <si>
    <t>유효값</t>
    <phoneticPr fontId="5" type="noConversion"/>
  </si>
  <si>
    <t>생산성</t>
    <phoneticPr fontId="5" type="noConversion"/>
  </si>
  <si>
    <t>LCP단가(24년)</t>
    <phoneticPr fontId="5" type="noConversion"/>
  </si>
  <si>
    <t>LCP단가(23년)</t>
    <phoneticPr fontId="5" type="noConversion"/>
  </si>
  <si>
    <t>※ M/D, M/M 변환 기준 (1MM →)</t>
    <phoneticPr fontId="5" type="noConversion"/>
  </si>
  <si>
    <t>L-0.5</t>
    <phoneticPr fontId="5" type="noConversion"/>
  </si>
  <si>
    <t>L-1.0</t>
    <phoneticPr fontId="5" type="noConversion"/>
  </si>
  <si>
    <t>L-1.5</t>
    <phoneticPr fontId="5" type="noConversion"/>
  </si>
  <si>
    <t>L-2.0</t>
    <phoneticPr fontId="5" type="noConversion"/>
  </si>
  <si>
    <t>L-2.5</t>
    <phoneticPr fontId="5" type="noConversion"/>
  </si>
  <si>
    <t>L-3.0</t>
    <phoneticPr fontId="5" type="noConversion"/>
  </si>
  <si>
    <t>L-3.5</t>
    <phoneticPr fontId="5" type="noConversion"/>
  </si>
  <si>
    <t>L-4.0</t>
    <phoneticPr fontId="5" type="noConversion"/>
  </si>
  <si>
    <t>L-4.5</t>
    <phoneticPr fontId="5" type="noConversion"/>
  </si>
  <si>
    <t>L-5.0</t>
    <phoneticPr fontId="5" type="noConversion"/>
  </si>
  <si>
    <t>협상단가</t>
  </si>
  <si>
    <t>■ Summary</t>
  </si>
  <si>
    <t>MM</t>
  </si>
  <si>
    <t>Amount (one thousand won)</t>
  </si>
  <si>
    <t>(1) Development labor cost - standard man-hours and others</t>
  </si>
  <si>
    <t>(2) Labor costs other than development</t>
  </si>
  <si>
    <t>(3) HW/SW, etc.</t>
  </si>
  <si>
    <t>計</t>
  </si>
  <si>
    <t>▶ Non-editable areas</t>
  </si>
  <si>
    <t>Step3. Management &amp; Development Calculation</t>
  </si>
  <si>
    <t>Classification of duties</t>
  </si>
  <si>
    <t>Job Description and Role</t>
  </si>
  <si>
    <t>Level of technical competence</t>
  </si>
  <si>
    <t>PP Eligibility</t>
  </si>
  <si>
    <t>Surcharge Rate</t>
  </si>
  <si>
    <t>Unit</t>
  </si>
  <si>
    <t>Man-Lift(mm)</t>
  </si>
  <si>
    <t>amount</t>
  </si>
  <si>
    <t>sum</t>
  </si>
  <si>
    <t>development</t>
  </si>
  <si>
    <t>ABAP Development</t>
  </si>
  <si>
    <t>Market Unit Price</t>
  </si>
  <si>
    <t>None of the above</t>
  </si>
  <si>
    <t>△△ Development</t>
  </si>
  <si>
    <t>L-4.0</t>
  </si>
  <si>
    <t>yes Development</t>
  </si>
  <si>
    <t>L-1.0</t>
  </si>
  <si>
    <t>Apply market unit price</t>
  </si>
  <si>
    <t>ᄆᄆdevelopment</t>
  </si>
  <si>
    <t>Smart Factory</t>
  </si>
  <si>
    <t>Smart Factory Business Surcharge Application</t>
  </si>
  <si>
    <t>Analysis/Design</t>
  </si>
  <si>
    <t>ERP(SAP)</t>
  </si>
  <si>
    <t>PM</t>
  </si>
  <si>
    <t>L-3.0</t>
  </si>
  <si>
    <t>Infrastructure Installation</t>
  </si>
  <si>
    <t>yes Installation</t>
  </si>
  <si>
    <t>ᄆᄆinstallation</t>
  </si>
  <si>
    <t>Penetration Testing</t>
  </si>
  <si>
    <t>security</t>
  </si>
  <si>
    <t>Vulnerability Inspection</t>
  </si>
  <si>
    <t>UX Planning</t>
  </si>
  <si>
    <t>UX Design</t>
  </si>
  <si>
    <t>L-2.0</t>
  </si>
  <si>
    <t>guitar</t>
  </si>
  <si>
    <t>Perform other project work</t>
  </si>
  <si>
    <t>PI</t>
  </si>
  <si>
    <t>QA</t>
  </si>
  <si>
    <t>PerformanceExam</t>
  </si>
  <si>
    <t>exam</t>
  </si>
  <si>
    <t>If the HW/SW amount is included in the quotation, it will be listed</t>
  </si>
  <si>
    <t>※ If the input manpower is eligible for "Premium Pricing", please select whether or not you are eligible or not.</t>
  </si>
  <si>
    <t>Level 3</t>
    <phoneticPr fontId="1" type="noConversion"/>
  </si>
  <si>
    <t>LEVEL4</t>
  </si>
  <si>
    <t>Detail function</t>
  </si>
  <si>
    <t>Description</t>
  </si>
  <si>
    <t>Danh sách users CRUD</t>
  </si>
  <si>
    <t>Quản lý danh sách team</t>
  </si>
  <si>
    <t>quản lý danh sách quyền</t>
  </si>
  <si>
    <t>Calendar board để xếp lịch</t>
  </si>
  <si>
    <t>có thể phỏng vấn nhiều vòng, nếu pass vòng 1 và fail vòng 2 thì team leader có thể cân nhắc tuyển ứng viên cho team khác.
Đối với phỏng vấn vòng 2, người pv có thể là HQ.</t>
  </si>
  <si>
    <t xml:space="preserve"> this screen will show scheduled interview list, when users click at cells will open a popup to read CV, scheduled interview and evaluating candidates (see the below Evaluating candidates screen)</t>
  </si>
  <si>
    <t>show interviewing round number</t>
  </si>
  <si>
    <t>show interviewing round results</t>
  </si>
  <si>
    <t>subcribers: nhận thông báo các CVs thỏa mãn yêu cầu</t>
  </si>
  <si>
    <t>cài đặt nhận thông báo</t>
  </si>
  <si>
    <t>Trang cài đặt các tiêu chí (hỗ trơ  nhiều nhóm tiêu chí)</t>
  </si>
  <si>
    <t>Tính năng fetch CV về system từ 3rd party theo rule: lần phỏng vấn gần nhất không quá từ 3-6 tháng, ko làm ở Fpt software, Fpt IS.</t>
  </si>
  <si>
    <t>BIểu đồ thống kê theo thời gian: total, accepted, interviewed, onboarded</t>
  </si>
  <si>
    <t>Role management</t>
  </si>
  <si>
    <t>Role management screen</t>
  </si>
  <si>
    <t>Biểu đồ tỉ lệ tương quan theo time: vị trí tuyển dụng, skills, status/total</t>
  </si>
  <si>
    <t>Thống kể theo vùng miền, độ tuổi, giời tính, nguồn tuyển dụng</t>
  </si>
  <si>
    <t>Home page - dashboard</t>
  </si>
  <si>
    <t>Export excel</t>
  </si>
  <si>
    <t>Hiệu suất đóng góp tuyển dụng</t>
  </si>
  <si>
    <t>Danh sách tông quan các CVs</t>
  </si>
  <si>
    <t>Trang xem chi tiết CV và accept CV</t>
  </si>
  <si>
    <t>Upload CV (refer person)</t>
  </si>
  <si>
    <t>Export dữ liệu</t>
  </si>
  <si>
    <t>Hõ trợ filter theo interviewer, accepter</t>
  </si>
  <si>
    <t>Trang chi tiết theo ngày</t>
  </si>
  <si>
    <t>Thông báo lịch qua mail cho interviewer</t>
  </si>
  <si>
    <t>Trang xem chi tiết CV và comment đánh giá theo các tiêu chí</t>
  </si>
  <si>
    <t>Thông báo lịch qua mail cho người phụ trách</t>
  </si>
  <si>
    <t>Đinh kỳ gửi report file cho HR, Admin,.. </t>
  </si>
  <si>
    <t>Thông báo có CV accepted, passed intervewing -&gt; HR</t>
  </si>
  <si>
    <t>Auto fetch new CV</t>
  </si>
  <si>
    <t>Auto convert data to DB data</t>
  </si>
  <si>
    <t>log accept, interview, onboarding, rejected, option:  view by ?</t>
  </si>
  <si>
    <t>Sushin</t>
  </si>
  <si>
    <t>:</t>
  </si>
  <si>
    <t>LGOO Business Innovation OO Team OOO Responsibility</t>
  </si>
  <si>
    <t>Thank you for your business with us, and we quote you as below.</t>
  </si>
  <si>
    <t>Quotation</t>
  </si>
  <si>
    <t>Tianyuan (VAT excluded)</t>
  </si>
  <si>
    <t>(Unit: thousands of won)</t>
  </si>
  <si>
    <t>Job Description</t>
  </si>
  <si>
    <t>entry</t>
  </si>
  <si>
    <t>Quantity(mm)</t>
  </si>
  <si>
    <t>Offer price</t>
  </si>
  <si>
    <t>00Management System 000 Spread</t>
  </si>
  <si>
    <t>Development Area</t>
  </si>
  <si>
    <t>Based on standard blank cheques</t>
  </si>
  <si>
    <t>OO Development</t>
  </si>
  <si>
    <t>Special (market) unit price</t>
  </si>
  <si>
    <t>ABAP Developer</t>
  </si>
  <si>
    <t>Non-Development Areas</t>
  </si>
  <si>
    <t>Detailed Challenge Analysis</t>
  </si>
  <si>
    <t>PP(1.3) surcharge</t>
  </si>
  <si>
    <t>Installation of infrastructure facilities</t>
  </si>
  <si>
    <t>L-2.5</t>
  </si>
  <si>
    <t>Project Manager</t>
  </si>
  <si>
    <t>Architecture Reading</t>
  </si>
  <si>
    <t>PP(1.2) Surcharge</t>
  </si>
  <si>
    <t>Labor Cost Subtotal</t>
  </si>
  <si>
    <t>Discount Amount</t>
  </si>
  <si>
    <t>5% discount (previously agreed upon for OOO reasons)</t>
  </si>
  <si>
    <t>Reason for discount</t>
  </si>
  <si>
    <t>Expenses</t>
  </si>
  <si>
    <t>Travel/reporting/meeting expenses</t>
  </si>
  <si>
    <t>Total (VAT excluded)</t>
  </si>
  <si>
    <t>What to expect</t>
  </si>
  <si>
    <t>1) This quotation is for this case only and is valid for 30 days from the date of quotation.</t>
  </si>
  <si>
    <t>* Please fill out only the area. (Please use only the areas that should be carried out under the M/M contract (PI/consulting, facility provision/exam, infrastructure installation/exam, analysis/design or exam only, solution purchase/setup, roll-in/out, dispatch of manpower to customer companies, etc.).)</t>
  </si>
  <si>
    <t>Belong</t>
  </si>
  <si>
    <t>Technical Competency</t>
  </si>
  <si>
    <t>Compensation</t>
  </si>
  <si>
    <t>Total Input
Airlift(M/M)</t>
  </si>
  <si>
    <t>Gun Master
(1 thousand won)</t>
  </si>
  <si>
    <t>Monthly Input Details(M/M)</t>
  </si>
  <si>
    <t>level</t>
  </si>
  <si>
    <t>M1 (O)</t>
  </si>
  <si>
    <t>M2 (O)</t>
  </si>
  <si>
    <t>M3 (O)</t>
  </si>
  <si>
    <t>…...</t>
  </si>
  <si>
    <t>MO (O)</t>
  </si>
  <si>
    <t>Facility OO Management</t>
  </si>
  <si>
    <t>OO Setup</t>
  </si>
  <si>
    <t>5 AA facilities</t>
  </si>
  <si>
    <t>LG CNS</t>
  </si>
  <si>
    <t>OO Installation</t>
  </si>
  <si>
    <t>OO Inspection</t>
  </si>
  <si>
    <t>Roll-In</t>
    <phoneticPr fontId="5" type="noConversion"/>
  </si>
  <si>
    <t>Applying Area O</t>
  </si>
  <si>
    <t>Applies to 2 zones</t>
  </si>
  <si>
    <t>Supplier</t>
  </si>
  <si>
    <t>PI/Consulting</t>
  </si>
  <si>
    <t>Consulting</t>
  </si>
  <si>
    <t>infrastructure</t>
  </si>
  <si>
    <t>Dispatch of relevant experts</t>
  </si>
  <si>
    <t>administration</t>
  </si>
  <si>
    <t xml:space="preserve"> </t>
    <phoneticPr fontId="5" type="noConversion"/>
  </si>
  <si>
    <t>[Web]</t>
  </si>
  <si>
    <t xml:space="preserve"> </t>
  </si>
  <si>
    <t>4mh</t>
  </si>
  <si>
    <t>Processing Type</t>
  </si>
  <si>
    <t>C1</t>
    <phoneticPr fontId="8" type="noConversion"/>
  </si>
  <si>
    <t>C2</t>
    <phoneticPr fontId="8" type="noConversion"/>
  </si>
  <si>
    <t>C3</t>
    <phoneticPr fontId="8" type="noConversion"/>
  </si>
  <si>
    <t>C4</t>
    <phoneticPr fontId="8" type="noConversion"/>
  </si>
  <si>
    <t>C5</t>
    <phoneticPr fontId="8" type="noConversion"/>
  </si>
  <si>
    <t>Online</t>
  </si>
  <si>
    <t>Table
(Except coded)</t>
  </si>
  <si>
    <t>. No more than 2</t>
  </si>
  <si>
    <t>. No more than 3</t>
  </si>
  <si>
    <t>. 4 or less</t>
  </si>
  <si>
    <t>. 5 or more</t>
  </si>
  <si>
    <t>. Complexity4 or higher If there is a need for consultation</t>
  </si>
  <si>
    <t>Number of columns/items
(Screen, Handing)</t>
  </si>
  <si>
    <t>. No more than 10</t>
  </si>
  <si>
    <t>. 10~20</t>
  </si>
  <si>
    <t>. 15~25</t>
  </si>
  <si>
    <t>. 25 or more</t>
  </si>
  <si>
    <t>Processing complexity
(Validation Note 1&gt;</t>
  </si>
  <si>
    <t>. No more than 5</t>
  </si>
  <si>
    <t>. 6 ~ 10</t>
  </si>
  <si>
    <t>. 11~15</t>
  </si>
  <si>
    <t>. More than 15</t>
  </si>
  <si>
    <t>Processing complexity
1) Number of work logic 2)
2) Calculation Note 3)
3) Screen Function Note 4)</t>
  </si>
  <si>
    <t>. none</t>
  </si>
  <si>
    <t>. 1~5</t>
  </si>
  <si>
    <t>. 6~10</t>
  </si>
  <si>
    <t>. Over 10</t>
  </si>
  <si>
    <t>UI elements (common)</t>
  </si>
  <si>
    <t>. Design, alignment, etc.</t>
  </si>
  <si>
    <t>Others/Examples</t>
  </si>
  <si>
    <t>. Common Excel Download features
. Simple inquiry without calculation (e.g. number inquiry)</t>
  </si>
  <si>
    <t>. Normal List lookup with calculations
. Create a simple icon menu - if you only have an on-screen UI and an image
. If you don't have a major logic in your business
. Simple input, modification screen, simple join, and processing screen for query results</t>
  </si>
  <si>
    <t>. Changing and Adding Table Columns
. If there is an important logic of the work
. When the complexity of the design requires a lot of manual assembly
. If a specific function is required, such as sorting by column, a screen with a page function, etc.</t>
  </si>
  <si>
    <t>. Data Upload Processing Screen (Upload Data Using Files)
. When there is validation complexity according to the important logic of the business</t>
  </si>
  <si>
    <t>. When it is necessary to link external devices, function modules provided by companies, open APIs, etc.
. If there is a requirement that needs to be implemented by applying the device
. If you have a configuration request for your own security and cryptographic modules
. In the event of a special occurrence such as the introduction of a solution
. Perform highly complex logic, control external hardware, and apply new technologies</t>
  </si>
  <si>
    <t>Batch/
Conversion</t>
  </si>
  <si>
    <t>Table</t>
  </si>
  <si>
    <t>. 3 pcs</t>
  </si>
  <si>
    <t>. 4 pcs</t>
  </si>
  <si>
    <t>. 5 pcs</t>
  </si>
  <si>
    <t>. 6 or more</t>
  </si>
  <si>
    <t>Processing complexity
(Calculation &amp; Check Process)</t>
  </si>
  <si>
    <t>. No more than 2 times</t>
  </si>
  <si>
    <t>. E3</t>
  </si>
  <si>
    <t>. E4</t>
  </si>
  <si>
    <t>. E5</t>
  </si>
  <si>
    <t>. More than 6 times</t>
  </si>
  <si>
    <t>Processing complexity
(Transaction)</t>
  </si>
  <si>
    <t>. 1~2pcs</t>
  </si>
  <si>
    <t>. 3~4pcs</t>
  </si>
  <si>
    <t>. 5~6pcs</t>
  </si>
  <si>
    <t>. 7 or more</t>
  </si>
  <si>
    <t>Other Considerations
(Difficulty Increase)</t>
  </si>
  <si>
    <t>. External Systems, External Links
. vs. Capacity Data Processing (Performance, Validation, Exception Data)
. Consider I/F method complexity (MQ, WebService, EAI, B2Bi)</t>
  </si>
  <si>
    <t xml:space="preserve">   </t>
    <phoneticPr fontId="8" type="noConversion"/>
  </si>
  <si>
    <t>Note 1) The number of alerts or JavaScript processed at the screen level (Check)</t>
  </si>
  <si>
    <t>Note 3) Average, Sum, Deviation, etc.</t>
  </si>
  <si>
    <t>Note 2) There is no special business logic such as branching or processing by type in Server Logic.</t>
  </si>
  <si>
    <t>Note 4) Screen link, Reset, paging processing, file attachment, sorting function, mailing, etc.</t>
  </si>
  <si>
    <t>[Oracle ERP]</t>
  </si>
  <si>
    <t>Number of Tables
(Except coded)</t>
  </si>
  <si>
    <t>No more than 1</t>
  </si>
  <si>
    <t>2~3 or less</t>
  </si>
  <si>
    <t>4~5 or less</t>
  </si>
  <si>
    <t>More than 5</t>
  </si>
  <si>
    <t>- Complexity4 or higher If there is a special matter and a consultation is required</t>
  </si>
  <si>
    <t>Validation(Logic) &amp; Input Fields</t>
  </si>
  <si>
    <t>No more than 10</t>
  </si>
  <si>
    <t>No more than 15</t>
  </si>
  <si>
    <t>No more than 20</t>
  </si>
  <si>
    <t>More than 20</t>
  </si>
  <si>
    <t>Form UI 1)</t>
  </si>
  <si>
    <t>unity</t>
  </si>
  <si>
    <t>3 or less</t>
  </si>
  <si>
    <t>5 or less</t>
  </si>
  <si>
    <t>Over 5</t>
  </si>
  <si>
    <t>Standard API</t>
  </si>
  <si>
    <t>Over 2</t>
  </si>
  <si>
    <t>common</t>
  </si>
  <si>
    <t>- UI elements: Design, Align, etc.
- OAF construction reflects a 1 level increase compared to Form building difficulty (?)</t>
  </si>
  <si>
    <t>- Pure BD/UT workload of about 1 day
- No special logic required
- Single SQL, Report that requires minimal format changes</t>
  </si>
  <si>
    <t>- Pure BD/UT workload of about 2 days
- When it is necessary to reflect logic such as implementing simple calculations or editing.
- Data from 1~2 tables Selection Logic and some formatting is required</t>
  </si>
  <si>
    <t>- Pure BD/UT about 3 days of workload
- When you need to reflect the logic of performing various calculations, other screen calls, etc.
- Report using form paper (fixed print type)
- Report with a lot of data selection and formatting from several tables with master-detail structure</t>
  </si>
  <si>
    <t>- Pure BD/UT about 5 days of workload
- When you need to implement a variety of complex functions and call a separate program.
- You need to implement functionality that is not standard in Oracle Forms.
- Report using form paper (fixed print type)
- Complex data processing logic and formatting are required, and many tables and hierarchies between them are complex, so mutual validation is required</t>
  </si>
  <si>
    <t>- Complexity4 or higher If there is a special matter and a consultation is required
- You need to implement functionality that is not provided by the standard.
- When it is necessary to link external devices, function modules provided by companies, open APIs, etc.
- When there is a requirement that needs to be implemented by applying the device
- If there is a request to configure your own security and cryptographic modules
- In case of special issues such as solution introduction
- Perform highly complex logic, control external hardware, apply new technologies</t>
  </si>
  <si>
    <t>Batch</t>
  </si>
  <si>
    <t>- Pure BD/UT workload of about 1 day
- If only a single table is possible. For example, a Database Trigger that adds a single row to another table.
- Add/edit conditions and fields</t>
  </si>
  <si>
    <t>- Pure BD/UT workload of about 2 days
- When updating 2~3 tables by looping or simple conditions,
- If there are less than 2 internal objects (Func, Proc) when configured as a package,
- When mapping data dependent on a module and interfacing it</t>
  </si>
  <si>
    <t>- Pure BD/UT about 3 days of workload
- When looping, calculating, or updating more than 3 tables by condition
- When configured as a package, if there are 3 ~ 5 internal objects (Func, Proc)
- When considering and interfacing with business processes of more than 1,2 modules</t>
  </si>
  <si>
    <t>- Pure BD/UT about 5 days of workload
- When updating more than 5 tables with logic such as complex conditions
- If there are more than 5 internal objects (Func, Proc) when configured as a package,</t>
  </si>
  <si>
    <t>- Complexity4 or higher If there is a special matter and a consultation is required
- When the Standard API call logic is applied.</t>
  </si>
  <si>
    <t>Other considerations (difficulty upgrades)</t>
  </si>
  <si>
    <t>- External systems, external linkage
- Handling large capacity data (performance, validation, exception data)</t>
  </si>
  <si>
    <t>Conversion</t>
  </si>
  <si>
    <t>- Pure BD/UT workload of about 1 day
- Application of simple codes, such as standard codes</t>
  </si>
  <si>
    <t>- Pure BD/UT workload of about 2 days
- Apply 3~5 columns to 1 table
- If conversion is required after mapping in the Extension Table.</t>
  </si>
  <si>
    <t>- Pure BD/UT about 3 days of workload
- Bulk registration of large capacity data
- Apply Converstion to 2~3 tables
- When two or more business processes are considered and conversion is required after mapping</t>
  </si>
  <si>
    <t>- Pure BD/UT about 5 days of workload
- When a data transformation operation is applied to two or more tables.
- If there are 3~4 conversion linked tables
- When it is necessary to convert after mapping in consideration of 3 or more business processes</t>
  </si>
  <si>
    <t>- Complexity4 or higher If there is a special matter and a consultation is required
- When applying History and Transaction data, data processing occurs and there are more than 5 linked tables.</t>
  </si>
  <si>
    <t>Note 1) Form UI : Tab, Stacked, Dynamic View</t>
  </si>
  <si>
    <t>[C/S]</t>
  </si>
  <si>
    <t>C1</t>
    <phoneticPr fontId="5" type="noConversion"/>
  </si>
  <si>
    <t>Class Description</t>
  </si>
  <si>
    <t>- If there is no major logic in the business
- Simple inquiry within 2~3 tables, simple calculation
- If there is no change in the DB Object.</t>
  </si>
  <si>
    <t>- Processing of simple transactions in about 3 tables
- If there are less than 5 validation checks according to the important logic of the business
- Table column changes and additions occur
- When CRUD functions are interrelated, Excel processing, etc.</t>
  </si>
  <si>
    <t>- When 4 or fewer tables are linked and transaxtion occurs.
- If there is an addition of special functions
- If there are more than 5 validation checks according to the important logic of the work
- Creating tables, changing columns, and adding
- The correlation of CRUD functions is complex.</t>
  </si>
  <si>
    <t>- When more than 5 tables are linked to create a complex transaxtion
- If there is a special function or exception function added
- If there are more than 5 validation checks according to the important logic of the work or if there are many branches of the work logic
- Creating tables, changing columns, and adding
- Implemented with technology that lacks experience and competence</t>
  </si>
  <si>
    <t>- Complexity4 or higher If there is a special matter and a consultation is required
When screen configuration (tap configuration, etc.) and logic processing are very complex and require long-term verification
When there is a lot of linkage between other systems and it is complicated, communication with the outside world occurs
Application of new technologies that have not been experienced, application of solutions, etc.</t>
  </si>
  <si>
    <t>Program for User Interface for Client
▶ Development of process UI screen for MES
▶ Configure screen layout such as list inquiry and detailed inquiry Display item definition
▶ Invoke business logic or invoke the DB's Stored Procedure
▶ Organize your screen, including images
▶ Includes other types of I/F including PLC and signal processing items</t>
  </si>
  <si>
    <t>Processing the work logic that the system triggrings
Large-scale batch processing</t>
  </si>
  <si>
    <t>[DW]</t>
  </si>
  <si>
    <t>Describe the criteria (simple logic)</t>
  </si>
  <si>
    <t>Describe criteria (complex logic)</t>
  </si>
  <si>
    <t>Ingestion ETL</t>
  </si>
  <si>
    <t>1~2 tables, and if you handle simple logic</t>
  </si>
  <si>
    <t>- Refer to 3~4 tables, and handle simple logic
- Refer to 1~2 tables, and when processing complex logic</t>
  </si>
  <si>
    <t>- Refer to 5~6 tables, and if you are dealing with simple logic
- Refer to 3~4 tables, and handle complex logic</t>
  </si>
  <si>
    <t>- Refer to more than 7 tables, and handle simple/complex logic
- Refer to 5~6 tables, and handle complex logic</t>
  </si>
  <si>
    <t>-If you are using Generated SQL
-DB, if you are using the default function provided</t>
  </si>
  <si>
    <t>-User Defined: If you're using SQL
-If you have a parallel processing job (PX job)</t>
  </si>
  <si>
    <t>Consolidated Summary ETL</t>
  </si>
  <si>
    <t>- If you use source tables and columns without variations, or if you use simple mapping logic</t>
  </si>
  <si>
    <t>-When using advanced ETL features such as hash functions
-If you have a parallel processing job (PX job)</t>
  </si>
  <si>
    <t>Universe</t>
  </si>
  <si>
    <t>1 table, and if you are dealing with simple logic,</t>
  </si>
  <si>
    <t>- Refer to 2~3 tables, and if you are dealing with simple logic
- Referring to 1 table, when dealing with complex logic</t>
  </si>
  <si>
    <t>-Refer to 4~5 tables, and if you are dealing with simple logic
-Refer to 2~3 tables, and if you are dealing with complex logic</t>
  </si>
  <si>
    <t>- Refer to more than 6 tables, and handle simple/complex logic
- Refer to 4~5 tables, and handle complex logic</t>
  </si>
  <si>
    <t>- if you are referencing a physical table or View without any variations</t>
  </si>
  <si>
    <t>-If you are referencing a derived table (a View formed by separate logic)</t>
  </si>
  <si>
    <t>BO Report</t>
  </si>
  <si>
    <t>If you refer to 1 universe and handle simple logic</t>
  </si>
  <si>
    <t>- If you refer to 2 universes and handle simple logic
- When referring to 1 universe and processing complex logic</t>
  </si>
  <si>
    <t>- 3 universes, if you are dealing with simple logic
- Refer to 2 universes, and if you are dealing with complex logic.</t>
  </si>
  <si>
    <t>- When referring to more than 4 universes and dealing with simple/complex logic
- When referring to 3 universes and dealing with complex logic</t>
  </si>
  <si>
    <t>- If you are using a basic chart, do not use variables, or if the design application is simple</t>
  </si>
  <si>
    <t>-Capacity when processing data
-If you are using a customized chart, using a large number of variables, or applying a complex design</t>
  </si>
  <si>
    <t>MSTR Meta</t>
  </si>
  <si>
    <t>- Refer to 1~5 dimension tables, and handle simple logic</t>
  </si>
  <si>
    <t>- Refer to 6~10 dimension tables, and handle simple logic
- Refer to 1~5 dimension tables, and handle complex logic</t>
  </si>
  <si>
    <t>- Refer to 11~15 dimension tables, and handle simple logic
- Refer to 6~10 dimension tables, and handle complex logic</t>
  </si>
  <si>
    <t>- Referring to more than 16 dimension tables, and processing simple logic
- Refer to 11~15 dimension tables, and handle complex logic</t>
  </si>
  <si>
    <t>- When creating schema objects using source tables and columns without variations, or when using simple mapping logic when creating public objects.</t>
  </si>
  <si>
    <t>-When creating a schema object, the source table and columns are formed with separate logic, or the number of metrics is more than 30.</t>
  </si>
  <si>
    <t>MSTR Report</t>
  </si>
  <si>
    <t>1-10 MSTR objects, and if you are dealing with simple logic,</t>
  </si>
  <si>
    <t>- 11~20 MSTR objects, and simple logic is processed
- 1~10 MSTR objects, and when processing complex logic</t>
  </si>
  <si>
    <t>- 21~30 MSTR objects, and simple logic is processed
- 11~20 MSTR objects, and when processing complex logic</t>
  </si>
  <si>
    <t>- Referencing more than 31 MSTR objects, and processing simple logic
- Referencing 21~30 MSTR objects, and processing complex logic</t>
  </si>
  <si>
    <t>- Use default Attributes, Metrics, or use no variables, or if the design application is simple.</t>
  </si>
  <si>
    <t>-If the metric logic is complex, if you use complex (derived) Metrics, if you use a large number of variables, or if you apply a complex design.</t>
  </si>
  <si>
    <t>BI Report</t>
  </si>
  <si>
    <t>1 table, no more than 5 columns</t>
  </si>
  <si>
    <t>- No more than 2 tables, no more than 10 columns, and no more than 5 calculations and check processes</t>
  </si>
  <si>
    <t>- No more than 3 tables, no more than 20 columns, and no more than 10 calculation and check processes</t>
  </si>
  <si>
    <t>- No more than 4 tables, no more than 25 columns, and no more than 15 calculation and check processes.</t>
  </si>
  <si>
    <t>BI Meta</t>
  </si>
  <si>
    <t>1 table, no more than 10 columns</t>
  </si>
  <si>
    <t>- No more than 2 tables, no more than 15 columns, and no more than 5 calculations and check processes</t>
  </si>
  <si>
    <t>Essbase</t>
  </si>
  <si>
    <t>1~5 tables, and if you are dealing with simple logic</t>
  </si>
  <si>
    <t>- Refer to 6~7 tables, and handle simple logic
- Refer to 1~5 tables, and if you are dealing with complex logic</t>
  </si>
  <si>
    <t>- Refer to 8~9 tables, and handle simple logic
- Refer to 6~7 tables, and when dealing with complex logic</t>
  </si>
  <si>
    <t>- Refer to more than 10 tables, and handle simple/complex logic
- Refer to 8~9 tables, and if you are dealing with complex logic</t>
  </si>
  <si>
    <t>-When using simple rollup functions such as SUM/AVG</t>
  </si>
  <si>
    <t>-When using the Custom Calc function or implementing complex computational logic (daily calculation)</t>
  </si>
  <si>
    <t>Arcplan</t>
  </si>
  <si>
    <t>- Referencing 2 tables, and processing simple logic
- Referring to 1 table, when dealing with complex logic</t>
  </si>
  <si>
    <t>-3 tables, if you are dealing with simple logic.
- Refers to 2 tables, if you are dealing with complex logic.</t>
  </si>
  <si>
    <t>- Refer to more than 4 tables, and handle simple/complex logic
- 3 tables, when dealing with complex logic</t>
  </si>
  <si>
    <t>- If the data processing is simple, or if you are using the Arcplan basic chart</t>
  </si>
  <si>
    <t>- If you have complex data processing logic or use customized charts
- If you use internal DB to match the screen format</t>
  </si>
  <si>
    <t>* If more than 50% of the new program needs to be modified</t>
  </si>
  <si>
    <t>* Tables include facts and dimensions</t>
  </si>
  <si>
    <t>[SAP ERP]</t>
  </si>
  <si>
    <t>A simple process with fewer than 3 main functions or
- Simple Validation Check for less than 5 items
- Simple calculation and check process of less than 3 times
- Fewer than 4 key table-related processes
Simple screen with fewer than 3 screens
- Fewer than 10 columns
- Table Control</t>
  </si>
  <si>
    <t>Complex processes with fewer than 3 main functions or
- Complex Validation Checks for fewer than 5 items
- Complex calculation and check processes of less than 3 times
- Fewer than 4 key table-related processes
- Less than 4 simple screen BDC processes
- Simple screen development (Call Transtion, Submit..)
Fewer than 3 screens, including complex screens
- More than 10 columns.
- Complex lists (Table Control)
- Subscreen (Tab Control)
- Simple Form Report (Smart Form, SAP Script)</t>
  </si>
  <si>
    <t>A simple process with three or more main functions or
- Simple Validation Check for more than 5 items
- More than 3 simple calculation and check processes
- More than 4 key table-related processes
- More than 4 complex screen BDC processes
3 or more screens, and 2 or fewer complex screens
- Fewer than 10 columns.
- Table Control
- Simple Form Report (Smart Form, SAP Script)</t>
  </si>
  <si>
    <t>Complex processes with three or more main functions or
- Complex validation checks for more than 5 items
- More than 3 complex calculation and check processes
- More than 4 key table-related processes
- BDC process that performs two or more transactions
3 or more screens, and 3 or more complex screens
- More than 10 columns.
- Complex lists (Table Control)
- Tab Control
- Complex form reports (Smart Form, SAP Script)</t>
  </si>
  <si>
    <t>A program that is further developed to meet the needs of users and CUD is generated through user input
▶  Module Pool
▶ User input via ALV Control
▶ A program that performs CUD through the user's input data (column data) on the screen
[Remarks]
▶ Functional Unit: Logic for development, such as calculation/check, SQL complexity, number of SQL executions, and number of cases.
▶ Screen unit: Displays the complexity of the design aspect rather than the implementation logic aspect, and considers Report/Print forms such as SmartForm and SAPScript as screens.
▶ Main function: Refers to the sub screen of the program or the main function of the program.
▶ Screen: 1 screen when running SAP Transtion, and one screen for Sub Tab when using TAB. The number of tables is not included on the screen</t>
  </si>
  <si>
    <t>Report</t>
  </si>
  <si>
    <t>A simple process with fewer than 3 main functions or
- Simple calculation and check process of less than 3 times
- Fewer than 4 key table-related processes
Simple screen with fewer than 3 screens
- Simple lists.</t>
  </si>
  <si>
    <t>Complex processes with fewer than 3 main functions or
- Complex calculation and check processes of less than 3 times
- Fewer than 4 key table-related processes
- Less than 4 simple screen BDC processes
- Simple screen development (Call Transtion, Submit..)
Fewer than 3 screens, including complex screens
- Complex lists (trees)
- Complex report forms
- Simple Smart Form, SAP Script</t>
  </si>
  <si>
    <t>A simple process with three or more main functions or
- More than 3 simple calculation and check processes
- More than 4 key table-related processes
- More than 4 complex screen BDC processes
3 or more screens, and 2 or fewer complex screens
- Simple lists.
- Simple Smart Form, SAP Script</t>
  </si>
  <si>
    <t>Complex processes with three or more main functions or
- More than 3 complex calculation and check processes
- More than 4 key table-related processes
- BDC process that performs two or more transactions
3 or more screens, and 3 or more complex screens
- Complex lists (trees)
- Complex report forms
- Complex Smart Forms, SAP Script</t>
  </si>
  <si>
    <t>A program that inquires data that meets certain conditions according to the user's needs or executes the scheduling process
▶ Report / Statistical Inquiry Program
▶ After list inquiry, implement additional functions such as detailed inquiry, status change, approval, and release
▶ Implementation of additional functions through selection, checking, etc. without user input on the screen
▶  ABAP Query</t>
  </si>
  <si>
    <t>Simple process
- Process by simple inquiry or source file
- Simple calculation and check process of less than 3 times
- Fewer than 4 key table-related processes</t>
  </si>
  <si>
    <t>A process with simple logic added
- Complex calculation and check processes of less than 3 times
- BDC using 1 simple transaction
- Fewer than 4 major table-related processes</t>
  </si>
  <si>
    <t>Processes with complex logic added
- View more than 4 related table information for additional information after file upload
- More than 4 simple calculation and check processes
- BDCs that use less than 3 transactions and contain complex screens
- More than 4 major table-related processes</t>
  </si>
  <si>
    <t>Complex processes that perform multiple functions
- BDCs that use 3 or more complex transactions
- More than 4 complex calculation and check processes
- Other complex processes..</t>
  </si>
  <si>
    <t>Programs developed further for the processing of large amounts of data using native programs in SAP R/3 or for the convenience of users.
▶ Multi-data control through file upload for reflection of basic data or master data
▶ Batch Program with Schedule Interval (Deadline)
▶ Multi-Data Conversion for Partial Change of Master or Transaction Data
▶ Excludes the CATT program</t>
  </si>
  <si>
    <t>Interface</t>
  </si>
  <si>
    <t>Simple Lookup Process
- Return the list after a simple inquiry
- Simple calculation and check process of less than 3 times
- Fewer than 4 key table-related processes</t>
  </si>
  <si>
    <t>Processes without argument variants1) or append items2)
- Complex calculation and check processes of less than 3 times
- Fewer than 4 key table-related processes
- BDC using 1 simple transaction</t>
  </si>
  <si>
    <t>Complex processes with argument variants or item additions
- More than 3 simple calculation and check processes
- More than 4 key table-related processes
- BDCs that use less than 3 transactions and contain complex screens
- The item uses a simple BAPI Function</t>
  </si>
  <si>
    <t>Complex processes that require additional functionality
- More than 3 complex calculation and check processes
- Complex BDCs that use 3 or more transactions
- The item is complex or uses more than one BAPI function</t>
  </si>
  <si>
    <t>Additional development program for interface with external systems
▶  RFC / BAPI Interface
▶  iDoc Interface
▶ Interfaces through DB Link are categorized into On Line, Report, and Batch.
[Definitions]
▶ Argument Transformation: The part that needs to be changed, such as changing the code value of the target system, splitting, consolidation, etc.
Transforming Legacy product code and SAP product code by managing mapping table, splitting text arguments with constant format and transforming them into data for use
▶ Add Item: When creating an additional item through a Master or related Table query in addition to the item input as an argument.
* Add customer information/price information based on the customer code, copy the details of the billing document from the deficit order to create a deficit order.</t>
  </si>
  <si>
    <t>Enhancement</t>
  </si>
  <si>
    <t>Simple process
- Use less than 2 simple functions
IMG Configuration
- Simple code registration</t>
  </si>
  <si>
    <t>Simple process
- Use less than 3 complex functions
- Simple calculation logic added
IMG Configuration
- Settings related to two or more modules</t>
  </si>
  <si>
    <t>Complex process
- Use less than 5 complex functions
- Fewer than 4 calculations or logic implementations
- Simple on-screen process
IMG Configuration
- Establishment of new processes</t>
  </si>
  <si>
    <t>Complex process
- More than 5 complex processes
- Implement more than 4 calculations or logic
- Complex screen process
IMG Configuration
- Establish two or more impactful processes</t>
  </si>
  <si>
    <t>Adding some functionality to a native SAP R/3 program to suit your needs.  Commonly referred to as user-exit
▶  User Exits &amp; Customer Exits
▶  Field / Screen / Function / Menu Exits
▶  Function Module Exits
▶  IMG Configuration</t>
  </si>
  <si>
    <t>[RPA]</t>
  </si>
  <si>
    <t>* Scope of quotation: Analysis, design, development, exam, operation transfer -&gt; Analysis design, man-hours of customer communication roles (project leading roles) are further examined</t>
  </si>
  <si>
    <t>* If the difficulty calculation unit (step) includes multiple work objects/types, it is calculated by adding them up.</t>
  </si>
  <si>
    <t>Work to/type</t>
  </si>
  <si>
    <t>C0</t>
    <phoneticPr fontId="8" type="noConversion"/>
  </si>
  <si>
    <t>Document processing
(Office Appl.)</t>
  </si>
  <si>
    <t>Excel</t>
  </si>
  <si>
    <t>. Not used
. Exceptions only apply when there is no data manipulation</t>
  </si>
  <si>
    <t>. Difficulty below C2</t>
  </si>
  <si>
    <t>Low amount of extract/processing data
Processes only numerical structured data
Simple output generation with no file manipulation</t>
  </si>
  <si>
    <t>Moderate amount of extract/processed data
Has processing for unstructured data
Manipulating and saving files using common functions
Generate files of normal difficulty
The complexity of the processing logic is moderate</t>
  </si>
  <si>
    <t>Extremely large amount of extract/processing data
Lots of unstructured text data processing
There is file operation using advanced functions
High demand for data analysis and visualization
.of complex issues such as macro processing
Has a background task</t>
  </si>
  <si>
    <t>. Difficulty above C4</t>
  </si>
  <si>
    <t>PPT, Word, PDF</t>
  </si>
  <si>
    <t>Not used</t>
  </si>
  <si>
    <t>. Difficulty below C3</t>
  </si>
  <si>
    <t>1 document to be processed, low throughput
The document is structured
It is an open and search-oriented process of documents.
Very simple copy and save</t>
  </si>
  <si>
    <t>More than one document to be processed, high throughput
Unstructured content exists (location, form)
Normal level editing and storage with search
Take action</t>
  </si>
  <si>
    <t>A large number of documents to be processed, with a very high throughput
There are a lot of unstructured documents and contents.
(location, form)
Complex level editing and storage with search
Perform tasks, including forms and graphs, etc.</t>
  </si>
  <si>
    <t>Image processing</t>
  </si>
  <si>
    <t>Single processing document, low throughput
Simple form, formality of the image and
Very accurate</t>
  </si>
  <si>
    <t>Multiple processing documents, high throughput
The formality and accuracy of the form and image
Moderate
Images do not contain handwritten text</t>
  </si>
  <si>
    <t>Multiple processing documents, high throughput
The formality and accuracy of the form and image
Low-level
Images include signatures and handwritten</t>
  </si>
  <si>
    <t>(common)</t>
  </si>
  <si>
    <t>If there are various forms, it is necessary to precede/parallel the standardization of the forms through PI and change management, which may affect the period and man-hours.</t>
  </si>
  <si>
    <t>Business System
(Biz Appl.)</t>
  </si>
  <si>
    <t>ERP, WEB, C/S, Solutions</t>
  </si>
  <si>
    <t>. Not used
. Exceptions are made only in the absence of system standing force</t>
  </si>
  <si>
    <t>Simple access with a single screen
Consists of a simple query of conditions
Simple condition processing, consisting of storage
Generate a single, simple output
With standardized simple single surface processing
No Pop-up</t>
  </si>
  <si>
    <t>Approaching the target with one or two operations
Consists of a query of moderate conditions
. There are a few branches according to the case
Consists of processing and storage of moderate conditions
Single Download, Output Generation
A small number of target screens, moderate screen complexity
There are a few pop-ups, and the processing is simple
. Selector Unrecognizable ObjectNo
Requires single grid object processing
Presence of some simple non-standard screens</t>
  </si>
  <si>
    <t>Navigating through complex steps
.Consists of multiple and complex condition queries
. There are multiple branches depending on the case
Complex level of processing, consisting of storage
Multiple downloads, output generation
Multiple target screens, high screen complexity
Multiple pop-ups, complicated processing for each case
Multiple Grid Objects need to be processed.
There are many non-standard screens.
. Selector Unrecognizable Object Processing Required
(X-Platform, WebDyn, etc.)</t>
  </si>
  <si>
    <t>Groupware
(E-mail, Portal)</t>
  </si>
  <si>
    <t>Simple reading and processing of received small number of e-mails
The subject and body of incoming emails are standardized
Handle a single incoming attachment file
Creating outgoing mail is simple, so you can use Copy &amp; Paste
Level:
Processing a single transmission attachment file</t>
  </si>
  <si>
    <t>There are a lot of incoming mails, and according to simple conditions,
Search, viewing, and processing are required
The subject of the incoming email is standardized, and the body is unstructured
Becomes
Receipt attachment file is plural
Compose outgoing e-mails (recipient, subject, body)
Relatively simple and formalized
Transmission attachment files are plural
The screen and formality of the portal are high,
Low complexity of processing conditions</t>
  </si>
  <si>
    <t>If you receive a lot of incoming mail, it will depend on the complicated conditions.
There is search, conditional reading and processing
The formal level of the incoming mail subject and body is
Low, complex searches occur
The number and type of incoming attachment files vary widely
.Recipient, Subject, Body)
The level of complexity is very high and there is logic
There are multiple files attached to the transmission, and the case is
Needs a choice
.It is low in formality with the screen of the portal,
High complexity of search and processing conditions</t>
  </si>
  <si>
    <t>External Systems</t>
  </si>
  <si>
    <t>. Not used</t>
  </si>
  <si>
    <t>A single site with no access restrictions
Inquiry/confirmation of simple information, securing
No calculation, comparison, or processing of data
Structured data processing
The site is standardized, and changes are made
Very low Chance</t>
  </si>
  <si>
    <t>There are restrictions on security, permissions, etc.
. Requires access to several sites with different URLs
Lookup data exists as unstructured data
Lookup/Verification data is moderately complex
Calculations, comparisons, processing, etc. of some data
Has processing
No complexity in creating/storing processing results
(Amount of information, number of documents/types, conditions, etc.)
The site is more or less standardized.
Moderate complexity, difficult to navigate
Not
Site changes occur but are perceptible</t>
  </si>
  <si>
    <t>There are strong restrictions (security, permissions, control, etc.) when accessing
. Accessed multiple sites with different URLs
Search/check centered on unstructured data
There is a lot of data processing (calculation, comparison, processing, etc.)
High complexity
Creation/storage of processing results is complicated
(Amount of information, number of documents/types, conditions, etc.)
The site screen is irregular and unstructured/
It's a complicated process, and navigation is also a complicated process.
Tested
Changes to the site occur frequently, and a separate
Unannounced and uncontrollable</t>
  </si>
  <si>
    <t>If there are various forms, it is necessary to precede/parallel the standardization of the forms through PI and change management, which may affect the period and man-hours.
If a process change is accompanied by a change in the legacy system and change management, it may affect the time frame and man-hours.
Waiting due to changes in the target system during development, increased exam effort, etc., may affect the duration and man-hours.</t>
  </si>
  <si>
    <t>Processing Logic
/standardization</t>
  </si>
  <si>
    <t>When calculating the difficulty,
Considerations</t>
  </si>
  <si>
    <t>The level of standardization/standardization of work is very high,
Almost no chance of change
It is a complete rule base business
. In/Output forms have a very high level of standardization
The processing business case is simple and the branch is
None or minimal
Recognized, unrecognized exception cases are
Almost none
No or minimal validation of the value
Inquiry-oriented and detailed item processing
Very low complexity</t>
  </si>
  <si>
    <t>The level of standardization/standardization of work is high,
Be able to recognize and respond to changes
Most of the work is Rule Based
. The level of standardization of the in/output form is high,
Only some require minimal standardization
The processing work case is plain, and the number of
Branch exists
Recognized, unrecognized exception cases are
Easily manageable
Validation for decimal values
Exists
Processing complexity of details is moderate</t>
  </si>
  <si>
    <t>The level of standardization/standardization of work is very low,
Change Chance is high. PI, Change Management
High need
. There are cases where it is not a rule base
. The level of standardization of the In/Output form is very low.
Standardization and change management required
The business case is complex, and the branch is
plenty
It is difficult to identify the exception case, and when it occurs,
Can be difficult to handle
Verification of the value is important and there is a risk
Very high processing complexity for detailed items</t>
  </si>
  <si>
    <t>Additional Considerations
Matters (common)</t>
  </si>
  <si>
    <t>Difficulty Increases</t>
  </si>
  <si>
    <t>Exceptions (ex, Silverlight) application, etc.
If the target system is affected by the instability (speed, error, frequent changes, etc.) of RPA development and operation.
. When DB program access and linkage processing are required
If there is a large difference between the development environment and the operating environment, and additional exams occur during the operation transfer.
If the standardization level of the user's operating environment is low (e.g., the standard is broad and uncontrolled due to the local PC environment)
If it is difficult to obtain sufficient exam data, if you rely on separate writing, or if the exam time (condition) is limited.
When it is absolutely necessary to ensure the integrity of multiple connected systems.
In the event of an unexpected failure, when the recovery (rollback) range is wide and the sharing range is wide.
When development is required to reflect modularization in consideration of diffusion/reuse
. Number of Queues
High security constraints on systems/documents (e.g., encrypted documents, access control, etc.)
When it involves some changes to the existing system and requires requirement definition and SM support</t>
  </si>
  <si>
    <t>Difficulty Reduction Factors</t>
  </si>
  <si>
    <t>The target is different, but the same work, the same format is automated processing (ex, subsidiary/site expansion of the same work)
. Scripts with little modification and high level of recycling
When there is a lot of reuse of existing common modules</t>
  </si>
  <si>
    <t>[Mobile]</t>
  </si>
  <si>
    <r>
      <rPr>
        <b/>
        <sz val="12"/>
        <color rgb="FFFF0000"/>
        <rFont val="LG스마트체 Regular"/>
        <family val="3"/>
        <charset val="129"/>
      </rPr>
      <t>※ Precautions regarding the application of mobile change rate:
In the case of mobile native development, it is difficult to calculate the recycling rate by judging whether it is actually recyclable by identifying it simply by identifying it as a function definition of each module due to frequent policy changes in OS and distribution channels (Google Play, Apple AppStore), API level limitations, and fragmented terminal structure.
Even when calculations are required as estimates, if they are not clearly identified as recyclable, the recycling rate should be limited or kept to a minimum (maximum of 0.5) if it is not clearly identified.</t>
    </r>
  </si>
  <si>
    <t>App</t>
  </si>
  <si>
    <t>Hybrid_FrontEnd</t>
    <phoneticPr fontId="5" type="noConversion"/>
  </si>
  <si>
    <t>- Inquiry: A screen that contains a simple inquiry, a single query condition (a condition that does not check validation)
- No more than 3 UI features</t>
  </si>
  <si>
    <t>- Input: Simple input (less than 6 inputs)
- Inquiry: Inquiry screen under 2 search conditions (Validation of search conditions)
Screens with fewer than 6 query columns, simple on-screen branching based on conditions, and simple calculation results
- No more than 6 UI features</t>
  </si>
  <si>
    <t>- Input: Complex input/correction screen
- Inquiry: A screen that requires specific functions such as sorting by column through 3 or more search conditions or branches
Fewer than 10 lookup columns
- No more than 9 UI functions</t>
  </si>
  <si>
    <t>- Input: Complex input/correction screen (including linkage processing through calling other pages to modify input)
- Inquiry: A screen with complex functions such as modification, deletion, and movement within the screen after viewing
- Development of complex external open source application function (schedule calendar)
- No more than 12 UI features
- Map function linkage (Google, Naver, KaKao, etc.) screen development</t>
  </si>
  <si>
    <t>- Hardware control, application of new technologies (WebRTC, WebSocket, Canvas, Service Worker)
- Developed 2 or more external open source application functions (Swiper, calendar calendar)</t>
  </si>
  <si>
    <t>Native_iOS</t>
    <phoneticPr fontId="5" type="noConversion"/>
  </si>
  <si>
    <t>- Simple screen processing using a single ViewController + 1 View (Story Board)
- Internal asset/resource simple lookup
- External URL links and simple lookups</t>
  </si>
  <si>
    <t>- Simple screen processing using 2~3 ViewControllers (StoryBoard + AutoLayout)
- CoreData data management using 1 table
- Configure your project environment
- Build and package your app
- Obfuscation solution linkage
- Add Component Native Animation</t>
  </si>
  <si>
    <t>- Screens with common UI such as StoryBoard Animation, Navigation/Table View/Collection View, and screen composition by coding
- 1 server-to-client communication or app-to-app communication event
- CoreData management and TableView linkage using multiple tables
- Utilize native basic functions provided by OS (Camera, Push, LocalNotification, Alarm, etc.)
- Leverage Keychain features
- Create and build libraries
- 2~3 Layout components, widget screen development, event app launch, and connection
- Native Animation linkage between screen/component (when component replacement and animation are implemented in combination)</t>
  </si>
  <si>
    <t>- 2~3 server-to-client communication or app-to-app communication events
- Universal Layout Support / Dynamic Screen Composition / Apple Watch
- Map function linkage (Google, Naver, KaKao, etc.) screen development
- Background task development
- Download and upload files and Share Extension
- Separate data processing for security ( Secret/Decryption )
- Development of asynchronous data processing functions
- 3rd Party Solution Integration
- Object C - Swift Mixed Development
- Develop 4 or more widgets for Layout components</t>
  </si>
  <si>
    <t>- Four or more server-to-client communication or app-to-app communication events
- Media storage and playback (iPad PIP development / Bluetooth device linkage / VoIP / accessory linkage)
- Branching of business logic and a screen with a lot of exception handling
- SiriKit integration
- Metal interlocking development
- Apple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 UI Components or Layouts that are not provided by the OS (Radial UI (Circular, Radial&gt;</t>
  </si>
  <si>
    <t>Native_Android</t>
    <phoneticPr fontId="5" type="noConversion"/>
  </si>
  <si>
    <t>- Simple screen processing with a single Activity or 1 Fragment
- Internal asset/DB simple lookup
- External URL links and simple lookups</t>
  </si>
  <si>
    <t>- Simple screen processing using 2~3 fragments
- Internal DB data management using 1 table
- Build and package your app</t>
  </si>
  <si>
    <t>- Screens with common UI such as ActionBar, Navigation Drawer, Theme, and Style
- 1 server-to-client communication or app-to-app communication event
- Internal DB data management using multiple tables
- 2~3 Layout components, widget screen development, event app launch, and connection
- When using the basic functions of Native provided by the OS (Camera, NFC, Notification, Alarm, etc.)
- Add Component Native Animation</t>
  </si>
  <si>
    <t>- 2~3 server-to-client communication or app-to-app communication events
- Tablet Support / Dynamic Screen Configuration
- Map function linkage (Google, Naver, KaKao, etc.) screen development
- Android Service and Alarm Task Development
- Download and upload files
- Separate data processing for security ( Secret/Decryption )
- Development of asynchronous data processing functions
- Broadcast Receiver Implementation
- 3rd Party Solution / NDK Library Integration
- Obfuscation solution linkage
- Develop 4 or more widgets for Layout components
- Widget Background linkage
- Native Animation linkage between screen/component (when component replacement and animation are implemented in combination)</t>
  </si>
  <si>
    <t>- Four or more server-to-client communication or app-to-app communication events
- Media storage and playback
- Branching of business logic and a screen with a lot of exception handling
- Bluetooth interlocking and IR control
- Google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Development of UI Components or Layouts that are not provided by the OS (Radial UI (Circular, Radial&gt;</t>
  </si>
  <si>
    <t>[Based on Big Data-Data Engineering Difficulty]</t>
  </si>
  <si>
    <t>C1</t>
  </si>
  <si>
    <t>EDP_Ingestion</t>
  </si>
  <si>
    <t>Refer to 1~2 data, and if you process simple logic</t>
  </si>
  <si>
    <t>- Refer to 3~4 tables, and handle simple logic</t>
  </si>
  <si>
    <t>- Refer to 5~6 tables, and if you are dealing with simple logic</t>
  </si>
  <si>
    <t>- Refer to more than 7 tables, and handle simple/complex logic</t>
  </si>
  <si>
    <t>- Refer to 1~2 tables, and when processing complex logic</t>
  </si>
  <si>
    <t>- Refer to 3~4 tables, and handle complex logic</t>
  </si>
  <si>
    <t>- Refer to 5~6 tables, and handle complex logic</t>
  </si>
  <si>
    <t>EDP_Enrich</t>
  </si>
  <si>
    <t>As for the standard man-hours for use in the field, it is recommended to set standards for each type of construction and proceed in the direction of proceeding.</t>
  </si>
  <si>
    <t>Due to the recent characteristics of EDP, there are many cases where various new technologies are applied and applied.?This may require new criteria for the program and may require the development of additional items</t>
  </si>
  <si>
    <t>Uniform Standard Blank Check Table (MD)</t>
  </si>
  <si>
    <t>new</t>
  </si>
  <si>
    <t>change</t>
  </si>
  <si>
    <t>(Acronym)</t>
  </si>
  <si>
    <t>(Full Name)</t>
  </si>
  <si>
    <t>C0</t>
  </si>
  <si>
    <t>standard</t>
  </si>
  <si>
    <t>WEB</t>
  </si>
  <si>
    <t>CS</t>
  </si>
  <si>
    <t>BWC</t>
  </si>
  <si>
    <t>Batch_Web/CS</t>
  </si>
  <si>
    <t>BCV</t>
  </si>
  <si>
    <t>Batch_Conversion</t>
  </si>
  <si>
    <t>EMQ</t>
  </si>
  <si>
    <t>EAI_MQ</t>
  </si>
  <si>
    <t>EWS</t>
  </si>
  <si>
    <t>EAI_WebService</t>
  </si>
  <si>
    <t>Pantos</t>
  </si>
  <si>
    <t>EWI</t>
  </si>
  <si>
    <t>EAI_Webmethod (Internal)</t>
  </si>
  <si>
    <t>EWE</t>
  </si>
  <si>
    <t>EAI_Webmethod (external)</t>
  </si>
  <si>
    <t>DBO</t>
  </si>
  <si>
    <t>DB_DBObject</t>
  </si>
  <si>
    <t>LGD</t>
  </si>
  <si>
    <t>DTB</t>
  </si>
  <si>
    <t>DB_Table</t>
  </si>
  <si>
    <t>OCC</t>
  </si>
  <si>
    <t>Oracle_Concurrent</t>
  </si>
  <si>
    <t>OFO</t>
  </si>
  <si>
    <t>Oracle_Form</t>
  </si>
  <si>
    <t>OOA</t>
  </si>
  <si>
    <t>Oracle_OAF</t>
  </si>
  <si>
    <t>ORE</t>
  </si>
  <si>
    <t>Oracle_ Report</t>
  </si>
  <si>
    <t>OXM</t>
  </si>
  <si>
    <t>Oracle_XML Publisher</t>
  </si>
  <si>
    <t>ODQ</t>
  </si>
  <si>
    <t>Oracle_Dynamic Query</t>
  </si>
  <si>
    <t>OBP</t>
  </si>
  <si>
    <t>Oracle_BPM</t>
  </si>
  <si>
    <t>SON</t>
  </si>
  <si>
    <t>SAP_Online</t>
  </si>
  <si>
    <t>SWJ</t>
  </si>
  <si>
    <t>SAP_Webdyn for JAVA</t>
  </si>
  <si>
    <t>SRE</t>
  </si>
  <si>
    <t>SAP_ Report</t>
  </si>
  <si>
    <t>SBA</t>
  </si>
  <si>
    <t>SAP_Batch</t>
  </si>
  <si>
    <t>SEN</t>
  </si>
  <si>
    <t>SAP_Enhancement</t>
  </si>
  <si>
    <t>SIF</t>
  </si>
  <si>
    <t>SAP_I/F</t>
  </si>
  <si>
    <t>SEI</t>
  </si>
  <si>
    <t>SAP_EAI_I/F</t>
  </si>
  <si>
    <t>SBR</t>
  </si>
  <si>
    <t>SAP_BW_Report</t>
    <phoneticPr fontId="5" type="noConversion"/>
  </si>
  <si>
    <t>-</t>
  </si>
  <si>
    <t>SBM</t>
  </si>
  <si>
    <t>SAP_BW_I/F</t>
  </si>
  <si>
    <t>SBI</t>
  </si>
  <si>
    <t>SAP_BW_Cube Modeling</t>
  </si>
  <si>
    <t>DEAR</t>
  </si>
  <si>
    <t>DW_Arcplan</t>
  </si>
  <si>
    <t>DEBO</t>
  </si>
  <si>
    <t>DW_BO Report</t>
  </si>
  <si>
    <t>DEES</t>
  </si>
  <si>
    <t>DW_Essbase</t>
  </si>
  <si>
    <t>DEMR</t>
  </si>
  <si>
    <t>DW_MSTR Report</t>
  </si>
  <si>
    <t>DEMM</t>
  </si>
  <si>
    <t>DW_MSTR Meta</t>
  </si>
  <si>
    <t>DEBR</t>
  </si>
  <si>
    <t>DW_BI Report</t>
  </si>
  <si>
    <t>DEBM</t>
  </si>
  <si>
    <t>DW_BI Meta</t>
  </si>
  <si>
    <t>DE Collection</t>
  </si>
  <si>
    <t>DW_Ingestion ETL</t>
  </si>
  <si>
    <t>DE Integration</t>
  </si>
  <si>
    <t>DW_Consolidated Summary ETL</t>
  </si>
  <si>
    <t>DE uni</t>
  </si>
  <si>
    <t>DW_ Universe</t>
  </si>
  <si>
    <t>RPA</t>
  </si>
  <si>
    <t>MH</t>
  </si>
  <si>
    <t>Mobile_WEB_FrontEnd</t>
  </si>
  <si>
    <t>MA</t>
  </si>
  <si>
    <t>Mobile_Android</t>
  </si>
  <si>
    <t>MI</t>
  </si>
  <si>
    <t>Mobile_iOS</t>
  </si>
  <si>
    <t>EIOP</t>
  </si>
  <si>
    <t>EDP_Ingestion_On-Premise</t>
    <phoneticPr fontId="5" type="noConversion"/>
  </si>
  <si>
    <t>-</t>
    <phoneticPr fontId="5" type="noConversion"/>
  </si>
  <si>
    <t>EEOP</t>
  </si>
  <si>
    <t>EDP_Enrich_On-Premise</t>
    <phoneticPr fontId="5" type="noConversion"/>
  </si>
  <si>
    <t>EIAG</t>
  </si>
  <si>
    <t>EDP_Ingestion_AWS_GCP</t>
    <phoneticPr fontId="5" type="noConversion"/>
  </si>
  <si>
    <t>EEAG</t>
  </si>
  <si>
    <t>EDP_Enrich_AWS_GCP</t>
    <phoneticPr fontId="5" type="noConversion"/>
  </si>
  <si>
    <t>EIL0</t>
    <phoneticPr fontId="5" type="noConversion"/>
  </si>
  <si>
    <t>EDP_Ingestion_L0 Datasets</t>
  </si>
  <si>
    <t>EEL1</t>
    <phoneticPr fontId="5" type="noConversion"/>
  </si>
  <si>
    <t>EDP_Enrich_L1 Datasets</t>
  </si>
  <si>
    <t>UD</t>
  </si>
  <si>
    <t>New/CHA</t>
  </si>
  <si>
    <t>Standard Development Man-Hours (VNB)</t>
  </si>
  <si>
    <t>Standard Development Man-Hours (KR)</t>
  </si>
  <si>
    <t>Online_Web</t>
    <phoneticPr fontId="5" type="noConversion"/>
  </si>
  <si>
    <t>FE</t>
  </si>
  <si>
    <t>CHA: Change</t>
  </si>
  <si>
    <t>CHA</t>
  </si>
  <si>
    <t>BE</t>
  </si>
  <si>
    <t>BIF</t>
  </si>
  <si>
    <t>Batch_I/F</t>
  </si>
  <si>
    <t>DB_DBObject</t>
    <phoneticPr fontId="5" type="noConversion"/>
  </si>
  <si>
    <t>Oracle_Concurrent</t>
    <phoneticPr fontId="5" type="noConversion"/>
  </si>
  <si>
    <t>Oracle_Form</t>
    <phoneticPr fontId="5" type="noConversion"/>
  </si>
  <si>
    <t>Oracle_OAF</t>
    <phoneticPr fontId="5" type="noConversion"/>
  </si>
  <si>
    <t>C3</t>
    <phoneticPr fontId="5" type="noConversion"/>
  </si>
  <si>
    <t>SAP_BW_Report</t>
  </si>
  <si>
    <t>C0</t>
    <phoneticPr fontId="260" type="noConversion"/>
  </si>
  <si>
    <t>C1</t>
    <phoneticPr fontId="260" type="noConversion"/>
  </si>
  <si>
    <t>C2</t>
    <phoneticPr fontId="260" type="noConversion"/>
  </si>
  <si>
    <t>C3</t>
    <phoneticPr fontId="260" type="noConversion"/>
  </si>
  <si>
    <t>C4</t>
    <phoneticPr fontId="260" type="noConversion"/>
  </si>
  <si>
    <t>C5</t>
    <phoneticPr fontId="2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</si>
</sst>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7">
    <numFmt numFmtId="42" formatCode="_-&quot;₩&quot;* #,##0_-;\-&quot;₩&quot;* #,##0_-;_-&quot;₩&quot;* &quot;-&quot;_-;_-@_-"/>
    <numFmt numFmtId="41" formatCode="_-* #,##0_-;\-* #,##0_-;_-* &quot;-&quot;_-;_-@_-"/>
    <numFmt numFmtId="43" formatCode="_-* #,##0.00_-;\-* #,##0.00_-;_-* &quot;-&quot;??_-;_-@_-"/>
    <numFmt numFmtId="176" formatCode="&quot;$&quot;#,##0_);\(&quot;$&quot;#,##0\)"/>
    <numFmt numFmtId="177" formatCode="&quot;$&quot;#,##0_);[Red]\(&quot;$&quot;#,##0\)"/>
    <numFmt numFmtId="178" formatCode="_(* #,##0_);_(* \(#,##0\);_(* &quot;-&quot;_);_(@_)"/>
    <numFmt numFmtId="179" formatCode="_(&quot;$&quot;* #,##0.00_);_(&quot;$&quot;* \(#,##0.00\);_(&quot;$&quot;* &quot;-&quot;??_);_(@_)"/>
    <numFmt numFmtId="180" formatCode="0.0_ "/>
    <numFmt numFmtId="181" formatCode="0.0"/>
    <numFmt numFmtId="182" formatCode="0.00_);[Red]\(0.00\)"/>
    <numFmt numFmtId="183" formatCode="0.0%"/>
    <numFmt numFmtId="184" formatCode="[$-409]mmmm&quot;-&quot;yy;@"/>
    <numFmt numFmtId="185" formatCode="_ * #,##0_ ;_ * \-#,##0_ ;_ * &quot;-&quot;_ ;_ @_ "/>
    <numFmt numFmtId="186" formatCode="_ * #,##0.00_ ;_ * \-#,##0.00_ ;_ * &quot;-&quot;??_ ;_ @_ "/>
    <numFmt numFmtId="187" formatCode="####"/>
    <numFmt numFmtId="188" formatCode="\,##"/>
    <numFmt numFmtId="189" formatCode="#.00"/>
    <numFmt numFmtId="190" formatCode="##"/>
    <numFmt numFmtId="191" formatCode="_-* #,##0.00_-;&quot;₩&quot;\-* #,##0.00_-;_-* &quot;-&quot;??_-;_-@_-"/>
    <numFmt numFmtId="192" formatCode="&quot;₩&quot;#,##0.00;[Red]&quot;₩&quot;&quot;₩&quot;&quot;₩&quot;&quot;₩&quot;&quot;₩&quot;&quot;₩&quot;&quot;₩&quot;&quot;₩&quot;&quot;₩&quot;&quot;₩&quot;&quot;₩&quot;\-&quot;₩&quot;#,##0.00"/>
    <numFmt numFmtId="193" formatCode="&quot;₩&quot;#,##0;[Red]&quot;₩&quot;&quot;₩&quot;&quot;₩&quot;&quot;₩&quot;&quot;₩&quot;&quot;₩&quot;&quot;₩&quot;&quot;₩&quot;&quot;₩&quot;\-&quot;₩&quot;#,##0"/>
    <numFmt numFmtId="194" formatCode="_-&quot;₩&quot;* #,##0_-;&quot;₩&quot;&quot;₩&quot;&quot;₩&quot;&quot;₩&quot;&quot;₩&quot;&quot;₩&quot;&quot;₩&quot;&quot;₩&quot;&quot;₩&quot;\-&quot;₩&quot;* #,##0_-;_-&quot;₩&quot;* &quot;-&quot;_-;_-@_-"/>
    <numFmt numFmtId="195" formatCode="_-* #,##0.00_-;&quot;₩&quot;&quot;₩&quot;&quot;₩&quot;&quot;₩&quot;&quot;₩&quot;\-* #,##0.00_-;_-* &quot;-&quot;??_-;_-@_-"/>
    <numFmt numFmtId="196" formatCode="0_ "/>
    <numFmt numFmtId="197" formatCode="_-* #,##0.0_-;\-* #,##0.0_-;_-* &quot;-&quot;_-;_-@_-"/>
    <numFmt numFmtId="198" formatCode="0.0_);[Red]\(0.0\)"/>
    <numFmt numFmtId="199" formatCode="_ &quot;kr&quot;\ * #,##0.00_ ;_ &quot;kr&quot;\ * \-#,##0.00_ ;_ &quot;kr&quot;\ * &quot;-&quot;??_ ;_ @_ "/>
    <numFmt numFmtId="200" formatCode="&quot;₩&quot;#,##0.00;&quot;₩&quot;&quot;₩&quot;&quot;₩&quot;&quot;₩&quot;&quot;₩&quot;&quot;₩&quot;\-#,##0.00"/>
    <numFmt numFmtId="201" formatCode="&quot;₩&quot;#,##0.00;&quot;₩&quot;&quot;₩&quot;&quot;₩&quot;\-#,##0.00"/>
    <numFmt numFmtId="202" formatCode="&quot;₩&quot;#,##0;[Red]&quot;₩&quot;&quot;₩&quot;&quot;₩&quot;&quot;₩&quot;&quot;₩&quot;&quot;₩&quot;&quot;₩&quot;\-#,##0"/>
    <numFmt numFmtId="203" formatCode="_ * #,##0_ ;_ * &quot;₩&quot;&quot;₩&quot;&quot;₩&quot;&quot;₩&quot;&quot;₩&quot;\-#,##0_ ;_ * &quot;-&quot;_ ;_ @_ "/>
    <numFmt numFmtId="204" formatCode="_(&quot;$&quot;* #,##0_);_(&quot;$&quot;* &quot;₩&quot;\(#,##0&quot;₩&quot;\);_(&quot;$&quot;* &quot;-&quot;_);_(@_)"/>
    <numFmt numFmtId="205" formatCode="_ * #,##0.00_ ;_ * &quot;₩&quot;&quot;₩&quot;&quot;₩&quot;&quot;₩&quot;&quot;₩&quot;&quot;₩&quot;\-#,##0.00_ ;_ * &quot;-&quot;??_ ;_ @_ "/>
    <numFmt numFmtId="206" formatCode="&quot;₩&quot;#,##0.00;&quot;₩&quot;&quot;₩&quot;&quot;₩&quot;&quot;₩&quot;&quot;₩&quot;&quot;₩&quot;&quot;₩&quot;&quot;₩&quot;\-#,##0.00"/>
    <numFmt numFmtId="207" formatCode="_-* #,##0.00000_-;\-* #,##0.00000_-;_-* &quot;-&quot;_-;_-@_-"/>
    <numFmt numFmtId="208" formatCode="#,##0;[Red]&quot;-&quot;#,##0"/>
    <numFmt numFmtId="209" formatCode="#,##0.00;[Red]&quot;-&quot;#,##0.00"/>
    <numFmt numFmtId="210" formatCode="_ * #,##0_ ;_ * &quot;₩&quot;&quot;₩&quot;&quot;₩&quot;&quot;₩&quot;&quot;₩&quot;&quot;₩&quot;&quot;₩&quot;&quot;₩&quot;&quot;₩&quot;&quot;₩&quot;&quot;₩&quot;\-#,##0_ ;_ * &quot;-&quot;_ ;_ @_ "/>
    <numFmt numFmtId="211" formatCode="_ * #,##0.00_ ;_ * &quot;₩&quot;&quot;₩&quot;&quot;₩&quot;&quot;₩&quot;&quot;₩&quot;&quot;₩&quot;&quot;₩&quot;&quot;₩&quot;&quot;₩&quot;&quot;₩&quot;&quot;₩&quot;\-#,##0.00_ ;_ * &quot;-&quot;??_ ;_ @_ "/>
    <numFmt numFmtId="212" formatCode="&quot;₩&quot;#,##0;[Red]&quot;₩&quot;\-#,##0"/>
    <numFmt numFmtId="213" formatCode="_ &quot;₩&quot;* #,##0.00_ ;_ &quot;₩&quot;* &quot;₩&quot;&quot;₩&quot;&quot;₩&quot;&quot;₩&quot;&quot;₩&quot;&quot;₩&quot;&quot;₩&quot;&quot;₩&quot;&quot;₩&quot;&quot;₩&quot;&quot;₩&quot;\-#,##0.00_ ;_ &quot;₩&quot;* &quot;-&quot;??_ ;_ @_ "/>
    <numFmt numFmtId="214" formatCode="&quot;₩&quot;#,##0;&quot;₩&quot;&quot;₩&quot;&quot;₩&quot;&quot;₩&quot;&quot;₩&quot;&quot;₩&quot;&quot;₩&quot;&quot;₩&quot;&quot;₩&quot;&quot;₩&quot;&quot;₩&quot;&quot;₩&quot;&quot;₩&quot;\-#,##0"/>
    <numFmt numFmtId="215" formatCode="0.00000&quot;  &quot;"/>
    <numFmt numFmtId="216" formatCode="_ * #,##0.00_ ;_ * &quot;₩&quot;\!\-#,##0.00_ ;_ * &quot;-&quot;??_ ;_ @_ "/>
    <numFmt numFmtId="217" formatCode="0.000"/>
    <numFmt numFmtId="218" formatCode="d/m/yy\ h:mm"/>
    <numFmt numFmtId="219" formatCode="#,##0&quot; F&quot;_);\(#,##0&quot; F&quot;\)"/>
    <numFmt numFmtId="220" formatCode="_-* #,##0.00\ _F_-;\-* #,##0.00\ _F_-;_-* &quot;-&quot;??\ _F_-;_-@_-"/>
    <numFmt numFmtId="221" formatCode="#,##0&quot; F&quot;_);[Red]\(#,##0&quot; F&quot;\)"/>
    <numFmt numFmtId="222" formatCode="#,##0\ \ "/>
    <numFmt numFmtId="223" formatCode="&quot;₩&quot;#,##0"/>
    <numFmt numFmtId="224" formatCode="&quot;N$&quot;#,##0.00_);[Red]\(&quot;N$&quot;#,##0.00\)"/>
    <numFmt numFmtId="225" formatCode="\$#.00"/>
    <numFmt numFmtId="226" formatCode="_ * #,##0_ ;_ * &quot;₩&quot;&quot;₩&quot;\-#,##0_ ;_ * &quot;-&quot;_ ;_ @_ "/>
    <numFmt numFmtId="227" formatCode="&quot;₩&quot;#,##0.00;&quot;₩&quot;\-#,##0.00"/>
    <numFmt numFmtId="228" formatCode="_ &quot;₩&quot;* #,##0_ ;_ &quot;₩&quot;* &quot;₩&quot;&quot;₩&quot;&quot;₩&quot;&quot;₩&quot;\-#,##0_ ;_ &quot;₩&quot;* &quot;-&quot;_ ;_ @_ "/>
    <numFmt numFmtId="229" formatCode="_(* #,##0_);_(* &quot;₩&quot;\(#,##0&quot;₩&quot;\);_(* &quot;-&quot;_);_(@_)"/>
    <numFmt numFmtId="230" formatCode="m\o\n\th\ d\,\ yyyy"/>
    <numFmt numFmtId="231" formatCode="_(&quot;N$&quot;* #,##0_);_(&quot;N$&quot;* \(#,##0\);_(&quot;N$&quot;* &quot;-&quot;_);_(@_)"/>
    <numFmt numFmtId="232" formatCode="0.0000"/>
    <numFmt numFmtId="233" formatCode="_([$€]* #,##0.00_);_([$€]* \(#,##0.00\);_([$€]* &quot;-&quot;??_);_(@_)"/>
    <numFmt numFmtId="234" formatCode="&quot;$&quot;#,##0.00_);&quot;₩&quot;\(&quot;$&quot;#,##0.00&quot;₩&quot;\)"/>
    <numFmt numFmtId="235" formatCode="#."/>
    <numFmt numFmtId="236" formatCode="_ &quot;₩&quot;* #,##0.00_ ;_ &quot;₩&quot;* &quot;₩&quot;&quot;₩&quot;&quot;₩&quot;&quot;₩&quot;&quot;₩&quot;&quot;₩&quot;&quot;₩&quot;&quot;₩&quot;&quot;₩&quot;&quot;₩&quot;&quot;₩&quot;&quot;₩&quot;&quot;₩&quot;&quot;₩&quot;\-#,##0.00_ ;_ &quot;₩&quot;* &quot;-&quot;??_ ;_ @_ "/>
    <numFmt numFmtId="237" formatCode="&quot;₩&quot;#,##0;&quot;₩&quot;&quot;₩&quot;&quot;₩&quot;\-#,##0"/>
    <numFmt numFmtId="238" formatCode="_(&quot;N$&quot;* #,##0.00_);_(&quot;N$&quot;* \(#,##0.00\);_(&quot;N$&quot;* &quot;-&quot;??_);_(@_)"/>
    <numFmt numFmtId="239" formatCode="%#.00"/>
    <numFmt numFmtId="240" formatCode="_ * #,##0.00_ ;_ * &quot;₩&quot;&quot;₩&quot;\-#,##0.00_ ;_ * &quot;-&quot;??_ ;_ @_ "/>
    <numFmt numFmtId="241" formatCode="#,##0;[Red]&quot;▲&quot;#,##0"/>
    <numFmt numFmtId="242" formatCode="_-&quot;$&quot;* #,##0.00_-;\-&quot;$&quot;* #,##0.00_-;_-&quot;$&quot;* &quot;-&quot;??_-;_-@_-"/>
    <numFmt numFmtId="243" formatCode="_-&quot;$&quot;* #,##0_-;\-&quot;$&quot;* #,##0_-;_-&quot;$&quot;* &quot;-&quot;_-;_-@_-"/>
    <numFmt numFmtId="244" formatCode="&quot;₩&quot;#,##0;&quot;₩&quot;&quot;₩&quot;&quot;₩&quot;&quot;₩&quot;\-#,##0"/>
    <numFmt numFmtId="245" formatCode="&quot;대&quot;&quot;문&quot;&quot;자&quot;"/>
    <numFmt numFmtId="246" formatCode="&quot;₩&quot;#,##0.00;[Red]&quot;₩&quot;&quot;₩&quot;\-#,##0.00"/>
    <numFmt numFmtId="247" formatCode="#,##0;\-&quot;₩&quot;#,##0"/>
    <numFmt numFmtId="248" formatCode="&quot;₩&quot;#,##0;&quot;₩&quot;\-&quot;₩&quot;#,##0"/>
    <numFmt numFmtId="249" formatCode="mmm&quot;-&quot;yy"/>
    <numFmt numFmtId="250" formatCode="_ &quot;₩&quot;* #,##0.00_ ;_ &quot;₩&quot;* &quot;₩&quot;&quot;₩&quot;\-#,##0.00_ ;_ &quot;₩&quot;* &quot;-&quot;??_ ;_ @_ "/>
    <numFmt numFmtId="251" formatCode="_-* #,##0.00_-;&quot;₩&quot;&quot;₩&quot;&quot;₩&quot;&quot;₩&quot;\-* #,##0.00_-;_-* &quot;-&quot;??_-;_-@_-"/>
    <numFmt numFmtId="252" formatCode="_-* #,##0_-;&quot;₩&quot;&quot;₩&quot;&quot;₩&quot;&quot;₩&quot;\-* #,##0_-;_-* &quot;-&quot;_-;_-@_-"/>
    <numFmt numFmtId="253" formatCode="0.000%"/>
    <numFmt numFmtId="254" formatCode="&quot;₩&quot;#,##0;[Red]&quot;₩&quot;&quot;₩&quot;&quot;₩&quot;&quot;₩&quot;\-#,##0"/>
    <numFmt numFmtId="255" formatCode="_-* #,##0.00_-;&quot;₩&quot;&quot;₩&quot;\-* #,##0.00_-;_-* &quot;-&quot;??_-;_-@_-"/>
    <numFmt numFmtId="256" formatCode="d&quot;-&quot;mmm"/>
    <numFmt numFmtId="257" formatCode="&quot;₩&quot;#,##0;&quot;₩&quot;&quot;₩&quot;&quot;₩&quot;&quot;₩&quot;&quot;₩&quot;&quot;₩&quot;\-#,##0"/>
    <numFmt numFmtId="258" formatCode="_-&quot;₩&quot;* #,##0.00_-;&quot;₩&quot;&quot;₩&quot;\-&quot;₩&quot;* #,##0.00_-;_-&quot;₩&quot;* &quot;-&quot;??_-;_-@_-"/>
    <numFmt numFmtId="259" formatCode="&quot;₩&quot;#,##0.00;&quot;₩&quot;&quot;₩&quot;&quot;₩&quot;&quot;₩&quot;\-#,##0.00"/>
    <numFmt numFmtId="260" formatCode="0.00%;\(0.00%\)"/>
    <numFmt numFmtId="261" formatCode="#,##0;\(#,##0\)"/>
    <numFmt numFmtId="262" formatCode="#,##0;[Red]\(#,##0\)"/>
    <numFmt numFmtId="263" formatCode="#,##0.00;[Red]\(#,##0.00\)"/>
    <numFmt numFmtId="264" formatCode="_ [$￥-478]* #,##0.00_ ;_ [$￥-478]* \-#,##0.00_ ;_ [$￥-478]* &quot;-&quot;??_ ;_ @_ "/>
    <numFmt numFmtId="265" formatCode="[$-409]d/mmm/yy;@"/>
    <numFmt numFmtId="266" formatCode="#,##0.00_ "/>
    <numFmt numFmtId="267" formatCode="0.00&quot; MM&quot;"/>
    <numFmt numFmtId="268" formatCode="#,##0&quot; 천원&quot;"/>
    <numFmt numFmtId="269" formatCode="yyyy&quot;/&quot;mm&quot;/&quot;dd"/>
  </numFmts>
  <fonts count="293">
    <font>
      <sz val="11"/>
      <color theme="1"/>
      <name val="Calibri"/>
      <family val="2"/>
      <charset val="129"/>
      <scheme val="minor"/>
    </font>
    <font>
      <sz val="10"/>
      <color theme="1"/>
      <name val="LG스마트체 Regular"/>
      <family val="2"/>
      <charset val="129"/>
    </font>
    <font>
      <sz val="11"/>
      <color theme="1"/>
      <name val="Calibri"/>
      <family val="2"/>
      <charset val="129"/>
      <scheme val="minor"/>
    </font>
    <font>
      <sz val="10"/>
      <color rgb="FF000000"/>
      <name val="LG스마트체 Regular"/>
      <family val="3"/>
      <charset val="129"/>
    </font>
    <font>
      <b/>
      <sz val="10"/>
      <color rgb="FF000000"/>
      <name val="LG스마트체 Regular"/>
      <family val="3"/>
      <charset val="129"/>
    </font>
    <font>
      <sz val="8"/>
      <name val="Calibri"/>
      <family val="2"/>
      <charset val="129"/>
      <scheme val="minor"/>
    </font>
    <font>
      <b/>
      <sz val="10"/>
      <color theme="1"/>
      <name val="LG스마트체 Regular"/>
      <family val="3"/>
      <charset val="129"/>
    </font>
    <font>
      <sz val="10"/>
      <color theme="1"/>
      <name val="LG스마트체 Regular"/>
      <family val="3"/>
      <charset val="129"/>
    </font>
    <font>
      <sz val="8"/>
      <name val="맑은 고딕"/>
      <family val="2"/>
      <charset val="129"/>
    </font>
    <font>
      <sz val="10"/>
      <name val="LG스마트체 Regular"/>
      <family val="3"/>
      <charset val="129"/>
    </font>
    <font>
      <sz val="10"/>
      <color rgb="FFFF0000"/>
      <name val="LG스마트체 Regular"/>
      <family val="3"/>
      <charset val="129"/>
    </font>
    <font>
      <sz val="11"/>
      <name val="돋움"/>
      <family val="3"/>
      <charset val="129"/>
    </font>
    <font>
      <sz val="11"/>
      <color theme="1"/>
      <name val="LG스마트체 Regular"/>
      <family val="3"/>
      <charset val="129"/>
    </font>
    <font>
      <b/>
      <sz val="13"/>
      <color rgb="FF0070C0"/>
      <name val="LG스마트체 Regular"/>
      <family val="3"/>
      <charset val="129"/>
    </font>
    <font>
      <sz val="8"/>
      <name val="돋움"/>
      <family val="3"/>
      <charset val="129"/>
    </font>
    <font>
      <sz val="11"/>
      <color theme="1"/>
      <name val="Calibri"/>
      <family val="3"/>
      <charset val="129"/>
      <scheme val="minor"/>
    </font>
    <font>
      <sz val="10"/>
      <color indexed="8"/>
      <name val="LG스마트체 Regular"/>
      <family val="3"/>
      <charset val="129"/>
    </font>
    <font>
      <sz val="9"/>
      <color indexed="8"/>
      <name val="돋움"/>
      <family val="3"/>
    </font>
    <font>
      <sz val="10"/>
      <name val="Helv"/>
      <family val="2"/>
    </font>
    <font>
      <b/>
      <sz val="10"/>
      <color indexed="63"/>
      <name val="LG스마트체 Regular"/>
      <family val="3"/>
      <charset val="129"/>
    </font>
    <font>
      <b/>
      <sz val="11"/>
      <color theme="0"/>
      <name val="Calibri"/>
      <family val="3"/>
      <charset val="129"/>
      <scheme val="minor"/>
    </font>
    <font>
      <sz val="10"/>
      <color indexed="64"/>
      <name val="Arial"/>
      <family val="2"/>
    </font>
    <font>
      <sz val="10"/>
      <color theme="1"/>
      <name val="맑은 고딕"/>
      <family val="3"/>
      <charset val="129"/>
    </font>
    <font>
      <sz val="10"/>
      <color indexed="8"/>
      <name val="宋体"/>
      <family val="3"/>
      <charset val="129"/>
    </font>
    <font>
      <sz val="11"/>
      <name val="돋움"/>
      <family val="3"/>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u/>
      <sz val="11"/>
      <color indexed="36"/>
      <name val="돋움"/>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2"/>
      <name val="바탕체"/>
      <family val="1"/>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b/>
      <sz val="10"/>
      <color theme="0"/>
      <name val="LG스마트체 Regular"/>
      <family val="3"/>
      <charset val="129"/>
    </font>
    <font>
      <sz val="10"/>
      <color theme="1"/>
      <name val="Calibri"/>
      <family val="2"/>
      <charset val="129"/>
      <scheme val="minor"/>
    </font>
    <font>
      <b/>
      <sz val="11"/>
      <color theme="1"/>
      <name val="LG스마트체 Regular"/>
      <family val="3"/>
      <charset val="129"/>
    </font>
    <font>
      <sz val="10"/>
      <color theme="1"/>
      <name val="Calibri"/>
      <family val="3"/>
      <charset val="129"/>
      <scheme val="minor"/>
    </font>
    <font>
      <sz val="11"/>
      <color indexed="8"/>
      <name val="Calibri"/>
      <family val="2"/>
    </font>
    <font>
      <sz val="9"/>
      <color indexed="8"/>
      <name val="돋움"/>
      <family val="3"/>
      <charset val="129"/>
    </font>
    <font>
      <sz val="10"/>
      <color indexed="8"/>
      <name val="宋体"/>
      <family val="3"/>
      <charset val="255"/>
    </font>
    <font>
      <sz val="11"/>
      <name val="굴림"/>
      <family val="3"/>
      <charset val="129"/>
    </font>
    <font>
      <sz val="10"/>
      <name val="굴림체"/>
      <family val="3"/>
      <charset val="129"/>
    </font>
    <font>
      <sz val="10"/>
      <name val="Arial"/>
      <family val="2"/>
    </font>
    <font>
      <sz val="10"/>
      <name val="MS Sans Serif"/>
      <family val="2"/>
    </font>
    <font>
      <b/>
      <sz val="10"/>
      <name val="Helv"/>
      <family val="2"/>
    </font>
    <font>
      <sz val="1"/>
      <color indexed="8"/>
      <name val="Courier"/>
      <family val="3"/>
    </font>
    <font>
      <sz val="8"/>
      <name val="Arial"/>
      <family val="2"/>
    </font>
    <font>
      <b/>
      <sz val="12"/>
      <name val="Helv"/>
      <family val="2"/>
    </font>
    <font>
      <b/>
      <sz val="12"/>
      <name val="Arial"/>
      <family val="2"/>
    </font>
    <font>
      <b/>
      <sz val="11"/>
      <name val="Helv"/>
      <family val="2"/>
    </font>
    <font>
      <u/>
      <sz val="9.35"/>
      <color indexed="12"/>
      <name val="맑은 고딕"/>
      <family val="3"/>
      <charset val="129"/>
    </font>
    <font>
      <sz val="14"/>
      <color theme="1"/>
      <name val="LG스마트체 Regular"/>
      <family val="3"/>
      <charset val="129"/>
    </font>
    <font>
      <u/>
      <sz val="9.35"/>
      <color theme="10"/>
      <name val="돋움"/>
      <family val="3"/>
      <charset val="129"/>
    </font>
    <font>
      <b/>
      <sz val="10"/>
      <name val="MS Sans Serif"/>
      <family val="2"/>
    </font>
    <font>
      <sz val="9"/>
      <color theme="1"/>
      <name val="Calibri"/>
      <family val="3"/>
      <charset val="129"/>
      <scheme val="minor"/>
    </font>
    <font>
      <sz val="10"/>
      <color theme="1"/>
      <name val="맑은 고딕"/>
      <family val="2"/>
      <charset val="129"/>
    </font>
    <font>
      <u/>
      <sz val="11"/>
      <color theme="10"/>
      <name val="맑은 고딕"/>
      <family val="3"/>
      <charset val="129"/>
    </font>
    <font>
      <sz val="9"/>
      <color theme="1"/>
      <name val="LG스마트체 Regular"/>
      <family val="3"/>
      <charset val="129"/>
    </font>
    <font>
      <b/>
      <sz val="9"/>
      <color theme="1"/>
      <name val="LG스마트체 Regular"/>
      <family val="3"/>
      <charset val="129"/>
    </font>
    <font>
      <b/>
      <sz val="9"/>
      <name val="LG스마트체 Regular"/>
      <family val="3"/>
      <charset val="129"/>
    </font>
    <font>
      <sz val="9"/>
      <name val="LG스마트체 Regular"/>
      <family val="3"/>
      <charset val="129"/>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0"/>
      <name val="맑은 고딕"/>
      <family val="3"/>
      <charset val="129"/>
    </font>
    <font>
      <b/>
      <sz val="16"/>
      <name val="Arial"/>
      <family val="2"/>
    </font>
    <font>
      <sz val="9"/>
      <color theme="1"/>
      <name val="돋움"/>
      <family val="3"/>
      <charset val="129"/>
    </font>
    <font>
      <sz val="9"/>
      <color theme="0"/>
      <name val="돋움"/>
      <family val="3"/>
      <charset val="129"/>
    </font>
    <font>
      <sz val="9"/>
      <color rgb="FFFF0000"/>
      <name val="돋움"/>
      <family val="3"/>
      <charset val="129"/>
    </font>
    <font>
      <b/>
      <sz val="9"/>
      <color rgb="FFFA7D00"/>
      <name val="돋움"/>
      <family val="3"/>
      <charset val="129"/>
    </font>
    <font>
      <sz val="9"/>
      <color rgb="FF9C0006"/>
      <name val="돋움"/>
      <family val="3"/>
      <charset val="129"/>
    </font>
    <font>
      <sz val="9"/>
      <color rgb="FF9C6500"/>
      <name val="돋움"/>
      <family val="3"/>
      <charset val="129"/>
    </font>
    <font>
      <i/>
      <sz val="9"/>
      <color rgb="FF7F7F7F"/>
      <name val="돋움"/>
      <family val="3"/>
      <charset val="129"/>
    </font>
    <font>
      <b/>
      <sz val="9"/>
      <color theme="0"/>
      <name val="돋움"/>
      <family val="3"/>
      <charset val="129"/>
    </font>
    <font>
      <sz val="9"/>
      <color rgb="FFFA7D00"/>
      <name val="돋움"/>
      <family val="3"/>
      <charset val="129"/>
    </font>
    <font>
      <b/>
      <sz val="9"/>
      <color theme="1"/>
      <name val="돋움"/>
      <family val="3"/>
      <charset val="129"/>
    </font>
    <font>
      <sz val="9"/>
      <color rgb="FF3F3F76"/>
      <name val="돋움"/>
      <family val="3"/>
      <charset val="129"/>
    </font>
    <font>
      <b/>
      <sz val="18"/>
      <color theme="3"/>
      <name val="Cambria"/>
      <family val="3"/>
      <charset val="129"/>
      <scheme val="major"/>
    </font>
    <font>
      <b/>
      <sz val="15"/>
      <color theme="3"/>
      <name val="돋움"/>
      <family val="3"/>
      <charset val="129"/>
    </font>
    <font>
      <b/>
      <sz val="13"/>
      <color theme="3"/>
      <name val="돋움"/>
      <family val="3"/>
      <charset val="129"/>
    </font>
    <font>
      <b/>
      <sz val="11"/>
      <color theme="3"/>
      <name val="돋움"/>
      <family val="3"/>
      <charset val="129"/>
    </font>
    <font>
      <sz val="9"/>
      <color rgb="FF006100"/>
      <name val="돋움"/>
      <family val="3"/>
      <charset val="129"/>
    </font>
    <font>
      <b/>
      <sz val="9"/>
      <color rgb="FF3F3F3F"/>
      <name val="돋움"/>
      <family val="3"/>
      <charset val="129"/>
    </font>
    <font>
      <sz val="10"/>
      <name val="Calibri"/>
      <family val="3"/>
      <charset val="129"/>
      <scheme val="minor"/>
    </font>
    <font>
      <sz val="10"/>
      <color rgb="FF006100"/>
      <name val="Calibri"/>
      <family val="2"/>
      <charset val="129"/>
      <scheme val="minor"/>
    </font>
    <font>
      <sz val="10"/>
      <color rgb="FF9C0006"/>
      <name val="Calibri"/>
      <family val="2"/>
      <charset val="129"/>
      <scheme val="minor"/>
    </font>
    <font>
      <sz val="10"/>
      <color rgb="FF9C6500"/>
      <name val="Calibri"/>
      <family val="2"/>
      <charset val="129"/>
      <scheme val="minor"/>
    </font>
    <font>
      <sz val="10"/>
      <color rgb="FF3F3F76"/>
      <name val="Calibri"/>
      <family val="2"/>
      <charset val="129"/>
      <scheme val="minor"/>
    </font>
    <font>
      <b/>
      <sz val="10"/>
      <color rgb="FF3F3F3F"/>
      <name val="Calibri"/>
      <family val="2"/>
      <charset val="129"/>
      <scheme val="minor"/>
    </font>
    <font>
      <b/>
      <sz val="10"/>
      <color rgb="FFFA7D00"/>
      <name val="Calibri"/>
      <family val="2"/>
      <charset val="129"/>
      <scheme val="minor"/>
    </font>
    <font>
      <sz val="10"/>
      <color rgb="FFFA7D00"/>
      <name val="Calibri"/>
      <family val="2"/>
      <charset val="129"/>
      <scheme val="minor"/>
    </font>
    <font>
      <b/>
      <sz val="10"/>
      <color theme="0"/>
      <name val="Calibri"/>
      <family val="2"/>
      <charset val="129"/>
      <scheme val="minor"/>
    </font>
    <font>
      <sz val="10"/>
      <color rgb="FFFF0000"/>
      <name val="Calibri"/>
      <family val="2"/>
      <charset val="129"/>
      <scheme val="minor"/>
    </font>
    <font>
      <i/>
      <sz val="10"/>
      <color rgb="FF7F7F7F"/>
      <name val="Calibri"/>
      <family val="2"/>
      <charset val="129"/>
      <scheme val="minor"/>
    </font>
    <font>
      <b/>
      <sz val="10"/>
      <color theme="1"/>
      <name val="Calibri"/>
      <family val="2"/>
      <charset val="129"/>
      <scheme val="minor"/>
    </font>
    <font>
      <sz val="10"/>
      <color theme="0"/>
      <name val="Calibri"/>
      <family val="2"/>
      <charset val="129"/>
      <scheme val="minor"/>
    </font>
    <font>
      <sz val="9"/>
      <color theme="1"/>
      <name val="Calibri"/>
      <family val="2"/>
      <scheme val="minor"/>
    </font>
    <font>
      <sz val="12"/>
      <color theme="1"/>
      <name val="LG스마트체 Regular"/>
      <family val="3"/>
      <charset val="129"/>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2"/>
      <name val="돋움체"/>
      <family val="3"/>
      <charset val="129"/>
    </font>
    <font>
      <sz val="11"/>
      <name val="돋움체"/>
      <family val="3"/>
      <charset val="129"/>
    </font>
    <font>
      <sz val="10"/>
      <name val="돋움체"/>
      <family val="3"/>
      <charset val="129"/>
    </font>
    <font>
      <sz val="10"/>
      <name val="Times New Roman"/>
      <family val="1"/>
    </font>
    <font>
      <sz val="12"/>
      <name val="???"/>
      <family val="1"/>
    </font>
    <font>
      <sz val="8"/>
      <name val="Tahoma"/>
      <family val="2"/>
    </font>
    <font>
      <sz val="11"/>
      <name val=""/>
      <family val="3"/>
      <charset val="255"/>
    </font>
    <font>
      <sz val="11"/>
      <name val=""/>
      <family val="2"/>
    </font>
    <font>
      <sz val="10"/>
      <name val="Geneva"/>
      <family val="2"/>
    </font>
    <font>
      <sz val="10"/>
      <color indexed="8"/>
      <name val="MS Sans Serif"/>
      <family val="2"/>
    </font>
    <font>
      <sz val="12"/>
      <name val="Times New Roman"/>
      <family val="1"/>
    </font>
    <font>
      <sz val="11"/>
      <name val="¾©"/>
      <family val="3"/>
      <charset val="129"/>
    </font>
    <font>
      <sz val="11"/>
      <color indexed="8"/>
      <name val="맑은 고딕"/>
      <family val="3"/>
    </font>
    <font>
      <sz val="11"/>
      <color indexed="8"/>
      <name val="맑은 고딕"/>
      <family val="2"/>
    </font>
    <font>
      <sz val="11"/>
      <color indexed="9"/>
      <name val="맑은 고딕"/>
      <family val="3"/>
    </font>
    <font>
      <sz val="11"/>
      <color indexed="9"/>
      <name val="맑은 고딕"/>
      <family val="2"/>
    </font>
    <font>
      <sz val="11"/>
      <color theme="0"/>
      <name val="Calibri"/>
      <family val="3"/>
      <charset val="129"/>
      <scheme val="minor"/>
    </font>
    <font>
      <sz val="12"/>
      <name val="ⓒoUAAA¨u"/>
      <family val="1"/>
      <charset val="129"/>
    </font>
    <font>
      <sz val="11"/>
      <name val="￥i￠￢￠?o"/>
      <family val="3"/>
      <charset val="129"/>
    </font>
    <font>
      <sz val="12"/>
      <name val="±¼¸²A¼"/>
      <family val="3"/>
      <charset val="129"/>
    </font>
    <font>
      <sz val="11"/>
      <name val="µ¸¿ò"/>
      <family val="3"/>
      <charset val="129"/>
    </font>
    <font>
      <sz val="12"/>
      <name val="¹UAAA¼"/>
      <family val="1"/>
      <charset val="129"/>
    </font>
    <font>
      <sz val="12"/>
      <name val="¹ÙÅÁÃ¼"/>
      <family val="1"/>
      <charset val="129"/>
    </font>
    <font>
      <sz val="8"/>
      <name val="Times New Roman"/>
      <family val="1"/>
    </font>
    <font>
      <sz val="12"/>
      <name val="Arial"/>
      <family val="2"/>
    </font>
    <font>
      <sz val="11"/>
      <color indexed="20"/>
      <name val="맑은 고딕"/>
      <family val="3"/>
    </font>
    <font>
      <sz val="11"/>
      <color indexed="20"/>
      <name val="맑은 고딕"/>
      <family val="2"/>
    </font>
    <font>
      <b/>
      <sz val="12"/>
      <name val="Arial MT"/>
      <family val="2"/>
    </font>
    <font>
      <sz val="12"/>
      <name val="System"/>
      <family val="2"/>
      <charset val="129"/>
    </font>
    <font>
      <sz val="8"/>
      <name val="¹UAAA¼"/>
      <family val="1"/>
      <charset val="129"/>
    </font>
    <font>
      <sz val="9"/>
      <name val="Times New Roman"/>
      <family val="1"/>
    </font>
    <font>
      <b/>
      <sz val="11"/>
      <color indexed="52"/>
      <name val="맑은 고딕"/>
      <family val="3"/>
    </font>
    <font>
      <b/>
      <sz val="11"/>
      <color indexed="52"/>
      <name val="맑은 고딕"/>
      <family val="2"/>
    </font>
    <font>
      <b/>
      <sz val="11"/>
      <color indexed="9"/>
      <name val="맑은 고딕"/>
      <family val="3"/>
    </font>
    <font>
      <b/>
      <sz val="11"/>
      <color indexed="9"/>
      <name val="맑은 고딕"/>
      <family val="2"/>
    </font>
    <font>
      <sz val="12"/>
      <name val="Arial MT"/>
      <family val="2"/>
    </font>
    <font>
      <sz val="10"/>
      <color indexed="24"/>
      <name val="Arial"/>
      <family val="2"/>
    </font>
    <font>
      <sz val="10"/>
      <name val="MS Serif"/>
      <family val="1"/>
    </font>
    <font>
      <sz val="10"/>
      <color indexed="8"/>
      <name val="Arial"/>
      <family val="2"/>
    </font>
    <font>
      <sz val="10"/>
      <color indexed="16"/>
      <name val="MS Serif"/>
      <family val="1"/>
    </font>
    <font>
      <i/>
      <sz val="11"/>
      <color indexed="23"/>
      <name val="맑은 고딕"/>
      <family val="3"/>
    </font>
    <font>
      <i/>
      <sz val="11"/>
      <color indexed="23"/>
      <name val="맑은 고딕"/>
      <family val="2"/>
    </font>
    <font>
      <i/>
      <sz val="1"/>
      <color indexed="8"/>
      <name val="Courier"/>
      <family val="3"/>
    </font>
    <font>
      <sz val="11"/>
      <color indexed="17"/>
      <name val="맑은 고딕"/>
      <family val="3"/>
    </font>
    <font>
      <sz val="11"/>
      <color indexed="17"/>
      <name val="맑은 고딕"/>
      <family val="2"/>
    </font>
    <font>
      <b/>
      <sz val="15"/>
      <color indexed="56"/>
      <name val="맑은 고딕"/>
      <family val="2"/>
    </font>
    <font>
      <b/>
      <sz val="13"/>
      <color indexed="56"/>
      <name val="맑은 고딕"/>
      <family val="2"/>
    </font>
    <font>
      <b/>
      <sz val="11"/>
      <color indexed="56"/>
      <name val="맑은 고딕"/>
      <family val="2"/>
    </font>
    <font>
      <b/>
      <sz val="1"/>
      <color indexed="8"/>
      <name val="Courier"/>
      <family val="3"/>
    </font>
    <font>
      <b/>
      <i/>
      <sz val="22"/>
      <name val="Times New Roman"/>
      <family val="1"/>
    </font>
    <font>
      <b/>
      <sz val="8"/>
      <name val="MS Sans Serif"/>
      <family val="2"/>
    </font>
    <font>
      <sz val="10"/>
      <color indexed="12"/>
      <name val="Arial"/>
      <family val="2"/>
    </font>
    <font>
      <u/>
      <sz val="8"/>
      <color indexed="12"/>
      <name val="Times New Roman"/>
      <family val="1"/>
    </font>
    <font>
      <sz val="11"/>
      <color indexed="62"/>
      <name val="맑은 고딕"/>
      <family val="2"/>
    </font>
    <font>
      <sz val="11"/>
      <color indexed="62"/>
      <name val="맑은 고딕"/>
      <family val="3"/>
    </font>
    <font>
      <sz val="11"/>
      <color indexed="52"/>
      <name val="맑은 고딕"/>
      <family val="3"/>
    </font>
    <font>
      <sz val="11"/>
      <color indexed="52"/>
      <name val="맑은 고딕"/>
      <family val="2"/>
    </font>
    <font>
      <sz val="10"/>
      <name val="돋움"/>
      <family val="3"/>
      <charset val="129"/>
    </font>
    <font>
      <sz val="11"/>
      <color indexed="60"/>
      <name val="맑은 고딕"/>
      <family val="3"/>
    </font>
    <font>
      <sz val="11"/>
      <color indexed="60"/>
      <name val="맑은 고딕"/>
      <family val="2"/>
    </font>
    <font>
      <sz val="7"/>
      <name val="Small Fonts"/>
      <family val="2"/>
    </font>
    <font>
      <sz val="11"/>
      <name val="굴림체"/>
      <family val="3"/>
      <charset val="129"/>
    </font>
    <font>
      <b/>
      <sz val="11"/>
      <color indexed="63"/>
      <name val="맑은 고딕"/>
      <family val="3"/>
    </font>
    <font>
      <b/>
      <sz val="11"/>
      <color indexed="63"/>
      <name val="맑은 고딕"/>
      <family val="2"/>
    </font>
    <font>
      <sz val="8"/>
      <name val="Helv"/>
      <family val="2"/>
    </font>
    <font>
      <b/>
      <i/>
      <sz val="10"/>
      <name val="Times New Roman"/>
      <family val="1"/>
    </font>
    <font>
      <b/>
      <sz val="8"/>
      <color indexed="8"/>
      <name val="Helv"/>
      <family val="2"/>
    </font>
    <font>
      <b/>
      <sz val="18"/>
      <color indexed="56"/>
      <name val="맑은 고딕"/>
      <family val="2"/>
    </font>
    <font>
      <b/>
      <sz val="11"/>
      <color indexed="8"/>
      <name val="맑은 고딕"/>
      <family val="2"/>
    </font>
    <font>
      <sz val="8"/>
      <color indexed="12"/>
      <name val="Arial"/>
      <family val="2"/>
    </font>
    <font>
      <sz val="11"/>
      <color indexed="10"/>
      <name val="맑은 고딕"/>
      <family val="3"/>
    </font>
    <font>
      <sz val="11"/>
      <color indexed="10"/>
      <name val="맑은 고딕"/>
      <family val="2"/>
    </font>
    <font>
      <sz val="12"/>
      <name val="μ¸¿oA¼"/>
      <family val="3"/>
      <charset val="129"/>
    </font>
    <font>
      <b/>
      <sz val="11"/>
      <name val="돋움"/>
      <family val="3"/>
      <charset val="129"/>
    </font>
    <font>
      <sz val="11"/>
      <color rgb="FFFF0000"/>
      <name val="Calibri"/>
      <family val="3"/>
      <charset val="129"/>
      <scheme val="minor"/>
    </font>
    <font>
      <b/>
      <sz val="11"/>
      <color rgb="FFFA7D00"/>
      <name val="Calibri"/>
      <family val="3"/>
      <charset val="129"/>
      <scheme val="minor"/>
    </font>
    <font>
      <sz val="11"/>
      <color rgb="FF9C0006"/>
      <name val="Calibri"/>
      <family val="3"/>
      <charset val="129"/>
      <scheme val="minor"/>
    </font>
    <font>
      <sz val="11"/>
      <name val="Arial"/>
      <family val="2"/>
    </font>
    <font>
      <u/>
      <sz val="11"/>
      <color indexed="20"/>
      <name val="돋움"/>
      <family val="3"/>
      <charset val="129"/>
    </font>
    <font>
      <u/>
      <sz val="10"/>
      <color indexed="36"/>
      <name val="돋움체"/>
      <family val="3"/>
      <charset val="129"/>
    </font>
    <font>
      <sz val="9"/>
      <name val="굴림"/>
      <family val="3"/>
      <charset val="129"/>
    </font>
    <font>
      <sz val="11"/>
      <color indexed="8"/>
      <name val="돋움"/>
      <family val="3"/>
      <charset val="129"/>
    </font>
    <font>
      <sz val="11"/>
      <color rgb="FF9C6500"/>
      <name val="Calibri"/>
      <family val="3"/>
      <charset val="129"/>
      <scheme val="minor"/>
    </font>
    <font>
      <sz val="12"/>
      <name val="뼻뮝"/>
      <family val="1"/>
      <charset val="129"/>
    </font>
    <font>
      <sz val="12"/>
      <name val="宋体"/>
      <family val="3"/>
      <charset val="255"/>
    </font>
    <font>
      <i/>
      <sz val="11"/>
      <color rgb="FF7F7F7F"/>
      <name val="Calibri"/>
      <family val="3"/>
      <charset val="129"/>
      <scheme val="minor"/>
    </font>
    <font>
      <b/>
      <sz val="12"/>
      <color indexed="16"/>
      <name val="굴림체"/>
      <family val="3"/>
      <charset val="129"/>
    </font>
    <font>
      <sz val="10"/>
      <color theme="1"/>
      <name val="돋움"/>
      <family val="2"/>
      <charset val="129"/>
    </font>
    <font>
      <b/>
      <sz val="9"/>
      <name val="돋움"/>
      <family val="3"/>
      <charset val="129"/>
    </font>
    <font>
      <sz val="11"/>
      <name val="Times New Roman"/>
      <family val="1"/>
    </font>
    <font>
      <sz val="11"/>
      <name val="μ¸¿o"/>
      <family val="3"/>
      <charset val="129"/>
    </font>
    <font>
      <sz val="10"/>
      <name val="명조"/>
      <family val="3"/>
      <charset val="129"/>
    </font>
    <font>
      <sz val="11"/>
      <color rgb="FFFA7D00"/>
      <name val="Calibri"/>
      <family val="3"/>
      <charset val="129"/>
      <scheme val="minor"/>
    </font>
    <font>
      <b/>
      <sz val="11"/>
      <color theme="1"/>
      <name val="Calibri"/>
      <family val="3"/>
      <charset val="129"/>
      <scheme val="minor"/>
    </font>
    <font>
      <sz val="12"/>
      <name val="新細明體"/>
      <family val="1"/>
      <charset val="255"/>
    </font>
    <font>
      <sz val="11"/>
      <color rgb="FF3F3F76"/>
      <name val="Calibri"/>
      <family val="3"/>
      <charset val="129"/>
      <scheme val="minor"/>
    </font>
    <font>
      <b/>
      <sz val="15"/>
      <color theme="3"/>
      <name val="Calibri"/>
      <family val="3"/>
      <charset val="129"/>
      <scheme val="minor"/>
    </font>
    <font>
      <b/>
      <sz val="13"/>
      <color theme="3"/>
      <name val="Calibri"/>
      <family val="3"/>
      <charset val="129"/>
      <scheme val="minor"/>
    </font>
    <font>
      <b/>
      <sz val="11"/>
      <color theme="3"/>
      <name val="Calibri"/>
      <family val="3"/>
      <charset val="129"/>
      <scheme val="minor"/>
    </font>
    <font>
      <sz val="12"/>
      <name val="ＭＳ Ｐ明朝"/>
      <family val="1"/>
      <charset val="255"/>
    </font>
    <font>
      <sz val="11"/>
      <color rgb="FF006100"/>
      <name val="Calibri"/>
      <family val="3"/>
      <charset val="129"/>
      <scheme val="minor"/>
    </font>
    <font>
      <u/>
      <sz val="6"/>
      <color indexed="12"/>
      <name val="新細明體"/>
      <family val="1"/>
      <charset val="255"/>
    </font>
    <font>
      <b/>
      <sz val="11"/>
      <color rgb="FF3F3F3F"/>
      <name val="Calibri"/>
      <family val="3"/>
      <charset val="129"/>
      <scheme val="minor"/>
    </font>
    <font>
      <sz val="12"/>
      <color indexed="8"/>
      <name val="돋움"/>
      <family val="3"/>
      <charset val="129"/>
    </font>
    <font>
      <sz val="12"/>
      <name val="굴림체"/>
      <family val="3"/>
      <charset val="129"/>
    </font>
    <font>
      <sz val="10"/>
      <color rgb="FF000000"/>
      <name val="Arial"/>
      <family val="2"/>
    </font>
    <font>
      <sz val="11"/>
      <color theme="1"/>
      <name val="돋움"/>
      <family val="3"/>
      <charset val="129"/>
    </font>
    <font>
      <sz val="10"/>
      <name val="Verdana"/>
      <family val="2"/>
    </font>
    <font>
      <sz val="10"/>
      <color indexed="8"/>
      <name val="돋움"/>
      <family val="3"/>
      <charset val="129"/>
    </font>
    <font>
      <sz val="11"/>
      <color theme="1"/>
      <name val="Calibri"/>
      <family val="2"/>
      <scheme val="minor"/>
    </font>
    <font>
      <sz val="10"/>
      <name val="ＭＳ Ｐゴシック"/>
      <family val="2"/>
      <charset val="128"/>
    </font>
    <font>
      <u/>
      <sz val="11"/>
      <color indexed="12"/>
      <name val="맑은 고딕"/>
      <family val="3"/>
      <charset val="129"/>
    </font>
    <font>
      <u/>
      <sz val="11"/>
      <color indexed="12"/>
      <name val="돋움"/>
      <family val="3"/>
      <charset val="129"/>
    </font>
    <font>
      <sz val="10"/>
      <name val="개성체"/>
      <family val="1"/>
      <charset val="129"/>
    </font>
    <font>
      <sz val="9"/>
      <color rgb="FF000000"/>
      <name val="LG스마트체 Regular"/>
      <family val="3"/>
      <charset val="129"/>
    </font>
    <font>
      <sz val="10"/>
      <color theme="1"/>
      <name val="Arial"/>
      <family val="2"/>
      <charset val="129"/>
    </font>
    <font>
      <sz val="11"/>
      <color indexed="9"/>
      <name val="Calibri"/>
      <family val="2"/>
    </font>
    <font>
      <sz val="8"/>
      <color indexed="63"/>
      <name val="굴림"/>
      <family val="3"/>
      <charset val="129"/>
    </font>
    <font>
      <b/>
      <sz val="8"/>
      <color indexed="63"/>
      <name val="굴림"/>
      <family val="3"/>
      <charset val="129"/>
    </font>
    <font>
      <b/>
      <sz val="8"/>
      <color indexed="55"/>
      <name val="굴림"/>
      <family val="3"/>
      <charset val="129"/>
    </font>
    <font>
      <b/>
      <sz val="8"/>
      <color indexed="63"/>
      <name val="Verdana"/>
      <family val="2"/>
    </font>
    <font>
      <sz val="11"/>
      <color indexed="10"/>
      <name val="Calibri"/>
      <family val="2"/>
    </font>
    <font>
      <b/>
      <sz val="11"/>
      <color indexed="52"/>
      <name val="Calibri"/>
      <family val="2"/>
    </font>
    <font>
      <sz val="11"/>
      <color indexed="20"/>
      <name val="Calibri"/>
      <family val="2"/>
    </font>
    <font>
      <sz val="11"/>
      <color indexed="60"/>
      <name val="Calibri"/>
      <family val="2"/>
    </font>
    <font>
      <i/>
      <sz val="11"/>
      <color indexed="23"/>
      <name val="Calibri"/>
      <family val="2"/>
    </font>
    <font>
      <b/>
      <sz val="11"/>
      <color indexed="9"/>
      <name val="Calibri"/>
      <family val="2"/>
    </font>
    <font>
      <sz val="11"/>
      <color indexed="52"/>
      <name val="Calibri"/>
      <family val="2"/>
    </font>
    <font>
      <b/>
      <sz val="11"/>
      <color indexed="8"/>
      <name val="Calibri"/>
      <family val="2"/>
    </font>
    <font>
      <sz val="11"/>
      <color indexed="62"/>
      <name val="Calibri"/>
      <family val="2"/>
    </font>
    <font>
      <b/>
      <sz val="15"/>
      <color indexed="56"/>
      <name val="Calibri"/>
      <family val="2"/>
    </font>
    <font>
      <b/>
      <sz val="18"/>
      <color indexed="56"/>
      <name val="Cambria"/>
      <family val="1"/>
    </font>
    <font>
      <b/>
      <sz val="13"/>
      <color indexed="56"/>
      <name val="Calibri"/>
      <family val="2"/>
    </font>
    <font>
      <b/>
      <sz val="11"/>
      <color indexed="56"/>
      <name val="Calibri"/>
      <family val="2"/>
    </font>
    <font>
      <sz val="11"/>
      <color indexed="17"/>
      <name val="Calibri"/>
      <family val="2"/>
    </font>
    <font>
      <b/>
      <sz val="11"/>
      <color indexed="63"/>
      <name val="Calibri"/>
      <family val="2"/>
    </font>
    <font>
      <sz val="11"/>
      <color indexed="8"/>
      <name val="宋体"/>
      <family val="3"/>
      <charset val="134"/>
    </font>
    <font>
      <b/>
      <sz val="10"/>
      <name val="LG스마트체 Regular"/>
      <family val="3"/>
      <charset val="129"/>
    </font>
    <font>
      <sz val="8"/>
      <name val="굴림체"/>
      <family val="3"/>
      <charset val="129"/>
    </font>
    <font>
      <sz val="10"/>
      <color theme="1"/>
      <name val="LG스마트체 Regular"/>
      <family val="3"/>
      <charset val="2"/>
    </font>
    <font>
      <sz val="9"/>
      <name val="LG스마트체 Regular"/>
      <family val="3"/>
      <charset val="2"/>
    </font>
    <font>
      <sz val="9"/>
      <color theme="1"/>
      <name val="LG스마트체 Regular"/>
      <family val="3"/>
      <charset val="2"/>
    </font>
    <font>
      <sz val="10"/>
      <color rgb="FF0000FF"/>
      <name val="LG스마트체 Regular"/>
      <family val="3"/>
      <charset val="129"/>
    </font>
    <font>
      <sz val="11"/>
      <name val="Calibri"/>
      <family val="2"/>
    </font>
    <font>
      <b/>
      <sz val="9"/>
      <color indexed="81"/>
      <name val="돋움"/>
      <family val="3"/>
      <charset val="129"/>
    </font>
    <font>
      <sz val="12"/>
      <color rgb="FF000000"/>
      <name val="LG스마트체 Regular"/>
      <family val="3"/>
      <charset val="129"/>
    </font>
    <font>
      <sz val="11"/>
      <color indexed="8"/>
      <name val="LG스마트체 Regular"/>
      <family val="3"/>
      <charset val="129"/>
    </font>
    <font>
      <b/>
      <u/>
      <sz val="11"/>
      <color rgb="FFFF0000"/>
      <name val="LG스마트체 Regular"/>
      <family val="3"/>
      <charset val="129"/>
    </font>
    <font>
      <b/>
      <u/>
      <sz val="14"/>
      <color rgb="FFFF0000"/>
      <name val="LG스마트체 Regular"/>
      <family val="3"/>
      <charset val="129"/>
    </font>
    <font>
      <b/>
      <sz val="13"/>
      <color rgb="FFFF0000"/>
      <name val="LG스마트체 Regular"/>
      <family val="3"/>
      <charset val="129"/>
    </font>
    <font>
      <sz val="12"/>
      <name val="LG스마트체 Regular"/>
      <family val="3"/>
      <charset val="129"/>
    </font>
    <font>
      <b/>
      <sz val="12"/>
      <color rgb="FFFF0000"/>
      <name val="LG스마트체 Regular"/>
      <family val="3"/>
      <charset val="129"/>
    </font>
    <font>
      <sz val="8"/>
      <color rgb="FF000000"/>
      <name val="LG스마트체 Regular"/>
      <family val="3"/>
      <charset val="129"/>
    </font>
    <font>
      <b/>
      <sz val="14"/>
      <color rgb="FFFF0000"/>
      <name val="LG스마트체 Regular"/>
      <family val="3"/>
      <charset val="129"/>
    </font>
    <font>
      <sz val="10"/>
      <color theme="1"/>
      <name val="Calibri"/>
      <family val="2"/>
      <scheme val="minor"/>
    </font>
    <font>
      <sz val="20"/>
      <color rgb="FFFF0000"/>
      <name val="Calibri"/>
      <family val="2"/>
      <scheme val="minor"/>
    </font>
    <font>
      <b/>
      <sz val="10"/>
      <color rgb="FFFF0000"/>
      <name val="Calibri"/>
      <family val="2"/>
      <scheme val="minor"/>
    </font>
    <font>
      <b/>
      <sz val="18"/>
      <color rgb="FFFF0000"/>
      <name val="Calibri"/>
      <family val="2"/>
      <scheme val="minor"/>
    </font>
    <font>
      <sz val="11"/>
      <name val="LG스마트체 Regular"/>
      <family val="3"/>
      <charset val="129"/>
    </font>
    <font>
      <b/>
      <sz val="11"/>
      <name val="LG스마트체 Regular"/>
      <family val="3"/>
      <charset val="129"/>
    </font>
    <font>
      <b/>
      <sz val="11"/>
      <color indexed="8"/>
      <name val="LG스마트체 Regular"/>
      <family val="3"/>
      <charset val="129"/>
    </font>
    <font>
      <b/>
      <sz val="11"/>
      <name val="LG스마트체 Regular"/>
      <family val="3"/>
    </font>
    <font>
      <sz val="11"/>
      <name val="LG스마트체 Regular"/>
      <family val="3"/>
    </font>
    <font>
      <b/>
      <sz val="11"/>
      <color indexed="8"/>
      <name val="LG스마트체 Regular"/>
      <family val="3"/>
    </font>
    <font>
      <sz val="9"/>
      <name val="LG스마트체 Regular"/>
      <family val="3"/>
    </font>
    <font>
      <sz val="10"/>
      <color rgb="FF000000"/>
      <name val="LG스마트체 Regular"/>
      <family val="3"/>
    </font>
    <font>
      <sz val="9"/>
      <color rgb="FF000000"/>
      <name val="LG스마트체 Regular"/>
      <family val="3"/>
    </font>
    <font>
      <b/>
      <sz val="9"/>
      <name val="LG스마트체 Regular"/>
      <family val="3"/>
    </font>
    <font>
      <b/>
      <sz val="9"/>
      <color rgb="FF000000"/>
      <name val="LG스마트체 Regular"/>
    </font>
    <font>
      <sz val="9"/>
      <color rgb="FF000000"/>
      <name val="LG스마트체 Regular"/>
    </font>
    <font>
      <sz val="10"/>
      <color theme="1"/>
      <name val="LG스마트체 Regular"/>
      <family val="3"/>
    </font>
  </fonts>
  <fills count="87">
    <fill>
      <patternFill patternType="none"/>
    </fill>
    <fill>
      <patternFill patternType="gray125"/>
    </fill>
    <fill>
      <patternFill patternType="solid">
        <fgColor theme="4" tint="0.79998168889431442"/>
        <bgColor theme="4" tint="0.79998168889431442"/>
      </patternFill>
    </fill>
    <fill>
      <patternFill patternType="solid">
        <fgColor rgb="FFDCE6F1"/>
        <bgColor rgb="FFDCE6F1"/>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4.9989318521683403E-2"/>
        <bgColor indexed="64"/>
      </patternFill>
    </fill>
    <fill>
      <patternFill patternType="solid">
        <fgColor theme="0"/>
        <bgColor indexed="64"/>
      </patternFill>
    </fill>
    <fill>
      <patternFill patternType="solid">
        <fgColor rgb="FFA5A5A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indexed="44"/>
        <bgColor indexed="64"/>
      </patternFill>
    </fill>
    <fill>
      <patternFill patternType="lightGray">
        <fgColor indexed="15"/>
      </patternFill>
    </fill>
    <fill>
      <patternFill patternType="solid">
        <fgColor indexed="13"/>
      </patternFill>
    </fill>
    <fill>
      <patternFill patternType="solid">
        <fgColor indexed="43"/>
        <bgColor indexed="64"/>
      </patternFill>
    </fill>
    <fill>
      <patternFill patternType="solid">
        <fgColor indexed="9"/>
        <bgColor indexed="8"/>
      </patternFill>
    </fill>
    <fill>
      <patternFill patternType="solid">
        <fgColor indexed="9"/>
        <bgColor indexed="9"/>
      </patternFill>
    </fill>
    <fill>
      <patternFill patternType="solid">
        <fgColor indexed="27"/>
        <bgColor indexed="9"/>
      </patternFill>
    </fill>
    <fill>
      <patternFill patternType="solid">
        <fgColor theme="4" tint="0.79998168889431442"/>
        <bgColor indexed="64"/>
      </patternFill>
    </fill>
    <fill>
      <patternFill patternType="solid">
        <fgColor rgb="FFD9D9D9"/>
        <bgColor indexed="64"/>
      </patternFill>
    </fill>
    <fill>
      <patternFill patternType="solid">
        <fgColor rgb="FFF2F2F2"/>
        <bgColor indexed="64"/>
      </patternFill>
    </fill>
    <fill>
      <patternFill patternType="solid">
        <fgColor rgb="FFFFFFCC"/>
        <bgColor indexed="64"/>
      </patternFill>
    </fill>
    <fill>
      <patternFill patternType="solid">
        <fgColor theme="1" tint="0.499984740745262"/>
        <bgColor indexed="64"/>
      </patternFill>
    </fill>
    <fill>
      <patternFill patternType="solid">
        <fgColor rgb="FFFFC000"/>
        <bgColor indexed="64"/>
      </patternFill>
    </fill>
    <fill>
      <patternFill patternType="solid">
        <fgColor rgb="FFDCE6F1"/>
        <bgColor indexed="64"/>
      </patternFill>
    </fill>
    <fill>
      <patternFill patternType="solid">
        <fgColor theme="0" tint="-0.34998626667073579"/>
        <bgColor indexed="64"/>
      </patternFill>
    </fill>
    <fill>
      <patternFill patternType="solid">
        <fgColor rgb="FFFFFF00"/>
        <bgColor indexed="64"/>
      </patternFill>
    </fill>
    <fill>
      <patternFill patternType="lightUp">
        <fgColor theme="0" tint="-0.24994659260841701"/>
        <bgColor theme="0" tint="-0.14999847407452621"/>
      </patternFill>
    </fill>
    <fill>
      <patternFill patternType="lightUp">
        <bgColor theme="0" tint="-0.14999847407452621"/>
      </patternFill>
    </fill>
    <fill>
      <patternFill patternType="solid">
        <fgColor theme="0"/>
        <bgColor rgb="FF000000"/>
      </patternFill>
    </fill>
    <fill>
      <patternFill patternType="solid">
        <fgColor rgb="FFFFFF00"/>
        <bgColor rgb="FF000000"/>
      </patternFill>
    </fill>
  </fills>
  <borders count="1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thin">
        <color indexed="64"/>
      </top>
      <bottom style="double">
        <color indexed="64"/>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hair">
        <color indexed="64"/>
      </right>
      <top style="hair">
        <color indexed="64"/>
      </top>
      <bottom style="hair">
        <color indexed="64"/>
      </bottom>
      <diagonal/>
    </border>
    <border>
      <left style="double">
        <color indexed="64"/>
      </left>
      <right/>
      <top/>
      <bottom style="hair">
        <color indexed="64"/>
      </bottom>
      <diagonal/>
    </border>
    <border>
      <left/>
      <right/>
      <top style="double">
        <color indexed="64"/>
      </top>
      <bottom style="double">
        <color indexed="64"/>
      </bottom>
      <diagonal/>
    </border>
    <border>
      <left/>
      <right/>
      <top/>
      <bottom style="thick">
        <color indexed="64"/>
      </bottom>
      <diagonal/>
    </border>
    <border>
      <left style="double">
        <color indexed="64"/>
      </left>
      <right style="double">
        <color indexed="64"/>
      </right>
      <top style="double">
        <color indexed="64"/>
      </top>
      <bottom style="double">
        <color indexed="64"/>
      </bottom>
      <diagonal/>
    </border>
    <border>
      <left/>
      <right/>
      <top/>
      <bottom style="hair">
        <color indexed="64"/>
      </bottom>
      <diagonal/>
    </border>
    <border>
      <left/>
      <right/>
      <top style="double">
        <color indexed="64"/>
      </top>
      <bottom/>
      <diagonal/>
    </border>
    <border>
      <left/>
      <right style="thin">
        <color indexed="22"/>
      </right>
      <top/>
      <bottom style="thin">
        <color indexed="22"/>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top/>
      <bottom style="thin">
        <color theme="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theme="0" tint="-0.499984740745262"/>
      </right>
      <top style="thick">
        <color theme="0" tint="-0.499984740745262"/>
      </top>
      <bottom style="thin">
        <color theme="0" tint="-0.499984740745262"/>
      </bottom>
      <diagonal/>
    </border>
    <border>
      <left style="thin">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top style="thick">
        <color theme="0" tint="-0.499984740745262"/>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medium">
        <color rgb="FFFF0000"/>
      </left>
      <right/>
      <top/>
      <bottom/>
      <diagonal/>
    </border>
    <border>
      <left style="medium">
        <color rgb="FFFF0000"/>
      </left>
      <right style="thin">
        <color indexed="64"/>
      </right>
      <top style="thin">
        <color indexed="64"/>
      </top>
      <bottom style="thin">
        <color indexed="64"/>
      </bottom>
      <diagonal/>
    </border>
    <border>
      <left/>
      <right/>
      <top/>
      <bottom style="medium">
        <color rgb="FFFF0000"/>
      </bottom>
      <diagonal/>
    </border>
    <border>
      <left style="thin">
        <color indexed="64"/>
      </left>
      <right style="thin">
        <color indexed="64"/>
      </right>
      <top style="thin">
        <color indexed="64"/>
      </top>
      <bottom style="medium">
        <color rgb="FFFF0000"/>
      </bottom>
      <diagonal/>
    </border>
    <border>
      <left style="medium">
        <color rgb="FFFF0000"/>
      </left>
      <right style="thin">
        <color indexed="64"/>
      </right>
      <top style="thin">
        <color indexed="64"/>
      </top>
      <bottom style="medium">
        <color rgb="FFFF0000"/>
      </bottom>
      <diagonal/>
    </border>
    <border>
      <left style="thin">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right/>
      <top/>
      <bottom style="thick">
        <color theme="0" tint="-0.499984740745262"/>
      </bottom>
      <diagonal/>
    </border>
    <border>
      <left/>
      <right style="thin">
        <color theme="0" tint="-0.499984740745262"/>
      </right>
      <top/>
      <bottom style="thick">
        <color theme="0" tint="-0.499984740745262"/>
      </bottom>
      <diagonal/>
    </border>
    <border>
      <left style="thin">
        <color theme="0" tint="-0.499984740745262"/>
      </left>
      <right/>
      <top/>
      <bottom style="thick">
        <color theme="0" tint="-0.499984740745262"/>
      </bottom>
      <diagonal/>
    </border>
    <border>
      <left style="thin">
        <color indexed="64"/>
      </left>
      <right/>
      <top style="thin">
        <color indexed="64"/>
      </top>
      <bottom style="medium">
        <color indexed="64"/>
      </bottom>
      <diagonal/>
    </border>
    <border>
      <left/>
      <right style="thin">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bottom style="double">
        <color indexed="64"/>
      </bottom>
      <diagonal/>
    </border>
    <border>
      <left/>
      <right style="thin">
        <color rgb="FF000000"/>
      </right>
      <top/>
      <bottom/>
      <diagonal/>
    </border>
    <border>
      <left style="thin">
        <color indexed="64"/>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rgb="FF000000"/>
      </right>
      <top style="double">
        <color indexed="64"/>
      </top>
      <bottom/>
      <diagonal/>
    </border>
    <border>
      <left style="thin">
        <color indexed="64"/>
      </left>
      <right style="thin">
        <color rgb="FF000000"/>
      </right>
      <top/>
      <bottom style="thin">
        <color indexed="64"/>
      </bottom>
      <diagonal/>
    </border>
    <border>
      <left style="thin">
        <color rgb="FF000000"/>
      </left>
      <right style="thin">
        <color rgb="FF000000"/>
      </right>
      <top style="double">
        <color indexed="64"/>
      </top>
      <bottom/>
      <diagonal/>
    </border>
    <border>
      <left/>
      <right style="thin">
        <color indexed="64"/>
      </right>
      <top/>
      <bottom style="double">
        <color indexed="64"/>
      </bottom>
      <diagonal/>
    </border>
    <border>
      <left style="thin">
        <color indexed="64"/>
      </left>
      <right/>
      <top/>
      <bottom/>
      <diagonal/>
    </border>
    <border>
      <left style="thin">
        <color rgb="FF000000"/>
      </left>
      <right style="thin">
        <color rgb="FF000000"/>
      </right>
      <top/>
      <bottom style="thin">
        <color indexed="64"/>
      </bottom>
      <diagonal/>
    </border>
    <border>
      <left style="thin">
        <color indexed="64"/>
      </left>
      <right/>
      <top/>
      <bottom style="double">
        <color indexed="64"/>
      </bottom>
      <diagonal/>
    </border>
    <border>
      <left style="thin">
        <color indexed="64"/>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6870">
    <xf numFmtId="0" fontId="0" fillId="0" borderId="0">
      <alignment vertical="center"/>
    </xf>
    <xf numFmtId="9" fontId="2" fillId="0" borderId="0" applyFont="0" applyFill="0" applyBorder="0" applyAlignment="0" applyProtection="0">
      <alignment vertical="center"/>
    </xf>
    <xf numFmtId="0" fontId="11" fillId="0" borderId="0"/>
    <xf numFmtId="0" fontId="15" fillId="0" borderId="0">
      <alignment vertical="center"/>
    </xf>
    <xf numFmtId="0" fontId="15" fillId="0" borderId="0">
      <alignment vertical="center"/>
    </xf>
    <xf numFmtId="0" fontId="17" fillId="0" borderId="0">
      <alignment vertical="center"/>
    </xf>
    <xf numFmtId="41" fontId="2" fillId="0" borderId="0" applyFont="0" applyFill="0" applyBorder="0" applyAlignment="0" applyProtection="0">
      <alignment vertical="center"/>
    </xf>
    <xf numFmtId="0" fontId="18" fillId="0" borderId="0"/>
    <xf numFmtId="9" fontId="15" fillId="0" borderId="0" applyFont="0" applyFill="0" applyBorder="0" applyAlignment="0" applyProtection="0">
      <alignment vertical="center"/>
    </xf>
    <xf numFmtId="0" fontId="20" fillId="8" borderId="11" applyNumberFormat="0" applyAlignment="0" applyProtection="0">
      <alignment vertical="center"/>
    </xf>
    <xf numFmtId="43" fontId="15" fillId="0" borderId="0" applyFont="0" applyFill="0" applyBorder="0" applyAlignment="0" applyProtection="0">
      <alignment vertical="center"/>
    </xf>
    <xf numFmtId="0" fontId="21" fillId="0" borderId="0"/>
    <xf numFmtId="0" fontId="21" fillId="0" borderId="0"/>
    <xf numFmtId="0" fontId="15" fillId="0" borderId="0">
      <alignment vertical="center"/>
    </xf>
    <xf numFmtId="0" fontId="15" fillId="0" borderId="0">
      <alignment vertical="center"/>
    </xf>
    <xf numFmtId="183" fontId="15" fillId="0" borderId="0">
      <alignment vertical="center"/>
    </xf>
    <xf numFmtId="0" fontId="2" fillId="0" borderId="0">
      <alignment vertical="center"/>
    </xf>
    <xf numFmtId="0" fontId="2" fillId="0" borderId="0">
      <alignment vertical="center"/>
    </xf>
    <xf numFmtId="0" fontId="22" fillId="0" borderId="0">
      <alignment vertical="center"/>
    </xf>
    <xf numFmtId="0" fontId="15" fillId="0" borderId="0">
      <alignment vertical="center"/>
    </xf>
    <xf numFmtId="183" fontId="23" fillId="0" borderId="0" applyFont="0" applyFill="0" applyBorder="0" applyAlignment="0" applyProtection="0">
      <alignment vertical="center"/>
    </xf>
    <xf numFmtId="0" fontId="24" fillId="0" borderId="0"/>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30" fillId="0" borderId="0" applyNumberFormat="0" applyFill="0" applyBorder="0" applyAlignment="0" applyProtection="0">
      <alignment vertical="top"/>
      <protection locked="0"/>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4" fillId="0" borderId="0"/>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7"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11" fillId="0" borderId="0"/>
    <xf numFmtId="0" fontId="25" fillId="0" borderId="0">
      <alignment vertical="center"/>
    </xf>
    <xf numFmtId="0" fontId="25" fillId="0" borderId="0">
      <alignment vertical="center"/>
    </xf>
    <xf numFmtId="41" fontId="25" fillId="0" borderId="0" applyFont="0" applyFill="0" applyBorder="0" applyAlignment="0" applyProtection="0">
      <alignment vertical="center"/>
    </xf>
    <xf numFmtId="0" fontId="25" fillId="0" borderId="0">
      <alignment vertical="center"/>
    </xf>
    <xf numFmtId="0" fontId="2"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alignment vertical="center"/>
    </xf>
    <xf numFmtId="0" fontId="48" fillId="0" borderId="0"/>
    <xf numFmtId="0" fontId="54" fillId="0" borderId="0"/>
    <xf numFmtId="0" fontId="53" fillId="0" borderId="0"/>
    <xf numFmtId="0" fontId="55" fillId="0" borderId="0"/>
    <xf numFmtId="4" fontId="56" fillId="0" borderId="0">
      <protection locked="0"/>
    </xf>
    <xf numFmtId="192" fontId="11" fillId="0" borderId="0"/>
    <xf numFmtId="186" fontId="53" fillId="0" borderId="0" applyFont="0" applyFill="0" applyBorder="0" applyAlignment="0" applyProtection="0"/>
    <xf numFmtId="187" fontId="53" fillId="0" borderId="0">
      <protection locked="0"/>
    </xf>
    <xf numFmtId="0" fontId="53" fillId="0" borderId="0" applyFont="0" applyFill="0" applyBorder="0" applyAlignment="0" applyProtection="0"/>
    <xf numFmtId="193" fontId="11" fillId="0" borderId="0"/>
    <xf numFmtId="188" fontId="53" fillId="0" borderId="0">
      <protection locked="0"/>
    </xf>
    <xf numFmtId="17" fontId="18" fillId="0" borderId="0" applyNumberFormat="0" applyFont="0" applyFill="0" applyBorder="0" applyAlignment="0" applyProtection="0">
      <alignment horizontal="right"/>
    </xf>
    <xf numFmtId="194" fontId="11" fillId="0" borderId="0"/>
    <xf numFmtId="189" fontId="56" fillId="0" borderId="0">
      <protection locked="0"/>
    </xf>
    <xf numFmtId="38" fontId="57" fillId="32" borderId="0" applyNumberFormat="0" applyBorder="0" applyAlignment="0" applyProtection="0"/>
    <xf numFmtId="38" fontId="57" fillId="33" borderId="0" applyNumberFormat="0" applyBorder="0" applyAlignment="0" applyProtection="0"/>
    <xf numFmtId="0" fontId="58" fillId="0" borderId="0">
      <alignment horizontal="left"/>
    </xf>
    <xf numFmtId="0" fontId="59" fillId="0" borderId="22" applyNumberFormat="0" applyAlignment="0" applyProtection="0">
      <alignment horizontal="left" vertical="center"/>
    </xf>
    <xf numFmtId="0" fontId="59" fillId="0" borderId="7">
      <alignment horizontal="left" vertical="center"/>
    </xf>
    <xf numFmtId="190" fontId="53" fillId="0" borderId="0">
      <protection locked="0"/>
    </xf>
    <xf numFmtId="190" fontId="53" fillId="0" borderId="0">
      <protection locked="0"/>
    </xf>
    <xf numFmtId="10" fontId="57" fillId="34" borderId="1" applyNumberFormat="0" applyBorder="0" applyAlignment="0" applyProtection="0"/>
    <xf numFmtId="10" fontId="57" fillId="33" borderId="1" applyNumberFormat="0" applyBorder="0" applyAlignment="0" applyProtection="0"/>
    <xf numFmtId="0" fontId="60" fillId="0" borderId="23"/>
    <xf numFmtId="191" fontId="34" fillId="0" borderId="0"/>
    <xf numFmtId="195" fontId="11" fillId="0" borderId="0"/>
    <xf numFmtId="0" fontId="53" fillId="0" borderId="0"/>
    <xf numFmtId="10" fontId="53" fillId="0" borderId="0" applyFont="0" applyFill="0" applyBorder="0" applyAlignment="0" applyProtection="0"/>
    <xf numFmtId="176" fontId="18" fillId="0" borderId="0">
      <alignment horizontal="right"/>
    </xf>
    <xf numFmtId="0" fontId="60" fillId="0" borderId="0"/>
    <xf numFmtId="190" fontId="53" fillId="0" borderId="24">
      <protection locked="0"/>
    </xf>
    <xf numFmtId="9" fontId="11"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alignment vertical="center"/>
    </xf>
    <xf numFmtId="9" fontId="14" fillId="0" borderId="0" applyFont="0" applyFill="0" applyBorder="0" applyAlignment="0" applyProtection="0"/>
    <xf numFmtId="9" fontId="11" fillId="0" borderId="0" applyFont="0" applyFill="0" applyBorder="0" applyAlignment="0" applyProtection="0"/>
    <xf numFmtId="9" fontId="47" fillId="0" borderId="0" applyFont="0" applyFill="0" applyBorder="0" applyAlignment="0" applyProtection="0">
      <alignment vertical="center"/>
    </xf>
    <xf numFmtId="9"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47"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51"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183" fontId="50" fillId="0" borderId="0" applyFont="0" applyFill="0" applyBorder="0" applyAlignment="0" applyProtection="0">
      <alignment vertical="center"/>
    </xf>
    <xf numFmtId="0" fontId="21" fillId="0" borderId="0"/>
    <xf numFmtId="0" fontId="25" fillId="0" borderId="0">
      <alignment vertical="center"/>
    </xf>
    <xf numFmtId="0" fontId="25" fillId="0" borderId="0">
      <alignment vertical="center"/>
    </xf>
    <xf numFmtId="0" fontId="62"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4"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5" fillId="0" borderId="0">
      <alignment vertical="center"/>
    </xf>
    <xf numFmtId="0" fontId="48" fillId="0" borderId="0"/>
    <xf numFmtId="0" fontId="48" fillId="0" borderId="0"/>
    <xf numFmtId="0" fontId="48" fillId="0" borderId="0"/>
    <xf numFmtId="0" fontId="49" fillId="0" borderId="0">
      <alignment vertical="center"/>
    </xf>
    <xf numFmtId="0" fontId="48" fillId="0" borderId="0"/>
    <xf numFmtId="183" fontId="15" fillId="0" borderId="0">
      <alignment vertical="center"/>
    </xf>
    <xf numFmtId="0" fontId="52" fillId="0" borderId="0"/>
    <xf numFmtId="0" fontId="48" fillId="0" borderId="0"/>
    <xf numFmtId="0" fontId="48" fillId="0" borderId="0"/>
    <xf numFmtId="0" fontId="48" fillId="0" borderId="0"/>
    <xf numFmtId="0" fontId="14" fillId="0" borderId="0"/>
    <xf numFmtId="0" fontId="14" fillId="0" borderId="0"/>
    <xf numFmtId="0" fontId="51" fillId="0" borderId="0">
      <alignment vertical="center"/>
    </xf>
    <xf numFmtId="0" fontId="15" fillId="0" borderId="0">
      <alignment vertical="center"/>
    </xf>
    <xf numFmtId="0" fontId="11" fillId="0" borderId="0"/>
    <xf numFmtId="0" fontId="11" fillId="0" borderId="0"/>
    <xf numFmtId="0" fontId="49" fillId="0" borderId="0">
      <alignment vertical="center"/>
    </xf>
    <xf numFmtId="0" fontId="11" fillId="0" borderId="0"/>
    <xf numFmtId="0" fontId="48" fillId="0" borderId="0"/>
    <xf numFmtId="0" fontId="48" fillId="0" borderId="0"/>
    <xf numFmtId="0" fontId="48" fillId="0" borderId="0"/>
    <xf numFmtId="0" fontId="15" fillId="0" borderId="0">
      <alignment vertical="center"/>
    </xf>
    <xf numFmtId="0" fontId="48" fillId="0" borderId="0"/>
    <xf numFmtId="0" fontId="11" fillId="0" borderId="0"/>
    <xf numFmtId="0" fontId="11" fillId="0" borderId="0"/>
    <xf numFmtId="0" fontId="15" fillId="0" borderId="0">
      <alignment vertical="center"/>
    </xf>
    <xf numFmtId="0" fontId="11" fillId="0" borderId="0"/>
    <xf numFmtId="0" fontId="15" fillId="0" borderId="0">
      <alignment vertical="center"/>
    </xf>
    <xf numFmtId="184" fontId="15"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5" fillId="0" borderId="0">
      <alignment vertical="center"/>
    </xf>
    <xf numFmtId="0" fontId="25" fillId="0" borderId="0">
      <alignment vertical="center"/>
    </xf>
    <xf numFmtId="0" fontId="25" fillId="0" borderId="0">
      <alignment vertical="center"/>
    </xf>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47" fillId="0" borderId="0">
      <alignment vertical="center"/>
    </xf>
    <xf numFmtId="0" fontId="47"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25" fillId="0" borderId="0">
      <alignment vertical="center"/>
    </xf>
    <xf numFmtId="0" fontId="53" fillId="0" borderId="0"/>
    <xf numFmtId="0" fontId="25" fillId="0" borderId="0">
      <alignment vertical="center"/>
    </xf>
    <xf numFmtId="0" fontId="15" fillId="0" borderId="0">
      <alignment vertical="center"/>
    </xf>
    <xf numFmtId="0" fontId="25" fillId="0" borderId="0">
      <alignment vertical="center"/>
    </xf>
    <xf numFmtId="0" fontId="25" fillId="0" borderId="0">
      <alignment vertical="center"/>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17" fillId="0" borderId="0">
      <alignment vertical="center"/>
    </xf>
    <xf numFmtId="0" fontId="2" fillId="0" borderId="0">
      <alignment vertical="center"/>
    </xf>
    <xf numFmtId="0" fontId="2" fillId="0" borderId="0">
      <alignment vertical="center"/>
    </xf>
    <xf numFmtId="183" fontId="23" fillId="0" borderId="0" applyFont="0" applyFill="0" applyBorder="0" applyAlignment="0" applyProtection="0">
      <alignment vertical="center"/>
    </xf>
    <xf numFmtId="0" fontId="24" fillId="0" borderId="0"/>
    <xf numFmtId="0" fontId="17" fillId="0" borderId="0">
      <alignment vertical="center"/>
    </xf>
    <xf numFmtId="0" fontId="2" fillId="0" borderId="0">
      <alignment vertical="center"/>
    </xf>
    <xf numFmtId="0" fontId="2" fillId="0" borderId="0">
      <alignment vertical="center"/>
    </xf>
    <xf numFmtId="0" fontId="53" fillId="0" borderId="0"/>
    <xf numFmtId="0" fontId="34" fillId="0" borderId="0"/>
    <xf numFmtId="0" fontId="34" fillId="0" borderId="0"/>
    <xf numFmtId="0" fontId="34" fillId="0" borderId="0"/>
    <xf numFmtId="41" fontId="53" fillId="0" borderId="0" applyFont="0" applyFill="0" applyBorder="0" applyAlignment="0" applyProtection="0"/>
    <xf numFmtId="0" fontId="18" fillId="0" borderId="0"/>
    <xf numFmtId="0" fontId="64" fillId="0" borderId="0" applyNumberFormat="0" applyFill="0" applyBorder="0" applyAlignment="0" applyProtection="0"/>
    <xf numFmtId="41"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1" fillId="0" borderId="0"/>
    <xf numFmtId="0" fontId="2" fillId="0" borderId="0">
      <alignment vertical="center"/>
    </xf>
    <xf numFmtId="0" fontId="11" fillId="0" borderId="0"/>
    <xf numFmtId="0" fontId="2" fillId="0" borderId="0">
      <alignment vertical="center"/>
    </xf>
    <xf numFmtId="0" fontId="2" fillId="0" borderId="0">
      <alignment vertical="center"/>
    </xf>
    <xf numFmtId="0" fontId="65" fillId="0" borderId="0"/>
    <xf numFmtId="0" fontId="2" fillId="0" borderId="0">
      <alignment vertical="center"/>
    </xf>
    <xf numFmtId="0" fontId="21" fillId="0" borderId="0"/>
    <xf numFmtId="0" fontId="2" fillId="0" borderId="0">
      <alignment vertical="center"/>
    </xf>
    <xf numFmtId="0" fontId="66" fillId="0" borderId="0">
      <alignment vertical="center"/>
    </xf>
    <xf numFmtId="0" fontId="21" fillId="0" borderId="0"/>
    <xf numFmtId="0" fontId="21" fillId="0" borderId="0"/>
    <xf numFmtId="0" fontId="14" fillId="0" borderId="0"/>
    <xf numFmtId="0" fontId="67" fillId="0" borderId="0" applyNumberFormat="0" applyFill="0" applyBorder="0" applyAlignment="0" applyProtection="0">
      <alignment vertical="top"/>
      <protection locked="0"/>
    </xf>
    <xf numFmtId="0" fontId="66" fillId="0" borderId="0">
      <alignment vertical="center"/>
    </xf>
    <xf numFmtId="41" fontId="66" fillId="0" borderId="0" applyFont="0" applyFill="0" applyBorder="0" applyAlignment="0" applyProtection="0">
      <alignment vertical="center"/>
    </xf>
    <xf numFmtId="0" fontId="72" fillId="0" borderId="0" applyNumberFormat="0" applyFill="0" applyBorder="0" applyAlignment="0" applyProtection="0">
      <alignment vertical="center"/>
    </xf>
    <xf numFmtId="0" fontId="73" fillId="0" borderId="26" applyNumberFormat="0" applyFill="0" applyAlignment="0" applyProtection="0">
      <alignment vertical="center"/>
    </xf>
    <xf numFmtId="0" fontId="74" fillId="0" borderId="27" applyNumberFormat="0" applyFill="0" applyAlignment="0" applyProtection="0">
      <alignment vertical="center"/>
    </xf>
    <xf numFmtId="0" fontId="75" fillId="0" borderId="28" applyNumberFormat="0" applyFill="0" applyAlignment="0" applyProtection="0">
      <alignment vertical="center"/>
    </xf>
    <xf numFmtId="0" fontId="75" fillId="0" borderId="0" applyNumberFormat="0" applyFill="0" applyBorder="0" applyAlignment="0" applyProtection="0">
      <alignment vertical="center"/>
    </xf>
    <xf numFmtId="0" fontId="53" fillId="0" borderId="0">
      <alignment vertical="center"/>
    </xf>
    <xf numFmtId="0" fontId="25" fillId="15" borderId="0" applyNumberFormat="0" applyBorder="0" applyAlignment="0" applyProtection="0">
      <alignment vertical="center"/>
    </xf>
    <xf numFmtId="0" fontId="2" fillId="0" borderId="0">
      <alignment vertical="center"/>
    </xf>
    <xf numFmtId="0" fontId="15" fillId="0" borderId="0">
      <alignment vertical="center"/>
    </xf>
    <xf numFmtId="0" fontId="53" fillId="0" borderId="0">
      <alignment vertical="center"/>
    </xf>
    <xf numFmtId="0" fontId="77" fillId="0" borderId="0">
      <alignment vertical="top" wrapText="1"/>
    </xf>
    <xf numFmtId="0" fontId="2" fillId="63" borderId="0" applyNumberFormat="0" applyBorder="0" applyAlignment="0" applyProtection="0">
      <alignment vertical="center"/>
    </xf>
    <xf numFmtId="41" fontId="76" fillId="0" borderId="0" applyFont="0" applyFill="0" applyBorder="0" applyAlignment="0" applyProtection="0">
      <alignment vertical="center"/>
    </xf>
    <xf numFmtId="0" fontId="21" fillId="0" borderId="0"/>
    <xf numFmtId="0" fontId="76" fillId="0" borderId="0">
      <alignment vertical="center"/>
    </xf>
    <xf numFmtId="41" fontId="2" fillId="0" borderId="0" applyFont="0" applyFill="0" applyBorder="0" applyAlignment="0" applyProtection="0">
      <alignment vertical="center"/>
    </xf>
    <xf numFmtId="0" fontId="78" fillId="42" borderId="0" applyNumberFormat="0" applyBorder="0" applyAlignment="0" applyProtection="0">
      <alignment vertical="center"/>
    </xf>
    <xf numFmtId="0" fontId="78" fillId="46" borderId="0" applyNumberFormat="0" applyBorder="0" applyAlignment="0" applyProtection="0">
      <alignment vertical="center"/>
    </xf>
    <xf numFmtId="0" fontId="78" fillId="50" borderId="0" applyNumberFormat="0" applyBorder="0" applyAlignment="0" applyProtection="0">
      <alignment vertical="center"/>
    </xf>
    <xf numFmtId="0" fontId="78" fillId="54" borderId="0" applyNumberFormat="0" applyBorder="0" applyAlignment="0" applyProtection="0">
      <alignment vertical="center"/>
    </xf>
    <xf numFmtId="0" fontId="78" fillId="58" borderId="0" applyNumberFormat="0" applyBorder="0" applyAlignment="0" applyProtection="0">
      <alignment vertical="center"/>
    </xf>
    <xf numFmtId="0" fontId="78" fillId="62" borderId="0" applyNumberFormat="0" applyBorder="0" applyAlignment="0" applyProtection="0">
      <alignment vertical="center"/>
    </xf>
    <xf numFmtId="0" fontId="78" fillId="43" borderId="0" applyNumberFormat="0" applyBorder="0" applyAlignment="0" applyProtection="0">
      <alignment vertical="center"/>
    </xf>
    <xf numFmtId="0" fontId="78" fillId="47" borderId="0" applyNumberFormat="0" applyBorder="0" applyAlignment="0" applyProtection="0">
      <alignment vertical="center"/>
    </xf>
    <xf numFmtId="0" fontId="78" fillId="51" borderId="0" applyNumberFormat="0" applyBorder="0" applyAlignment="0" applyProtection="0">
      <alignment vertical="center"/>
    </xf>
    <xf numFmtId="0" fontId="78" fillId="55" borderId="0" applyNumberFormat="0" applyBorder="0" applyAlignment="0" applyProtection="0">
      <alignment vertical="center"/>
    </xf>
    <xf numFmtId="0" fontId="78" fillId="59" borderId="0" applyNumberFormat="0" applyBorder="0" applyAlignment="0" applyProtection="0">
      <alignment vertical="center"/>
    </xf>
    <xf numFmtId="0" fontId="78" fillId="63" borderId="0" applyNumberFormat="0" applyBorder="0" applyAlignment="0" applyProtection="0">
      <alignment vertical="center"/>
    </xf>
    <xf numFmtId="0" fontId="79" fillId="44" borderId="0" applyNumberFormat="0" applyBorder="0" applyAlignment="0" applyProtection="0">
      <alignment vertical="center"/>
    </xf>
    <xf numFmtId="0" fontId="79" fillId="48" borderId="0" applyNumberFormat="0" applyBorder="0" applyAlignment="0" applyProtection="0">
      <alignment vertical="center"/>
    </xf>
    <xf numFmtId="0" fontId="79" fillId="52" borderId="0" applyNumberFormat="0" applyBorder="0" applyAlignment="0" applyProtection="0">
      <alignment vertical="center"/>
    </xf>
    <xf numFmtId="0" fontId="79" fillId="56" borderId="0" applyNumberFormat="0" applyBorder="0" applyAlignment="0" applyProtection="0">
      <alignment vertical="center"/>
    </xf>
    <xf numFmtId="0" fontId="79" fillId="60" borderId="0" applyNumberFormat="0" applyBorder="0" applyAlignment="0" applyProtection="0">
      <alignment vertical="center"/>
    </xf>
    <xf numFmtId="0" fontId="79" fillId="64" borderId="0" applyNumberFormat="0" applyBorder="0" applyAlignment="0" applyProtection="0">
      <alignment vertical="center"/>
    </xf>
    <xf numFmtId="0" fontId="79" fillId="41" borderId="0" applyNumberFormat="0" applyBorder="0" applyAlignment="0" applyProtection="0">
      <alignment vertical="center"/>
    </xf>
    <xf numFmtId="0" fontId="79" fillId="45" borderId="0" applyNumberFormat="0" applyBorder="0" applyAlignment="0" applyProtection="0">
      <alignment vertical="center"/>
    </xf>
    <xf numFmtId="0" fontId="79" fillId="49" borderId="0" applyNumberFormat="0" applyBorder="0" applyAlignment="0" applyProtection="0">
      <alignment vertical="center"/>
    </xf>
    <xf numFmtId="0" fontId="79" fillId="53" borderId="0" applyNumberFormat="0" applyBorder="0" applyAlignment="0" applyProtection="0">
      <alignment vertical="center"/>
    </xf>
    <xf numFmtId="0" fontId="79" fillId="57" borderId="0" applyNumberFormat="0" applyBorder="0" applyAlignment="0" applyProtection="0">
      <alignment vertical="center"/>
    </xf>
    <xf numFmtId="0" fontId="79" fillId="61" borderId="0" applyNumberFormat="0" applyBorder="0" applyAlignment="0" applyProtection="0">
      <alignment vertical="center"/>
    </xf>
    <xf numFmtId="0" fontId="80" fillId="0" borderId="0" applyNumberFormat="0" applyFill="0" applyBorder="0" applyAlignment="0" applyProtection="0">
      <alignment vertical="center"/>
    </xf>
    <xf numFmtId="0" fontId="81" fillId="39" borderId="29" applyNumberFormat="0" applyAlignment="0" applyProtection="0">
      <alignment vertical="center"/>
    </xf>
    <xf numFmtId="0" fontId="82" fillId="36" borderId="0" applyNumberFormat="0" applyBorder="0" applyAlignment="0" applyProtection="0">
      <alignment vertical="center"/>
    </xf>
    <xf numFmtId="0" fontId="49" fillId="40" borderId="32" applyNumberFormat="0" applyFont="0" applyAlignment="0" applyProtection="0">
      <alignment vertical="center"/>
    </xf>
    <xf numFmtId="0" fontId="83" fillId="37" borderId="0" applyNumberFormat="0" applyBorder="0" applyAlignment="0" applyProtection="0">
      <alignment vertical="center"/>
    </xf>
    <xf numFmtId="0" fontId="84" fillId="0" borderId="0" applyNumberFormat="0" applyFill="0" applyBorder="0" applyAlignment="0" applyProtection="0">
      <alignment vertical="center"/>
    </xf>
    <xf numFmtId="0" fontId="85" fillId="8" borderId="11" applyNumberFormat="0" applyAlignment="0" applyProtection="0">
      <alignment vertical="center"/>
    </xf>
    <xf numFmtId="0" fontId="86" fillId="0" borderId="31" applyNumberFormat="0" applyFill="0" applyAlignment="0" applyProtection="0">
      <alignment vertical="center"/>
    </xf>
    <xf numFmtId="0" fontId="87" fillId="0" borderId="33" applyNumberFormat="0" applyFill="0" applyAlignment="0" applyProtection="0">
      <alignment vertical="center"/>
    </xf>
    <xf numFmtId="0" fontId="88" fillId="38" borderId="29" applyNumberFormat="0" applyAlignment="0" applyProtection="0">
      <alignment vertical="center"/>
    </xf>
    <xf numFmtId="0" fontId="90" fillId="0" borderId="26" applyNumberFormat="0" applyFill="0" applyAlignment="0" applyProtection="0">
      <alignment vertical="center"/>
    </xf>
    <xf numFmtId="0" fontId="91" fillId="0" borderId="27" applyNumberFormat="0" applyFill="0" applyAlignment="0" applyProtection="0">
      <alignment vertical="center"/>
    </xf>
    <xf numFmtId="0" fontId="92" fillId="0" borderId="28" applyNumberFormat="0" applyFill="0" applyAlignment="0" applyProtection="0">
      <alignment vertical="center"/>
    </xf>
    <xf numFmtId="0" fontId="92"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93" fillId="35" borderId="0" applyNumberFormat="0" applyBorder="0" applyAlignment="0" applyProtection="0">
      <alignment vertical="center"/>
    </xf>
    <xf numFmtId="0" fontId="94" fillId="39" borderId="30" applyNumberFormat="0" applyAlignment="0" applyProtection="0">
      <alignment vertical="center"/>
    </xf>
    <xf numFmtId="0" fontId="78" fillId="0" borderId="0">
      <alignment vertical="center"/>
    </xf>
    <xf numFmtId="0" fontId="2" fillId="0" borderId="0">
      <alignment vertical="center"/>
    </xf>
    <xf numFmtId="0" fontId="15" fillId="0" borderId="0">
      <alignment vertical="center"/>
    </xf>
    <xf numFmtId="0" fontId="96" fillId="35" borderId="0" applyNumberFormat="0" applyBorder="0" applyAlignment="0" applyProtection="0">
      <alignment vertical="center"/>
    </xf>
    <xf numFmtId="0" fontId="97" fillId="36" borderId="0" applyNumberFormat="0" applyBorder="0" applyAlignment="0" applyProtection="0">
      <alignment vertical="center"/>
    </xf>
    <xf numFmtId="0" fontId="98" fillId="37" borderId="0" applyNumberFormat="0" applyBorder="0" applyAlignment="0" applyProtection="0">
      <alignment vertical="center"/>
    </xf>
    <xf numFmtId="0" fontId="99" fillId="38" borderId="29" applyNumberFormat="0" applyAlignment="0" applyProtection="0">
      <alignment vertical="center"/>
    </xf>
    <xf numFmtId="0" fontId="100" fillId="39" borderId="30" applyNumberFormat="0" applyAlignment="0" applyProtection="0">
      <alignment vertical="center"/>
    </xf>
    <xf numFmtId="0" fontId="101" fillId="39" borderId="29" applyNumberFormat="0" applyAlignment="0" applyProtection="0">
      <alignment vertical="center"/>
    </xf>
    <xf numFmtId="0" fontId="102" fillId="0" borderId="31" applyNumberFormat="0" applyFill="0" applyAlignment="0" applyProtection="0">
      <alignment vertical="center"/>
    </xf>
    <xf numFmtId="0" fontId="103" fillId="8" borderId="11" applyNumberFormat="0" applyAlignment="0" applyProtection="0">
      <alignment vertical="center"/>
    </xf>
    <xf numFmtId="0" fontId="104"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6" fillId="0" borderId="33" applyNumberFormat="0" applyFill="0" applyAlignment="0" applyProtection="0">
      <alignment vertical="center"/>
    </xf>
    <xf numFmtId="0" fontId="107" fillId="41" borderId="0" applyNumberFormat="0" applyBorder="0" applyAlignment="0" applyProtection="0">
      <alignment vertical="center"/>
    </xf>
    <xf numFmtId="0" fontId="45" fillId="42" borderId="0" applyNumberFormat="0" applyBorder="0" applyAlignment="0" applyProtection="0">
      <alignment vertical="center"/>
    </xf>
    <xf numFmtId="0" fontId="45" fillId="43" borderId="0" applyNumberFormat="0" applyBorder="0" applyAlignment="0" applyProtection="0">
      <alignment vertical="center"/>
    </xf>
    <xf numFmtId="0" fontId="107" fillId="44" borderId="0" applyNumberFormat="0" applyBorder="0" applyAlignment="0" applyProtection="0">
      <alignment vertical="center"/>
    </xf>
    <xf numFmtId="0" fontId="107" fillId="45" borderId="0" applyNumberFormat="0" applyBorder="0" applyAlignment="0" applyProtection="0">
      <alignment vertical="center"/>
    </xf>
    <xf numFmtId="0" fontId="45" fillId="46" borderId="0" applyNumberFormat="0" applyBorder="0" applyAlignment="0" applyProtection="0">
      <alignment vertical="center"/>
    </xf>
    <xf numFmtId="0" fontId="45" fillId="47" borderId="0" applyNumberFormat="0" applyBorder="0" applyAlignment="0" applyProtection="0">
      <alignment vertical="center"/>
    </xf>
    <xf numFmtId="0" fontId="107" fillId="48" borderId="0" applyNumberFormat="0" applyBorder="0" applyAlignment="0" applyProtection="0">
      <alignment vertical="center"/>
    </xf>
    <xf numFmtId="0" fontId="107" fillId="49" borderId="0" applyNumberFormat="0" applyBorder="0" applyAlignment="0" applyProtection="0">
      <alignment vertical="center"/>
    </xf>
    <xf numFmtId="0" fontId="45" fillId="50" borderId="0" applyNumberFormat="0" applyBorder="0" applyAlignment="0" applyProtection="0">
      <alignment vertical="center"/>
    </xf>
    <xf numFmtId="0" fontId="45" fillId="51" borderId="0" applyNumberFormat="0" applyBorder="0" applyAlignment="0" applyProtection="0">
      <alignment vertical="center"/>
    </xf>
    <xf numFmtId="0" fontId="107" fillId="52" borderId="0" applyNumberFormat="0" applyBorder="0" applyAlignment="0" applyProtection="0">
      <alignment vertical="center"/>
    </xf>
    <xf numFmtId="0" fontId="107" fillId="53" borderId="0" applyNumberFormat="0" applyBorder="0" applyAlignment="0" applyProtection="0">
      <alignment vertical="center"/>
    </xf>
    <xf numFmtId="0" fontId="45" fillId="54" borderId="0" applyNumberFormat="0" applyBorder="0" applyAlignment="0" applyProtection="0">
      <alignment vertical="center"/>
    </xf>
    <xf numFmtId="0" fontId="45" fillId="55" borderId="0" applyNumberFormat="0" applyBorder="0" applyAlignment="0" applyProtection="0">
      <alignment vertical="center"/>
    </xf>
    <xf numFmtId="0" fontId="107" fillId="56" borderId="0" applyNumberFormat="0" applyBorder="0" applyAlignment="0" applyProtection="0">
      <alignment vertical="center"/>
    </xf>
    <xf numFmtId="0" fontId="107"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107" fillId="60" borderId="0" applyNumberFormat="0" applyBorder="0" applyAlignment="0" applyProtection="0">
      <alignment vertical="center"/>
    </xf>
    <xf numFmtId="0" fontId="107"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107" fillId="64" borderId="0" applyNumberFormat="0" applyBorder="0" applyAlignment="0" applyProtection="0">
      <alignment vertical="center"/>
    </xf>
    <xf numFmtId="0" fontId="95" fillId="0" borderId="0">
      <alignment vertical="center"/>
    </xf>
    <xf numFmtId="0" fontId="45" fillId="40" borderId="32" applyNumberFormat="0" applyFont="0" applyAlignment="0" applyProtection="0">
      <alignment vertical="center"/>
    </xf>
    <xf numFmtId="0" fontId="2" fillId="0" borderId="0">
      <alignment vertical="center"/>
    </xf>
    <xf numFmtId="0" fontId="11" fillId="0" borderId="0">
      <alignment vertical="center"/>
    </xf>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1" fillId="0" borderId="0">
      <alignment vertical="center"/>
    </xf>
    <xf numFmtId="0" fontId="2" fillId="0" borderId="0">
      <alignment vertical="center"/>
    </xf>
    <xf numFmtId="0" fontId="2" fillId="0" borderId="0">
      <alignment vertical="center"/>
    </xf>
    <xf numFmtId="9" fontId="11" fillId="0" borderId="0" applyFont="0" applyFill="0" applyBorder="0" applyAlignment="0" applyProtection="0">
      <alignment vertical="center"/>
    </xf>
    <xf numFmtId="0" fontId="11" fillId="0" borderId="0">
      <alignment vertical="center"/>
    </xf>
    <xf numFmtId="0" fontId="11" fillId="0" borderId="0"/>
    <xf numFmtId="9" fontId="11" fillId="0" borderId="0" applyFont="0" applyFill="0" applyBorder="0" applyAlignment="0" applyProtection="0">
      <alignment vertical="center"/>
    </xf>
    <xf numFmtId="0" fontId="15" fillId="0" borderId="0">
      <alignment vertical="center"/>
    </xf>
    <xf numFmtId="0" fontId="17" fillId="0" borderId="0">
      <alignment vertical="center"/>
    </xf>
    <xf numFmtId="0" fontId="20" fillId="8" borderId="11" applyNumberFormat="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25" fillId="0" borderId="0">
      <alignment vertical="center"/>
    </xf>
    <xf numFmtId="0" fontId="45" fillId="40" borderId="32" applyNumberFormat="0" applyFont="0" applyAlignment="0" applyProtection="0">
      <alignment vertical="center"/>
    </xf>
    <xf numFmtId="0" fontId="108" fillId="0" borderId="0"/>
    <xf numFmtId="0" fontId="1" fillId="0" borderId="0">
      <alignment vertical="center"/>
    </xf>
    <xf numFmtId="0" fontId="1" fillId="0" borderId="0">
      <alignment vertical="center"/>
    </xf>
    <xf numFmtId="199" fontId="122"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2" fontId="124"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86" fontId="53" fillId="0" borderId="0" applyFont="0" applyFill="0" applyBorder="0" applyAlignment="0" applyProtection="0"/>
    <xf numFmtId="186" fontId="53" fillId="0" borderId="0" applyFont="0" applyFill="0" applyBorder="0" applyAlignment="0" applyProtection="0"/>
    <xf numFmtId="0" fontId="125" fillId="0" borderId="0"/>
    <xf numFmtId="0" fontId="53" fillId="0" borderId="0"/>
    <xf numFmtId="0" fontId="18" fillId="0" borderId="0"/>
    <xf numFmtId="0" fontId="11"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1" fillId="0" borderId="0"/>
    <xf numFmtId="0" fontId="126" fillId="0" borderId="0"/>
    <xf numFmtId="0" fontId="34" fillId="0" borderId="0"/>
    <xf numFmtId="0" fontId="53" fillId="0" borderId="0"/>
    <xf numFmtId="0" fontId="53" fillId="0" borderId="0"/>
    <xf numFmtId="0" fontId="53" fillId="0" borderId="0"/>
    <xf numFmtId="0" fontId="53" fillId="0" borderId="0"/>
    <xf numFmtId="0" fontId="24" fillId="0" borderId="0"/>
    <xf numFmtId="0" fontId="127" fillId="0" borderId="0"/>
    <xf numFmtId="0" fontId="53" fillId="0" borderId="0"/>
    <xf numFmtId="0" fontId="53" fillId="0" borderId="0"/>
    <xf numFmtId="0" fontId="53" fillId="0" borderId="0"/>
    <xf numFmtId="0" fontId="53" fillId="0" borderId="0"/>
    <xf numFmtId="0" fontId="34" fillId="0" borderId="0"/>
    <xf numFmtId="0" fontId="14" fillId="0" borderId="0"/>
    <xf numFmtId="0" fontId="14" fillId="0" borderId="0"/>
    <xf numFmtId="0" fontId="34" fillId="0" borderId="0"/>
    <xf numFmtId="0" fontId="18" fillId="0" borderId="0"/>
    <xf numFmtId="0" fontId="18" fillId="0" borderId="0"/>
    <xf numFmtId="0" fontId="53" fillId="0" borderId="0"/>
    <xf numFmtId="0" fontId="53" fillId="0" borderId="0"/>
    <xf numFmtId="0" fontId="11" fillId="0" borderId="0"/>
    <xf numFmtId="0" fontId="11" fillId="0" borderId="0"/>
    <xf numFmtId="0" fontId="53" fillId="0" borderId="0"/>
    <xf numFmtId="0" fontId="53" fillId="0" borderId="0"/>
    <xf numFmtId="0" fontId="18" fillId="0" borderId="0"/>
    <xf numFmtId="0" fontId="18" fillId="0" borderId="0"/>
    <xf numFmtId="0" fontId="128" fillId="0" borderId="0"/>
    <xf numFmtId="0" fontId="18" fillId="0" borderId="0"/>
    <xf numFmtId="0" fontId="53" fillId="0" borderId="0"/>
    <xf numFmtId="0" fontId="18" fillId="0" borderId="0"/>
    <xf numFmtId="0" fontId="53" fillId="0" borderId="0"/>
    <xf numFmtId="0" fontId="18" fillId="0" borderId="0"/>
    <xf numFmtId="0" fontId="34" fillId="0" borderId="0"/>
    <xf numFmtId="0" fontId="18" fillId="0" borderId="0"/>
    <xf numFmtId="0" fontId="52" fillId="0" borderId="0" applyFont="0" applyFill="0" applyBorder="0" applyAlignment="0" applyProtection="0"/>
    <xf numFmtId="0" fontId="18" fillId="0" borderId="0"/>
    <xf numFmtId="0" fontId="53" fillId="0" borderId="0"/>
    <xf numFmtId="0" fontId="18"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34"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128" fillId="0" borderId="0"/>
    <xf numFmtId="0" fontId="129" fillId="0" borderId="0"/>
    <xf numFmtId="0" fontId="53" fillId="0" borderId="0"/>
    <xf numFmtId="0" fontId="127" fillId="0" borderId="0"/>
    <xf numFmtId="0" fontId="53" fillId="0" borderId="0"/>
    <xf numFmtId="0" fontId="128" fillId="0" borderId="0"/>
    <xf numFmtId="0" fontId="18" fillId="0" borderId="0"/>
    <xf numFmtId="0" fontId="53" fillId="0" borderId="0"/>
    <xf numFmtId="0" fontId="53" fillId="0" borderId="0"/>
    <xf numFmtId="0" fontId="130" fillId="0" borderId="0"/>
    <xf numFmtId="0" fontId="34" fillId="0" borderId="0"/>
    <xf numFmtId="0" fontId="18" fillId="0" borderId="0"/>
    <xf numFmtId="0" fontId="34"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122" fillId="0" borderId="0" applyFont="0" applyFill="0" applyBorder="0" applyAlignment="0" applyProtection="0"/>
    <xf numFmtId="0" fontId="53" fillId="0" borderId="0"/>
    <xf numFmtId="0" fontId="53" fillId="0" borderId="0"/>
    <xf numFmtId="0" fontId="129" fillId="0" borderId="0"/>
    <xf numFmtId="0" fontId="129" fillId="0" borderId="0"/>
    <xf numFmtId="0" fontId="129" fillId="0" borderId="0"/>
    <xf numFmtId="0" fontId="129"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203" fontId="122" fillId="0" borderId="0" applyFont="0" applyFill="0" applyBorder="0" applyAlignment="0" applyProtection="0"/>
    <xf numFmtId="0" fontId="34" fillId="0" borderId="0"/>
    <xf numFmtId="0" fontId="34" fillId="0" borderId="0"/>
    <xf numFmtId="0" fontId="18" fillId="0" borderId="0"/>
    <xf numFmtId="0" fontId="34"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53"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18" fillId="0" borderId="0"/>
    <xf numFmtId="0" fontId="125" fillId="0" borderId="0"/>
    <xf numFmtId="0" fontId="53" fillId="0" borderId="0"/>
    <xf numFmtId="0" fontId="18" fillId="0" borderId="0"/>
    <xf numFmtId="0" fontId="52" fillId="0" borderId="0" applyFont="0" applyFill="0" applyBorder="0" applyAlignment="0" applyProtection="0"/>
    <xf numFmtId="0" fontId="53" fillId="0" borderId="0"/>
    <xf numFmtId="0" fontId="52" fillId="0" borderId="0" applyFont="0" applyFill="0" applyBorder="0" applyAlignment="0" applyProtection="0"/>
    <xf numFmtId="0" fontId="131" fillId="0" borderId="0"/>
    <xf numFmtId="0" fontId="34" fillId="0" borderId="0"/>
    <xf numFmtId="0" fontId="53" fillId="0" borderId="0"/>
    <xf numFmtId="0" fontId="53" fillId="0" borderId="0"/>
    <xf numFmtId="0" fontId="53" fillId="0" borderId="0"/>
    <xf numFmtId="0" fontId="18" fillId="0" borderId="0"/>
    <xf numFmtId="0" fontId="34" fillId="0" borderId="0"/>
    <xf numFmtId="0" fontId="34" fillId="0" borderId="0"/>
    <xf numFmtId="0" fontId="53" fillId="0" borderId="0"/>
    <xf numFmtId="0" fontId="53" fillId="0" borderId="0"/>
    <xf numFmtId="0" fontId="34" fillId="0" borderId="0"/>
    <xf numFmtId="0" fontId="53" fillId="0" borderId="0"/>
    <xf numFmtId="0" fontId="18" fillId="0" borderId="0"/>
    <xf numFmtId="0" fontId="53" fillId="0" borderId="0"/>
    <xf numFmtId="0" fontId="14" fillId="0" borderId="0"/>
    <xf numFmtId="0" fontId="14" fillId="0" borderId="0"/>
    <xf numFmtId="0" fontId="125" fillId="0" borderId="0"/>
    <xf numFmtId="0" fontId="11" fillId="0" borderId="0"/>
    <xf numFmtId="0" fontId="11" fillId="0" borderId="0"/>
    <xf numFmtId="0" fontId="11" fillId="0" borderId="0"/>
    <xf numFmtId="0" fontId="11"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18" fillId="0" borderId="0"/>
    <xf numFmtId="0" fontId="34" fillId="0" borderId="0"/>
    <xf numFmtId="0" fontId="125" fillId="0" borderId="0"/>
    <xf numFmtId="0" fontId="34" fillId="0" borderId="0"/>
    <xf numFmtId="0" fontId="53" fillId="0" borderId="0"/>
    <xf numFmtId="0" fontId="34" fillId="0" borderId="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24" fillId="0" borderId="0"/>
    <xf numFmtId="0" fontId="24" fillId="0" borderId="0"/>
    <xf numFmtId="0" fontId="24" fillId="0" borderId="0"/>
    <xf numFmtId="0" fontId="11" fillId="0" borderId="0"/>
    <xf numFmtId="0" fontId="11" fillId="0" borderId="0"/>
    <xf numFmtId="0" fontId="53" fillId="0" borderId="0"/>
    <xf numFmtId="199" fontId="122" fillId="0" borderId="0" applyFont="0" applyFill="0" applyBorder="0" applyAlignment="0" applyProtection="0"/>
    <xf numFmtId="0" fontId="34" fillId="0" borderId="0"/>
    <xf numFmtId="0" fontId="34"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53" fillId="0" borderId="0"/>
    <xf numFmtId="0" fontId="53" fillId="0" borderId="0"/>
    <xf numFmtId="0" fontId="18" fillId="0" borderId="0"/>
    <xf numFmtId="204" fontId="11" fillId="0" borderId="0" applyFont="0" applyFill="0" applyBorder="0" applyAlignment="0" applyProtection="0"/>
    <xf numFmtId="0" fontId="53" fillId="0" borderId="0"/>
    <xf numFmtId="0" fontId="34"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128" fillId="0" borderId="0"/>
    <xf numFmtId="0" fontId="34" fillId="0" borderId="0"/>
    <xf numFmtId="0" fontId="34" fillId="0" borderId="0"/>
    <xf numFmtId="0" fontId="53" fillId="0" borderId="0"/>
    <xf numFmtId="0" fontId="34" fillId="0" borderId="0"/>
    <xf numFmtId="0" fontId="18" fillId="0" borderId="0"/>
    <xf numFmtId="0" fontId="34" fillId="0" borderId="0"/>
    <xf numFmtId="0" fontId="18" fillId="0" borderId="0"/>
    <xf numFmtId="0" fontId="34" fillId="0" borderId="0"/>
    <xf numFmtId="203" fontId="122" fillId="0" borderId="0" applyFont="0" applyFill="0" applyBorder="0" applyAlignment="0" applyProtection="0"/>
    <xf numFmtId="0" fontId="34" fillId="0" borderId="0"/>
    <xf numFmtId="0" fontId="53" fillId="0" borderId="0"/>
    <xf numFmtId="0" fontId="53" fillId="0" borderId="0"/>
    <xf numFmtId="204" fontId="11" fillId="0" borderId="0" applyFont="0" applyFill="0" applyBorder="0" applyAlignment="0" applyProtection="0"/>
    <xf numFmtId="0" fontId="53" fillId="0" borderId="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0" fontId="53" fillId="0" borderId="0"/>
    <xf numFmtId="0" fontId="53" fillId="0" borderId="0"/>
    <xf numFmtId="0" fontId="53" fillId="0" borderId="0"/>
    <xf numFmtId="0" fontId="53" fillId="0" borderId="0"/>
    <xf numFmtId="203" fontId="12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18"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8" fillId="0" borderId="0"/>
    <xf numFmtId="0" fontId="11" fillId="0" borderId="0"/>
    <xf numFmtId="0" fontId="11"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18" fillId="0" borderId="0"/>
    <xf numFmtId="199" fontId="122" fillId="0" borderId="0" applyFont="0" applyFill="0" applyBorder="0" applyAlignment="0" applyProtection="0"/>
    <xf numFmtId="0" fontId="53" fillId="0" borderId="0"/>
    <xf numFmtId="0" fontId="53" fillId="0" borderId="0"/>
    <xf numFmtId="0" fontId="127" fillId="0" borderId="0"/>
    <xf numFmtId="0" fontId="18" fillId="0" borderId="0"/>
    <xf numFmtId="0" fontId="18" fillId="0" borderId="0"/>
    <xf numFmtId="0" fontId="18" fillId="0" borderId="0"/>
    <xf numFmtId="0" fontId="127" fillId="0" borderId="0"/>
    <xf numFmtId="0" fontId="127" fillId="0" borderId="0"/>
    <xf numFmtId="0" fontId="53" fillId="0" borderId="0"/>
    <xf numFmtId="0" fontId="53" fillId="0" borderId="0"/>
    <xf numFmtId="0" fontId="53" fillId="0" borderId="0"/>
    <xf numFmtId="0" fontId="18" fillId="0" borderId="0"/>
    <xf numFmtId="0" fontId="127" fillId="0" borderId="0"/>
    <xf numFmtId="0" fontId="18" fillId="0" borderId="0"/>
    <xf numFmtId="0" fontId="53" fillId="0" borderId="0"/>
    <xf numFmtId="0" fontId="34" fillId="0" borderId="0"/>
    <xf numFmtId="0" fontId="34" fillId="0" borderId="0"/>
    <xf numFmtId="0" fontId="125" fillId="0" borderId="0"/>
    <xf numFmtId="0" fontId="18" fillId="0" borderId="0"/>
    <xf numFmtId="0" fontId="34" fillId="0" borderId="0"/>
    <xf numFmtId="0" fontId="53" fillId="0" borderId="0"/>
    <xf numFmtId="0" fontId="129" fillId="0" borderId="0"/>
    <xf numFmtId="0" fontId="34" fillId="0" borderId="0"/>
    <xf numFmtId="0" fontId="53" fillId="0" borderId="0"/>
    <xf numFmtId="0" fontId="34" fillId="0" borderId="0"/>
    <xf numFmtId="0" fontId="34" fillId="0" borderId="0"/>
    <xf numFmtId="0" fontId="129" fillId="0" borderId="0"/>
    <xf numFmtId="0" fontId="52" fillId="0" borderId="0" applyFont="0" applyFill="0" applyBorder="0" applyAlignment="0" applyProtection="0"/>
    <xf numFmtId="0" fontId="53" fillId="0" borderId="0"/>
    <xf numFmtId="0" fontId="34" fillId="0" borderId="0"/>
    <xf numFmtId="0" fontId="53" fillId="0" borderId="0"/>
    <xf numFmtId="0" fontId="52" fillId="0" borderId="0" applyFont="0" applyFill="0" applyBorder="0" applyAlignment="0" applyProtection="0"/>
    <xf numFmtId="0" fontId="34" fillId="0" borderId="0"/>
    <xf numFmtId="0" fontId="53" fillId="0" borderId="0"/>
    <xf numFmtId="0" fontId="18" fillId="0" borderId="0"/>
    <xf numFmtId="203" fontId="122" fillId="0" borderId="0" applyFont="0" applyFill="0" applyBorder="0" applyAlignment="0" applyProtection="0"/>
    <xf numFmtId="204" fontId="11" fillId="0" borderId="0" applyFont="0" applyFill="0" applyBorder="0" applyAlignment="0" applyProtection="0"/>
    <xf numFmtId="204" fontId="11" fillId="0" borderId="0" applyFont="0" applyFill="0" applyBorder="0" applyAlignment="0" applyProtection="0"/>
    <xf numFmtId="0" fontId="34" fillId="0" borderId="0"/>
    <xf numFmtId="0" fontId="53" fillId="0" borderId="0"/>
    <xf numFmtId="0" fontId="53" fillId="0" borderId="0"/>
    <xf numFmtId="0" fontId="53" fillId="0" borderId="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199" fontId="122" fillId="0" borderId="0" applyFont="0" applyFill="0" applyBorder="0" applyAlignment="0" applyProtection="0"/>
    <xf numFmtId="0" fontId="129" fillId="0" borderId="0"/>
    <xf numFmtId="0" fontId="53" fillId="0" borderId="0"/>
    <xf numFmtId="0" fontId="18" fillId="0" borderId="0"/>
    <xf numFmtId="0" fontId="34" fillId="0" borderId="0"/>
    <xf numFmtId="0" fontId="34" fillId="0" borderId="0"/>
    <xf numFmtId="0" fontId="34" fillId="0" borderId="0"/>
    <xf numFmtId="0" fontId="53" fillId="0" borderId="0"/>
    <xf numFmtId="0" fontId="34" fillId="0" borderId="0"/>
    <xf numFmtId="0" fontId="18" fillId="0" borderId="0"/>
    <xf numFmtId="204" fontId="11" fillId="0" borderId="0" applyFont="0" applyFill="0" applyBorder="0" applyAlignment="0" applyProtection="0"/>
    <xf numFmtId="0" fontId="53" fillId="0" borderId="0"/>
    <xf numFmtId="0" fontId="18" fillId="0" borderId="0"/>
    <xf numFmtId="0" fontId="14" fillId="0" borderId="0"/>
    <xf numFmtId="0" fontId="14" fillId="0" borderId="0"/>
    <xf numFmtId="0" fontId="14" fillId="0" borderId="0"/>
    <xf numFmtId="0" fontId="14" fillId="0" borderId="0"/>
    <xf numFmtId="0" fontId="18" fillId="0" borderId="0"/>
    <xf numFmtId="0" fontId="53" fillId="0" borderId="0"/>
    <xf numFmtId="0" fontId="53" fillId="0" borderId="0"/>
    <xf numFmtId="0" fontId="53" fillId="0" borderId="0"/>
    <xf numFmtId="0" fontId="53" fillId="0" borderId="0"/>
    <xf numFmtId="0" fontId="18" fillId="0" borderId="0"/>
    <xf numFmtId="0" fontId="18"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53" fillId="0" borderId="0"/>
    <xf numFmtId="0" fontId="125" fillId="0" borderId="0"/>
    <xf numFmtId="0" fontId="18" fillId="0" borderId="0"/>
    <xf numFmtId="0" fontId="52" fillId="0" borderId="0" applyFont="0" applyFill="0" applyBorder="0" applyAlignment="0" applyProtection="0"/>
    <xf numFmtId="0" fontId="127" fillId="0" borderId="0"/>
    <xf numFmtId="0" fontId="53" fillId="0" borderId="0"/>
    <xf numFmtId="0" fontId="53" fillId="0" borderId="0"/>
    <xf numFmtId="0" fontId="53" fillId="0" borderId="0"/>
    <xf numFmtId="0" fontId="53" fillId="0" borderId="0"/>
    <xf numFmtId="0" fontId="11" fillId="0" borderId="0"/>
    <xf numFmtId="0" fontId="11" fillId="0" borderId="0"/>
    <xf numFmtId="0" fontId="11" fillId="0" borderId="0"/>
    <xf numFmtId="0" fontId="11" fillId="0" borderId="0"/>
    <xf numFmtId="0" fontId="52" fillId="0" borderId="0" applyFont="0" applyFill="0" applyBorder="0" applyAlignment="0" applyProtection="0"/>
    <xf numFmtId="0" fontId="129" fillId="0" borderId="0"/>
    <xf numFmtId="0" fontId="18" fillId="0" borderId="0"/>
    <xf numFmtId="0" fontId="18" fillId="0" borderId="0"/>
    <xf numFmtId="0" fontId="18" fillId="0" borderId="0"/>
    <xf numFmtId="0" fontId="18" fillId="0" borderId="0"/>
    <xf numFmtId="0" fontId="18" fillId="0" borderId="0"/>
    <xf numFmtId="0" fontId="52" fillId="0" borderId="0" applyFont="0" applyFill="0" applyBorder="0" applyAlignment="0" applyProtection="0"/>
    <xf numFmtId="0" fontId="18" fillId="0" borderId="0"/>
    <xf numFmtId="0" fontId="53" fillId="0" borderId="0"/>
    <xf numFmtId="0" fontId="34" fillId="0" borderId="0"/>
    <xf numFmtId="0" fontId="18" fillId="0" borderId="0"/>
    <xf numFmtId="0" fontId="18" fillId="0" borderId="0"/>
    <xf numFmtId="0" fontId="18" fillId="0" borderId="0"/>
    <xf numFmtId="0" fontId="18" fillId="0" borderId="0"/>
    <xf numFmtId="0" fontId="34" fillId="0" borderId="0"/>
    <xf numFmtId="0" fontId="34" fillId="0" borderId="0"/>
    <xf numFmtId="0" fontId="34" fillId="0" borderId="0"/>
    <xf numFmtId="0" fontId="34" fillId="0" borderId="0"/>
    <xf numFmtId="0" fontId="53" fillId="0" borderId="0"/>
    <xf numFmtId="0" fontId="34" fillId="0" borderId="0"/>
    <xf numFmtId="0" fontId="53" fillId="0" borderId="0"/>
    <xf numFmtId="0" fontId="53" fillId="0" borderId="0"/>
    <xf numFmtId="0" fontId="34" fillId="0" borderId="0"/>
    <xf numFmtId="0" fontId="53" fillId="0" borderId="0"/>
    <xf numFmtId="0" fontId="53" fillId="0" borderId="0"/>
    <xf numFmtId="0" fontId="18" fillId="0" borderId="0"/>
    <xf numFmtId="0" fontId="18" fillId="0" borderId="0"/>
    <xf numFmtId="0" fontId="18" fillId="0" borderId="0"/>
    <xf numFmtId="0" fontId="53" fillId="0" borderId="0"/>
    <xf numFmtId="0" fontId="34" fillId="0" borderId="0"/>
    <xf numFmtId="0" fontId="53" fillId="0" borderId="0"/>
    <xf numFmtId="0" fontId="53" fillId="0" borderId="0"/>
    <xf numFmtId="0" fontId="53"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53" fillId="0" borderId="0"/>
    <xf numFmtId="0" fontId="18" fillId="0" borderId="0"/>
    <xf numFmtId="0" fontId="11" fillId="0" borderId="0"/>
    <xf numFmtId="0" fontId="11" fillId="0" borderId="0"/>
    <xf numFmtId="0" fontId="11" fillId="0" borderId="0"/>
    <xf numFmtId="0" fontId="11"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8" fillId="0" borderId="0"/>
    <xf numFmtId="0" fontId="53" fillId="0" borderId="0"/>
    <xf numFmtId="0" fontId="18" fillId="0" borderId="0"/>
    <xf numFmtId="0" fontId="53" fillId="0" borderId="0"/>
    <xf numFmtId="0" fontId="34" fillId="0" borderId="0"/>
    <xf numFmtId="0" fontId="53" fillId="0" borderId="0"/>
    <xf numFmtId="0" fontId="53"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4" fillId="0" borderId="0"/>
    <xf numFmtId="0" fontId="53" fillId="0" borderId="0"/>
    <xf numFmtId="0" fontId="34" fillId="0" borderId="0"/>
    <xf numFmtId="199" fontId="122" fillId="0" borderId="0" applyFont="0" applyFill="0" applyBorder="0" applyAlignment="0" applyProtection="0"/>
    <xf numFmtId="0" fontId="34" fillId="0" borderId="0"/>
    <xf numFmtId="0" fontId="34" fillId="0" borderId="0"/>
    <xf numFmtId="0" fontId="18" fillId="0" borderId="0"/>
    <xf numFmtId="0" fontId="34" fillId="0" borderId="0"/>
    <xf numFmtId="204" fontId="11" fillId="0" borderId="0" applyFont="0" applyFill="0" applyBorder="0" applyAlignment="0" applyProtection="0"/>
    <xf numFmtId="0" fontId="34" fillId="0" borderId="0"/>
    <xf numFmtId="0" fontId="11" fillId="0" borderId="0"/>
    <xf numFmtId="0" fontId="11" fillId="0" borderId="0"/>
    <xf numFmtId="0" fontId="18" fillId="0" borderId="0"/>
    <xf numFmtId="0" fontId="18" fillId="0" borderId="0"/>
    <xf numFmtId="0" fontId="18" fillId="0" borderId="0"/>
    <xf numFmtId="0" fontId="131" fillId="0" borderId="0"/>
    <xf numFmtId="0" fontId="34"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14" fillId="0" borderId="0"/>
    <xf numFmtId="0" fontId="14" fillId="0" borderId="0"/>
    <xf numFmtId="0" fontId="125" fillId="0" borderId="0"/>
    <xf numFmtId="0" fontId="125" fillId="0" borderId="0"/>
    <xf numFmtId="0" fontId="125" fillId="0" borderId="0"/>
    <xf numFmtId="0" fontId="125" fillId="0" borderId="0"/>
    <xf numFmtId="0" fontId="34" fillId="0" borderId="0"/>
    <xf numFmtId="0" fontId="14" fillId="0" borderId="0"/>
    <xf numFmtId="0" fontId="14" fillId="0" borderId="0"/>
    <xf numFmtId="0" fontId="34" fillId="0" borderId="0"/>
    <xf numFmtId="0" fontId="34" fillId="0" borderId="0"/>
    <xf numFmtId="0" fontId="53" fillId="0" borderId="0"/>
    <xf numFmtId="0" fontId="34" fillId="0" borderId="0"/>
    <xf numFmtId="0" fontId="34"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3" fillId="0" borderId="0"/>
    <xf numFmtId="0" fontId="132" fillId="0" borderId="0"/>
    <xf numFmtId="0" fontId="53" fillId="0" borderId="0"/>
    <xf numFmtId="205" fontId="53" fillId="0" borderId="0" applyFont="0" applyFill="0" applyBorder="0" applyAlignment="0" applyProtection="0"/>
    <xf numFmtId="0" fontId="54" fillId="0" borderId="0"/>
    <xf numFmtId="206" fontId="53" fillId="0" borderId="0" applyFont="0" applyFill="0" applyBorder="0" applyAlignment="0" applyProtection="0"/>
    <xf numFmtId="0" fontId="54" fillId="0" borderId="0" applyFont="0" applyFill="0" applyBorder="0" applyAlignment="0" applyProtection="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34" fillId="0" borderId="0"/>
    <xf numFmtId="0" fontId="53" fillId="0" borderId="0"/>
    <xf numFmtId="0" fontId="52" fillId="0" borderId="0" applyFont="0" applyFill="0" applyBorder="0" applyAlignment="0" applyProtection="0"/>
    <xf numFmtId="0" fontId="5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125" fillId="0" borderId="0"/>
    <xf numFmtId="0" fontId="52" fillId="0" borderId="0" applyFont="0" applyFill="0" applyBorder="0" applyAlignment="0" applyProtection="0"/>
    <xf numFmtId="0" fontId="53" fillId="0" borderId="0"/>
    <xf numFmtId="0" fontId="34" fillId="0" borderId="0"/>
    <xf numFmtId="0" fontId="53" fillId="0" borderId="0"/>
    <xf numFmtId="0" fontId="34" fillId="0" borderId="0"/>
    <xf numFmtId="0" fontId="18" fillId="0" borderId="0"/>
    <xf numFmtId="0" fontId="18" fillId="0" borderId="0"/>
    <xf numFmtId="0" fontId="129" fillId="0" borderId="0"/>
    <xf numFmtId="0" fontId="129" fillId="0" borderId="0"/>
    <xf numFmtId="0" fontId="53" fillId="0" borderId="0"/>
    <xf numFmtId="0" fontId="34" fillId="0" borderId="0"/>
    <xf numFmtId="0" fontId="18" fillId="0" borderId="0"/>
    <xf numFmtId="0" fontId="53" fillId="0" borderId="0"/>
    <xf numFmtId="0" fontId="125" fillId="0" borderId="0"/>
    <xf numFmtId="0" fontId="18" fillId="0" borderId="0"/>
    <xf numFmtId="0" fontId="18" fillId="0" borderId="0"/>
    <xf numFmtId="0" fontId="18" fillId="0" borderId="0"/>
    <xf numFmtId="0" fontId="18" fillId="0" borderId="0"/>
    <xf numFmtId="0" fontId="34" fillId="0" borderId="0"/>
    <xf numFmtId="0" fontId="52" fillId="0" borderId="0" applyFont="0" applyFill="0" applyBorder="0" applyAlignment="0" applyProtection="0"/>
    <xf numFmtId="0" fontId="53" fillId="0" borderId="0"/>
    <xf numFmtId="0" fontId="18" fillId="0" borderId="0"/>
    <xf numFmtId="0" fontId="53" fillId="0" borderId="0"/>
    <xf numFmtId="203" fontId="122" fillId="0" borderId="0" applyFont="0" applyFill="0" applyBorder="0" applyAlignment="0" applyProtection="0"/>
    <xf numFmtId="0" fontId="53" fillId="0" borderId="0"/>
    <xf numFmtId="204" fontId="11" fillId="0" borderId="0" applyFont="0" applyFill="0" applyBorder="0" applyAlignment="0" applyProtection="0"/>
    <xf numFmtId="0" fontId="34" fillId="0" borderId="0"/>
    <xf numFmtId="0" fontId="34" fillId="0" borderId="0"/>
    <xf numFmtId="0" fontId="18" fillId="0" borderId="0"/>
    <xf numFmtId="0" fontId="18" fillId="0" borderId="0"/>
    <xf numFmtId="0" fontId="53" fillId="0" borderId="0"/>
    <xf numFmtId="0" fontId="53" fillId="0" borderId="0"/>
    <xf numFmtId="0" fontId="34" fillId="0" borderId="0"/>
    <xf numFmtId="0" fontId="18" fillId="0" borderId="0"/>
    <xf numFmtId="0" fontId="52" fillId="0" borderId="0" applyFont="0" applyFill="0" applyBorder="0" applyAlignment="0" applyProtection="0"/>
    <xf numFmtId="0" fontId="34" fillId="0" borderId="0"/>
    <xf numFmtId="0" fontId="53" fillId="0" borderId="0"/>
    <xf numFmtId="0" fontId="34" fillId="0" borderId="0"/>
    <xf numFmtId="0" fontId="34" fillId="0" borderId="0"/>
    <xf numFmtId="0" fontId="131" fillId="0" borderId="0"/>
    <xf numFmtId="204" fontId="11" fillId="0" borderId="0" applyFont="0" applyFill="0" applyBorder="0" applyAlignment="0" applyProtection="0"/>
    <xf numFmtId="204" fontId="11" fillId="0" borderId="0" applyFont="0" applyFill="0" applyBorder="0" applyAlignment="0" applyProtection="0"/>
    <xf numFmtId="0" fontId="53" fillId="0" borderId="0"/>
    <xf numFmtId="0" fontId="122"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204" fontId="11" fillId="0" borderId="0" applyFont="0" applyFill="0" applyBorder="0" applyAlignment="0" applyProtection="0"/>
    <xf numFmtId="0" fontId="18" fillId="0" borderId="0"/>
    <xf numFmtId="0" fontId="18" fillId="0" borderId="0"/>
    <xf numFmtId="0" fontId="34" fillId="0" borderId="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0" fontId="18" fillId="0" borderId="0"/>
    <xf numFmtId="0" fontId="18" fillId="0" borderId="0"/>
    <xf numFmtId="0" fontId="122" fillId="0" borderId="0" applyFont="0" applyFill="0" applyBorder="0" applyAlignment="0" applyProtection="0"/>
    <xf numFmtId="0" fontId="34" fillId="0" borderId="0"/>
    <xf numFmtId="0" fontId="129" fillId="0" borderId="0"/>
    <xf numFmtId="0" fontId="18" fillId="0" borderId="0"/>
    <xf numFmtId="0" fontId="53" fillId="0" borderId="0"/>
    <xf numFmtId="0" fontId="34" fillId="0" borderId="0"/>
    <xf numFmtId="0" fontId="129" fillId="0" borderId="0"/>
    <xf numFmtId="0" fontId="129" fillId="0" borderId="0"/>
    <xf numFmtId="0" fontId="129" fillId="0" borderId="0"/>
    <xf numFmtId="0" fontId="122" fillId="0" borderId="0" applyFont="0" applyFill="0" applyBorder="0" applyAlignment="0" applyProtection="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1"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18" fillId="0" borderId="0"/>
    <xf numFmtId="0" fontId="129" fillId="0" borderId="0"/>
    <xf numFmtId="0" fontId="122" fillId="0" borderId="0" applyFont="0" applyFill="0" applyBorder="0" applyAlignment="0" applyProtection="0"/>
    <xf numFmtId="0" fontId="1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8" fillId="0" borderId="0"/>
    <xf numFmtId="0" fontId="18" fillId="0" borderId="0"/>
    <xf numFmtId="204" fontId="11" fillId="0" borderId="0" applyFont="0" applyFill="0" applyBorder="0" applyAlignment="0" applyProtection="0"/>
    <xf numFmtId="0" fontId="34" fillId="0" borderId="0"/>
    <xf numFmtId="0" fontId="34" fillId="0" borderId="0"/>
    <xf numFmtId="0" fontId="34" fillId="0" borderId="0"/>
    <xf numFmtId="0" fontId="2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53" fillId="0" borderId="0"/>
    <xf numFmtId="0" fontId="18" fillId="0" borderId="0"/>
    <xf numFmtId="0" fontId="34" fillId="0" borderId="0"/>
    <xf numFmtId="0" fontId="18" fillId="0" borderId="0"/>
    <xf numFmtId="0" fontId="18" fillId="0" borderId="0"/>
    <xf numFmtId="0" fontId="18" fillId="0" borderId="0"/>
    <xf numFmtId="0" fontId="53" fillId="0" borderId="0"/>
    <xf numFmtId="0" fontId="53" fillId="0" borderId="0"/>
    <xf numFmtId="0" fontId="18" fillId="0" borderId="0"/>
    <xf numFmtId="0" fontId="18" fillId="0" borderId="0"/>
    <xf numFmtId="0" fontId="125" fillId="0" borderId="0"/>
    <xf numFmtId="0" fontId="18" fillId="0" borderId="0"/>
    <xf numFmtId="199" fontId="122" fillId="0" borderId="0" applyFont="0" applyFill="0" applyBorder="0" applyAlignment="0" applyProtection="0"/>
    <xf numFmtId="0" fontId="18" fillId="0" borderId="0"/>
    <xf numFmtId="204" fontId="11" fillId="0" borderId="0" applyFont="0" applyFill="0" applyBorder="0" applyAlignment="0" applyProtection="0"/>
    <xf numFmtId="0" fontId="34" fillId="0" borderId="0"/>
    <xf numFmtId="0" fontId="53" fillId="0" borderId="0"/>
    <xf numFmtId="0" fontId="53" fillId="0" borderId="0"/>
    <xf numFmtId="0" fontId="34" fillId="0" borderId="0"/>
    <xf numFmtId="0" fontId="18" fillId="0" borderId="0"/>
    <xf numFmtId="0" fontId="34" fillId="0" borderId="0"/>
    <xf numFmtId="0" fontId="53" fillId="0" borderId="0"/>
    <xf numFmtId="0" fontId="129" fillId="0" borderId="0"/>
    <xf numFmtId="0" fontId="129" fillId="0" borderId="0"/>
    <xf numFmtId="0" fontId="53" fillId="0" borderId="0"/>
    <xf numFmtId="0" fontId="18" fillId="0" borderId="0"/>
    <xf numFmtId="0" fontId="53" fillId="0" borderId="0"/>
    <xf numFmtId="0" fontId="53" fillId="0" borderId="0"/>
    <xf numFmtId="0" fontId="34" fillId="0" borderId="0"/>
    <xf numFmtId="0" fontId="34" fillId="0" borderId="0"/>
    <xf numFmtId="0" fontId="34" fillId="0" borderId="0"/>
    <xf numFmtId="0" fontId="53" fillId="0" borderId="0"/>
    <xf numFmtId="0" fontId="34" fillId="0" borderId="0"/>
    <xf numFmtId="0" fontId="18" fillId="0" borderId="0"/>
    <xf numFmtId="0" fontId="34" fillId="0" borderId="0"/>
    <xf numFmtId="0" fontId="34"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129" fillId="0" borderId="0"/>
    <xf numFmtId="0" fontId="34" fillId="0" borderId="0"/>
    <xf numFmtId="0" fontId="34" fillId="0" borderId="0"/>
    <xf numFmtId="0" fontId="18" fillId="0" borderId="0"/>
    <xf numFmtId="0" fontId="18" fillId="0" borderId="0"/>
    <xf numFmtId="0" fontId="34" fillId="0" borderId="0"/>
    <xf numFmtId="0" fontId="18" fillId="0" borderId="0"/>
    <xf numFmtId="0" fontId="18"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34" fillId="0" borderId="0"/>
    <xf numFmtId="199" fontId="122" fillId="0" borderId="0" applyFont="0" applyFill="0" applyBorder="0" applyAlignment="0" applyProtection="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207" fontId="124" fillId="0" borderId="0" applyFont="0" applyFill="0" applyBorder="0" applyAlignment="0" applyProtection="0"/>
    <xf numFmtId="207" fontId="124" fillId="0" borderId="0" applyFont="0" applyFill="0" applyBorder="0" applyAlignment="0" applyProtection="0"/>
    <xf numFmtId="0" fontId="129" fillId="0" borderId="0"/>
    <xf numFmtId="0" fontId="129" fillId="0" borderId="0"/>
    <xf numFmtId="0" fontId="122" fillId="0" borderId="0" applyFont="0" applyFill="0" applyBorder="0" applyAlignment="0" applyProtection="0"/>
    <xf numFmtId="0" fontId="18" fillId="0" borderId="0"/>
    <xf numFmtId="0" fontId="53" fillId="0" borderId="0"/>
    <xf numFmtId="0" fontId="53" fillId="0" borderId="0"/>
    <xf numFmtId="0" fontId="128" fillId="0" borderId="0"/>
    <xf numFmtId="0" fontId="34" fillId="0" borderId="0"/>
    <xf numFmtId="0" fontId="18" fillId="0" borderId="0"/>
    <xf numFmtId="0" fontId="129" fillId="0" borderId="0"/>
    <xf numFmtId="0" fontId="129" fillId="0" borderId="0"/>
    <xf numFmtId="0" fontId="34" fillId="0" borderId="0"/>
    <xf numFmtId="0" fontId="34" fillId="0" borderId="0"/>
    <xf numFmtId="0" fontId="18" fillId="0" borderId="0"/>
    <xf numFmtId="0" fontId="128" fillId="0" borderId="0"/>
    <xf numFmtId="0" fontId="132" fillId="0" borderId="0"/>
    <xf numFmtId="0" fontId="53" fillId="0" borderId="0"/>
    <xf numFmtId="0" fontId="53" fillId="0" borderId="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133" fillId="0" borderId="0"/>
    <xf numFmtId="0" fontId="11" fillId="0" borderId="0"/>
    <xf numFmtId="0" fontId="129" fillId="0" borderId="0"/>
    <xf numFmtId="0" fontId="24" fillId="0" borderId="0"/>
    <xf numFmtId="0" fontId="11" fillId="0" borderId="0"/>
    <xf numFmtId="0" fontId="34" fillId="0" borderId="34">
      <alignment horizontal="center"/>
    </xf>
    <xf numFmtId="0" fontId="134" fillId="9" borderId="0" applyNumberFormat="0" applyBorder="0" applyAlignment="0" applyProtection="0">
      <alignment vertical="center"/>
    </xf>
    <xf numFmtId="0" fontId="25" fillId="9" borderId="0" applyNumberFormat="0" applyBorder="0" applyAlignment="0" applyProtection="0">
      <alignment vertical="center"/>
    </xf>
    <xf numFmtId="0" fontId="135" fillId="9" borderId="0" applyNumberFormat="0" applyBorder="0" applyAlignment="0" applyProtection="0">
      <alignment vertical="center"/>
    </xf>
    <xf numFmtId="0" fontId="25" fillId="9" borderId="0" applyNumberFormat="0" applyBorder="0" applyAlignment="0" applyProtection="0">
      <alignment vertical="center"/>
    </xf>
    <xf numFmtId="0" fontId="134" fillId="10" borderId="0" applyNumberFormat="0" applyBorder="0" applyAlignment="0" applyProtection="0">
      <alignment vertical="center"/>
    </xf>
    <xf numFmtId="0" fontId="25" fillId="10" borderId="0" applyNumberFormat="0" applyBorder="0" applyAlignment="0" applyProtection="0">
      <alignment vertical="center"/>
    </xf>
    <xf numFmtId="0" fontId="135" fillId="10" borderId="0" applyNumberFormat="0" applyBorder="0" applyAlignment="0" applyProtection="0">
      <alignment vertical="center"/>
    </xf>
    <xf numFmtId="0" fontId="25" fillId="10" borderId="0" applyNumberFormat="0" applyBorder="0" applyAlignment="0" applyProtection="0">
      <alignment vertical="center"/>
    </xf>
    <xf numFmtId="0" fontId="134" fillId="11" borderId="0" applyNumberFormat="0" applyBorder="0" applyAlignment="0" applyProtection="0">
      <alignment vertical="center"/>
    </xf>
    <xf numFmtId="0" fontId="25" fillId="11" borderId="0" applyNumberFormat="0" applyBorder="0" applyAlignment="0" applyProtection="0">
      <alignment vertical="center"/>
    </xf>
    <xf numFmtId="0" fontId="135" fillId="11" borderId="0" applyNumberFormat="0" applyBorder="0" applyAlignment="0" applyProtection="0">
      <alignment vertical="center"/>
    </xf>
    <xf numFmtId="0" fontId="25" fillId="11"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3" borderId="0" applyNumberFormat="0" applyBorder="0" applyAlignment="0" applyProtection="0">
      <alignment vertical="center"/>
    </xf>
    <xf numFmtId="0" fontId="25" fillId="13" borderId="0" applyNumberFormat="0" applyBorder="0" applyAlignment="0" applyProtection="0">
      <alignment vertical="center"/>
    </xf>
    <xf numFmtId="0" fontId="135" fillId="13" borderId="0" applyNumberFormat="0" applyBorder="0" applyAlignment="0" applyProtection="0">
      <alignment vertical="center"/>
    </xf>
    <xf numFmtId="0" fontId="25" fillId="13" borderId="0" applyNumberFormat="0" applyBorder="0" applyAlignment="0" applyProtection="0">
      <alignment vertical="center"/>
    </xf>
    <xf numFmtId="0" fontId="134" fillId="14" borderId="0" applyNumberFormat="0" applyBorder="0" applyAlignment="0" applyProtection="0">
      <alignment vertical="center"/>
    </xf>
    <xf numFmtId="0" fontId="25" fillId="14" borderId="0" applyNumberFormat="0" applyBorder="0" applyAlignment="0" applyProtection="0">
      <alignment vertical="center"/>
    </xf>
    <xf numFmtId="0" fontId="135" fillId="14" borderId="0" applyNumberFormat="0" applyBorder="0" applyAlignment="0" applyProtection="0">
      <alignment vertical="center"/>
    </xf>
    <xf numFmtId="0" fontId="25" fillId="14"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15"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15"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15"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15"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15"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5"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6" borderId="0" applyNumberFormat="0" applyBorder="0" applyAlignment="0" applyProtection="0">
      <alignment vertical="center"/>
    </xf>
    <xf numFmtId="0" fontId="25" fillId="16" borderId="0" applyNumberFormat="0" applyBorder="0" applyAlignment="0" applyProtection="0">
      <alignment vertical="center"/>
    </xf>
    <xf numFmtId="0" fontId="135" fillId="16" borderId="0" applyNumberFormat="0" applyBorder="0" applyAlignment="0" applyProtection="0">
      <alignment vertical="center"/>
    </xf>
    <xf numFmtId="0" fontId="25" fillId="16" borderId="0" applyNumberFormat="0" applyBorder="0" applyAlignment="0" applyProtection="0">
      <alignment vertical="center"/>
    </xf>
    <xf numFmtId="0" fontId="134" fillId="17" borderId="0" applyNumberFormat="0" applyBorder="0" applyAlignment="0" applyProtection="0">
      <alignment vertical="center"/>
    </xf>
    <xf numFmtId="0" fontId="25" fillId="17" borderId="0" applyNumberFormat="0" applyBorder="0" applyAlignment="0" applyProtection="0">
      <alignment vertical="center"/>
    </xf>
    <xf numFmtId="0" fontId="135" fillId="17" borderId="0" applyNumberFormat="0" applyBorder="0" applyAlignment="0" applyProtection="0">
      <alignment vertical="center"/>
    </xf>
    <xf numFmtId="0" fontId="25" fillId="17"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8" borderId="0" applyNumberFormat="0" applyBorder="0" applyAlignment="0" applyProtection="0">
      <alignment vertical="center"/>
    </xf>
    <xf numFmtId="0" fontId="25" fillId="18" borderId="0" applyNumberFormat="0" applyBorder="0" applyAlignment="0" applyProtection="0">
      <alignment vertical="center"/>
    </xf>
    <xf numFmtId="0" fontId="135" fillId="18" borderId="0" applyNumberFormat="0" applyBorder="0" applyAlignment="0" applyProtection="0">
      <alignment vertical="center"/>
    </xf>
    <xf numFmtId="0" fontId="25" fillId="18"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15"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15"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15"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15"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15"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5"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36" fillId="19" borderId="0" applyNumberFormat="0" applyBorder="0" applyAlignment="0" applyProtection="0">
      <alignment vertical="center"/>
    </xf>
    <xf numFmtId="0" fontId="26" fillId="19" borderId="0" applyNumberFormat="0" applyBorder="0" applyAlignment="0" applyProtection="0">
      <alignment vertical="center"/>
    </xf>
    <xf numFmtId="0" fontId="137" fillId="19" borderId="0" applyNumberFormat="0" applyBorder="0" applyAlignment="0" applyProtection="0">
      <alignment vertical="center"/>
    </xf>
    <xf numFmtId="0" fontId="26" fillId="19" borderId="0" applyNumberFormat="0" applyBorder="0" applyAlignment="0" applyProtection="0">
      <alignment vertical="center"/>
    </xf>
    <xf numFmtId="0" fontId="136" fillId="16" borderId="0" applyNumberFormat="0" applyBorder="0" applyAlignment="0" applyProtection="0">
      <alignment vertical="center"/>
    </xf>
    <xf numFmtId="0" fontId="26" fillId="16" borderId="0" applyNumberFormat="0" applyBorder="0" applyAlignment="0" applyProtection="0">
      <alignment vertical="center"/>
    </xf>
    <xf numFmtId="0" fontId="137" fillId="16" borderId="0" applyNumberFormat="0" applyBorder="0" applyAlignment="0" applyProtection="0">
      <alignment vertical="center"/>
    </xf>
    <xf numFmtId="0" fontId="26" fillId="16" borderId="0" applyNumberFormat="0" applyBorder="0" applyAlignment="0" applyProtection="0">
      <alignment vertical="center"/>
    </xf>
    <xf numFmtId="0" fontId="136" fillId="17" borderId="0" applyNumberFormat="0" applyBorder="0" applyAlignment="0" applyProtection="0">
      <alignment vertical="center"/>
    </xf>
    <xf numFmtId="0" fontId="26" fillId="17" borderId="0" applyNumberFormat="0" applyBorder="0" applyAlignment="0" applyProtection="0">
      <alignment vertical="center"/>
    </xf>
    <xf numFmtId="0" fontId="137" fillId="17" borderId="0" applyNumberFormat="0" applyBorder="0" applyAlignment="0" applyProtection="0">
      <alignment vertical="center"/>
    </xf>
    <xf numFmtId="0" fontId="26" fillId="17"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2" borderId="0" applyNumberFormat="0" applyBorder="0" applyAlignment="0" applyProtection="0">
      <alignment vertical="center"/>
    </xf>
    <xf numFmtId="0" fontId="26" fillId="22" borderId="0" applyNumberFormat="0" applyBorder="0" applyAlignment="0" applyProtection="0">
      <alignment vertical="center"/>
    </xf>
    <xf numFmtId="0" fontId="137" fillId="22" borderId="0" applyNumberFormat="0" applyBorder="0" applyAlignment="0" applyProtection="0">
      <alignment vertical="center"/>
    </xf>
    <xf numFmtId="0" fontId="26" fillId="22"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121" fillId="44"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121" fillId="48"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121" fillId="52"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121" fillId="56"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121" fillId="60"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121" fillId="64" borderId="0" applyNumberFormat="0" applyBorder="0" applyAlignment="0" applyProtection="0">
      <alignment vertical="center"/>
    </xf>
    <xf numFmtId="208" fontId="54" fillId="0" borderId="0" applyFont="0" applyFill="0" applyBorder="0" applyAlignment="0" applyProtection="0"/>
    <xf numFmtId="0" fontId="139" fillId="0" borderId="0" applyFont="0" applyFill="0" applyBorder="0" applyAlignment="0" applyProtection="0"/>
    <xf numFmtId="209" fontId="54" fillId="0" borderId="0" applyFont="0" applyFill="0" applyBorder="0" applyAlignment="0" applyProtection="0"/>
    <xf numFmtId="0" fontId="140" fillId="0" borderId="0" applyFont="0" applyFill="0" applyBorder="0" applyAlignment="0" applyProtection="0"/>
    <xf numFmtId="0" fontId="136" fillId="23" borderId="0" applyNumberFormat="0" applyBorder="0" applyAlignment="0" applyProtection="0">
      <alignment vertical="center"/>
    </xf>
    <xf numFmtId="0" fontId="26" fillId="23" borderId="0" applyNumberFormat="0" applyBorder="0" applyAlignment="0" applyProtection="0">
      <alignment vertical="center"/>
    </xf>
    <xf numFmtId="0" fontId="137" fillId="23" borderId="0" applyNumberFormat="0" applyBorder="0" applyAlignment="0" applyProtection="0">
      <alignment vertical="center"/>
    </xf>
    <xf numFmtId="0" fontId="26" fillId="23" borderId="0" applyNumberFormat="0" applyBorder="0" applyAlignment="0" applyProtection="0">
      <alignment vertical="center"/>
    </xf>
    <xf numFmtId="0" fontId="136" fillId="24" borderId="0" applyNumberFormat="0" applyBorder="0" applyAlignment="0" applyProtection="0">
      <alignment vertical="center"/>
    </xf>
    <xf numFmtId="0" fontId="26" fillId="24" borderId="0" applyNumberFormat="0" applyBorder="0" applyAlignment="0" applyProtection="0">
      <alignment vertical="center"/>
    </xf>
    <xf numFmtId="0" fontId="137" fillId="24" borderId="0" applyNumberFormat="0" applyBorder="0" applyAlignment="0" applyProtection="0">
      <alignment vertical="center"/>
    </xf>
    <xf numFmtId="0" fontId="26" fillId="24" borderId="0" applyNumberFormat="0" applyBorder="0" applyAlignment="0" applyProtection="0">
      <alignment vertical="center"/>
    </xf>
    <xf numFmtId="0" fontId="136" fillId="25" borderId="0" applyNumberFormat="0" applyBorder="0" applyAlignment="0" applyProtection="0">
      <alignment vertical="center"/>
    </xf>
    <xf numFmtId="0" fontId="26" fillId="25" borderId="0" applyNumberFormat="0" applyBorder="0" applyAlignment="0" applyProtection="0">
      <alignment vertical="center"/>
    </xf>
    <xf numFmtId="0" fontId="137" fillId="25" borderId="0" applyNumberFormat="0" applyBorder="0" applyAlignment="0" applyProtection="0">
      <alignment vertical="center"/>
    </xf>
    <xf numFmtId="0" fontId="26" fillId="25"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6" borderId="0" applyNumberFormat="0" applyBorder="0" applyAlignment="0" applyProtection="0">
      <alignment vertical="center"/>
    </xf>
    <xf numFmtId="0" fontId="26" fillId="26" borderId="0" applyNumberFormat="0" applyBorder="0" applyAlignment="0" applyProtection="0">
      <alignment vertical="center"/>
    </xf>
    <xf numFmtId="0" fontId="137" fillId="26" borderId="0" applyNumberFormat="0" applyBorder="0" applyAlignment="0" applyProtection="0">
      <alignment vertical="center"/>
    </xf>
    <xf numFmtId="0" fontId="26" fillId="26" borderId="0" applyNumberFormat="0" applyBorder="0" applyAlignment="0" applyProtection="0">
      <alignment vertical="center"/>
    </xf>
    <xf numFmtId="205" fontId="34" fillId="67" borderId="35">
      <alignment horizontal="center" vertical="center"/>
    </xf>
    <xf numFmtId="0" fontId="53" fillId="0" borderId="0" applyFont="0" applyFill="0" applyBorder="0" applyAlignment="0" applyProtection="0"/>
    <xf numFmtId="210"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0" fontId="53" fillId="0" borderId="0" applyFont="0" applyFill="0" applyBorder="0" applyAlignment="0" applyProtection="0"/>
    <xf numFmtId="211"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212" fontId="54" fillId="0" borderId="0" applyFont="0" applyFill="0" applyBorder="0" applyAlignment="0" applyProtection="0"/>
    <xf numFmtId="212" fontId="54" fillId="0" borderId="0" applyFont="0" applyFill="0" applyBorder="0" applyAlignment="0" applyProtection="0"/>
    <xf numFmtId="0" fontId="139" fillId="0" borderId="0" applyFont="0" applyFill="0" applyBorder="0" applyAlignment="0" applyProtection="0"/>
    <xf numFmtId="0" fontId="139" fillId="0" borderId="0" applyFont="0" applyFill="0" applyBorder="0" applyAlignment="0" applyProtection="0"/>
    <xf numFmtId="40" fontId="54" fillId="0" borderId="0" applyFont="0" applyFill="0" applyBorder="0" applyAlignment="0" applyProtection="0"/>
    <xf numFmtId="0" fontId="145" fillId="0" borderId="0">
      <alignment horizontal="center" wrapText="1"/>
      <protection locked="0"/>
    </xf>
    <xf numFmtId="0" fontId="53" fillId="0" borderId="0" applyNumberFormat="0" applyFill="0" applyBorder="0" applyAlignment="0" applyProtection="0"/>
    <xf numFmtId="0" fontId="146" fillId="0" borderId="0" applyNumberFormat="0" applyFill="0" applyBorder="0" applyAlignment="0" applyProtection="0"/>
    <xf numFmtId="0" fontId="53" fillId="0" borderId="0" applyFont="0" applyFill="0" applyBorder="0" applyAlignment="0" applyProtection="0"/>
    <xf numFmtId="213"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4" fillId="0" borderId="0" applyFont="0" applyFill="0" applyBorder="0" applyAlignment="0" applyProtection="0"/>
    <xf numFmtId="0" fontId="11" fillId="0" borderId="0" applyFont="0" applyFill="0" applyBorder="0" applyAlignment="0" applyProtection="0"/>
    <xf numFmtId="0" fontId="53" fillId="0" borderId="0" applyFont="0" applyFill="0" applyBorder="0" applyAlignment="0" applyProtection="0"/>
    <xf numFmtId="214"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2" fillId="0" borderId="0" applyFont="0" applyFill="0" applyBorder="0" applyAlignment="0" applyProtection="0"/>
    <xf numFmtId="0" fontId="52" fillId="0" borderId="0" applyFont="0" applyFill="0" applyBorder="0" applyAlignment="0" applyProtection="0"/>
    <xf numFmtId="0" fontId="147" fillId="10" borderId="0" applyNumberFormat="0" applyBorder="0" applyAlignment="0" applyProtection="0">
      <alignment vertical="center"/>
    </xf>
    <xf numFmtId="0" fontId="29" fillId="10" borderId="0" applyNumberFormat="0" applyBorder="0" applyAlignment="0" applyProtection="0">
      <alignment vertical="center"/>
    </xf>
    <xf numFmtId="0" fontId="148" fillId="10" borderId="0" applyNumberFormat="0" applyBorder="0" applyAlignment="0" applyProtection="0">
      <alignment vertical="center"/>
    </xf>
    <xf numFmtId="0" fontId="29" fillId="10" borderId="0" applyNumberFormat="0" applyBorder="0" applyAlignment="0" applyProtection="0">
      <alignment vertical="center"/>
    </xf>
    <xf numFmtId="215" fontId="34" fillId="0" borderId="0" applyFont="0" applyFill="0" applyBorder="0" applyAlignment="0" applyProtection="0">
      <alignment horizontal="right"/>
    </xf>
    <xf numFmtId="0" fontId="149" fillId="0" borderId="0"/>
    <xf numFmtId="186" fontId="123" fillId="0" borderId="0">
      <alignment horizontal="right"/>
      <protection locked="0"/>
    </xf>
    <xf numFmtId="181" fontId="123" fillId="0" borderId="0" applyFont="0" applyFill="0" applyBorder="0" applyAlignment="0" applyProtection="0"/>
    <xf numFmtId="0" fontId="54" fillId="0" borderId="0"/>
    <xf numFmtId="0" fontId="150" fillId="0" borderId="0"/>
    <xf numFmtId="0" fontId="151" fillId="0" borderId="0"/>
    <xf numFmtId="0" fontId="144" fillId="0" borderId="0"/>
    <xf numFmtId="0" fontId="143" fillId="0" borderId="0"/>
    <xf numFmtId="0" fontId="144" fillId="0" borderId="0"/>
    <xf numFmtId="0" fontId="141" fillId="0" borderId="0"/>
    <xf numFmtId="0" fontId="150" fillId="0" borderId="0"/>
    <xf numFmtId="0" fontId="150" fillId="0" borderId="0"/>
    <xf numFmtId="0" fontId="144" fillId="0" borderId="0"/>
    <xf numFmtId="0" fontId="150" fillId="0" borderId="0" applyNumberFormat="0"/>
    <xf numFmtId="0" fontId="144" fillId="0" borderId="0"/>
    <xf numFmtId="0" fontId="143" fillId="0" borderId="0"/>
    <xf numFmtId="0" fontId="144" fillId="0" borderId="0"/>
    <xf numFmtId="0" fontId="11" fillId="0" borderId="0" applyFill="0" applyBorder="0" applyAlignment="0"/>
    <xf numFmtId="216" fontId="34" fillId="0" borderId="0" applyFill="0" applyBorder="0" applyAlignment="0"/>
    <xf numFmtId="217" fontId="152" fillId="0" borderId="0" applyFill="0" applyBorder="0" applyAlignment="0"/>
    <xf numFmtId="218" fontId="34" fillId="0" borderId="0" applyFill="0" applyBorder="0" applyAlignment="0"/>
    <xf numFmtId="219"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53" fillId="27" borderId="12" applyNumberFormat="0" applyAlignment="0" applyProtection="0">
      <alignment vertical="center"/>
    </xf>
    <xf numFmtId="0" fontId="28" fillId="27" borderId="12" applyNumberFormat="0" applyAlignment="0" applyProtection="0">
      <alignment vertical="center"/>
    </xf>
    <xf numFmtId="0" fontId="154" fillId="27" borderId="12" applyNumberFormat="0" applyAlignment="0" applyProtection="0">
      <alignment vertical="center"/>
    </xf>
    <xf numFmtId="0" fontId="28" fillId="27" borderId="12" applyNumberFormat="0" applyAlignment="0" applyProtection="0">
      <alignment vertical="center"/>
    </xf>
    <xf numFmtId="222" fontId="123" fillId="68" borderId="0" applyNumberFormat="0" applyFont="0" applyBorder="0" applyAlignment="0">
      <protection locked="0"/>
    </xf>
    <xf numFmtId="0" fontId="155" fillId="30" borderId="14" applyNumberFormat="0" applyAlignment="0" applyProtection="0">
      <alignment vertical="center"/>
    </xf>
    <xf numFmtId="0" fontId="33" fillId="30" borderId="14" applyNumberFormat="0" applyAlignment="0" applyProtection="0">
      <alignment vertical="center"/>
    </xf>
    <xf numFmtId="0" fontId="156" fillId="30" borderId="14" applyNumberFormat="0" applyAlignment="0" applyProtection="0">
      <alignment vertical="center"/>
    </xf>
    <xf numFmtId="0" fontId="33" fillId="30" borderId="14" applyNumberFormat="0" applyAlignment="0" applyProtection="0">
      <alignment vertical="center"/>
    </xf>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220" fontId="34" fillId="0" borderId="0" applyFont="0" applyFill="0" applyBorder="0" applyAlignment="0" applyProtection="0"/>
    <xf numFmtId="223" fontId="11" fillId="0" borderId="0"/>
    <xf numFmtId="3" fontId="158" fillId="0" borderId="0" applyFont="0" applyFill="0" applyBorder="0" applyAlignment="0" applyProtection="0"/>
    <xf numFmtId="0" fontId="159" fillId="0" borderId="0" applyNumberFormat="0" applyAlignment="0">
      <alignment horizontal="left"/>
    </xf>
    <xf numFmtId="0" fontId="52" fillId="0" borderId="0" applyFont="0" applyFill="0" applyBorder="0" applyAlignment="0" applyProtection="0"/>
    <xf numFmtId="224" fontId="11" fillId="0" borderId="0">
      <protection locked="0"/>
    </xf>
    <xf numFmtId="177" fontId="53" fillId="0" borderId="0" applyFont="0" applyFill="0" applyBorder="0" applyAlignment="0" applyProtection="0"/>
    <xf numFmtId="216" fontId="34" fillId="0" borderId="0" applyFont="0" applyFill="0" applyBorder="0" applyAlignment="0" applyProtection="0"/>
    <xf numFmtId="225" fontId="56" fillId="0" borderId="0">
      <protection locked="0"/>
    </xf>
    <xf numFmtId="226" fontId="140" fillId="0" borderId="0">
      <protection locked="0"/>
    </xf>
    <xf numFmtId="226" fontId="140" fillId="0" borderId="0">
      <protection locked="0"/>
    </xf>
    <xf numFmtId="227" fontId="11" fillId="0" borderId="0" applyFont="0" applyFill="0" applyBorder="0" applyAlignment="0" applyProtection="0"/>
    <xf numFmtId="228" fontId="11" fillId="0" borderId="0"/>
    <xf numFmtId="229" fontId="124" fillId="0" borderId="0">
      <protection locked="0"/>
    </xf>
    <xf numFmtId="230" fontId="56" fillId="0" borderId="0">
      <protection locked="0"/>
    </xf>
    <xf numFmtId="14" fontId="160" fillId="0" borderId="0" applyFill="0" applyBorder="0" applyAlignment="0"/>
    <xf numFmtId="231" fontId="11" fillId="0" borderId="0">
      <protection locked="0"/>
    </xf>
    <xf numFmtId="196" fontId="53" fillId="0" borderId="36">
      <alignment vertical="center"/>
    </xf>
    <xf numFmtId="41" fontId="53" fillId="0" borderId="0" applyFont="0" applyFill="0" applyBorder="0" applyAlignment="0" applyProtection="0"/>
    <xf numFmtId="43" fontId="53" fillId="0" borderId="0" applyFont="0" applyFill="0" applyBorder="0" applyAlignment="0" applyProtection="0"/>
    <xf numFmtId="196" fontId="11" fillId="0" borderId="0"/>
    <xf numFmtId="232" fontId="123" fillId="0" borderId="0" applyFill="0" applyBorder="0" applyAlignment="0" applyProtection="0"/>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61" fillId="0" borderId="0" applyNumberFormat="0" applyAlignment="0">
      <alignment horizontal="left"/>
    </xf>
    <xf numFmtId="233" fontId="53" fillId="0" borderId="0" applyFont="0" applyFill="0" applyBorder="0" applyAlignment="0" applyProtection="0"/>
    <xf numFmtId="0" fontId="16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6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6" fillId="0" borderId="0">
      <protection locked="0"/>
    </xf>
    <xf numFmtId="0" fontId="56" fillId="0" borderId="0">
      <protection locked="0"/>
    </xf>
    <xf numFmtId="0" fontId="164" fillId="0" borderId="0">
      <protection locked="0"/>
    </xf>
    <xf numFmtId="0" fontId="56" fillId="0" borderId="0">
      <protection locked="0"/>
    </xf>
    <xf numFmtId="0" fontId="56" fillId="0" borderId="0">
      <protection locked="0"/>
    </xf>
    <xf numFmtId="0" fontId="56" fillId="0" borderId="0">
      <protection locked="0"/>
    </xf>
    <xf numFmtId="0" fontId="164" fillId="0" borderId="0">
      <protection locked="0"/>
    </xf>
    <xf numFmtId="234" fontId="124" fillId="0" borderId="0">
      <protection locked="0"/>
    </xf>
    <xf numFmtId="189" fontId="56" fillId="0" borderId="0">
      <protection locked="0"/>
    </xf>
    <xf numFmtId="2" fontId="130" fillId="0" borderId="0">
      <alignment horizontal="left"/>
    </xf>
    <xf numFmtId="0" fontId="165" fillId="11" borderId="0" applyNumberFormat="0" applyBorder="0" applyAlignment="0" applyProtection="0">
      <alignment vertical="center"/>
    </xf>
    <xf numFmtId="0" fontId="42" fillId="11" borderId="0" applyNumberFormat="0" applyBorder="0" applyAlignment="0" applyProtection="0">
      <alignment vertical="center"/>
    </xf>
    <xf numFmtId="0" fontId="166" fillId="11" borderId="0" applyNumberFormat="0" applyBorder="0" applyAlignment="0" applyProtection="0">
      <alignment vertical="center"/>
    </xf>
    <xf numFmtId="0" fontId="42" fillId="11" borderId="0" applyNumberFormat="0" applyBorder="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167" fillId="0" borderId="17" applyNumberFormat="0" applyFill="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168" fillId="0" borderId="18"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169" fillId="0" borderId="19"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169" fillId="0" borderId="0" applyNumberFormat="0" applyFill="0" applyBorder="0" applyAlignment="0" applyProtection="0">
      <alignment vertical="center"/>
    </xf>
    <xf numFmtId="0" fontId="41" fillId="0" borderId="0" applyNumberFormat="0" applyFill="0" applyBorder="0" applyAlignment="0" applyProtection="0">
      <alignment vertical="center"/>
    </xf>
    <xf numFmtId="204" fontId="124" fillId="0" borderId="0">
      <protection locked="0"/>
    </xf>
    <xf numFmtId="235" fontId="170" fillId="0" borderId="0">
      <protection locked="0"/>
    </xf>
    <xf numFmtId="204" fontId="124" fillId="0" borderId="0">
      <protection locked="0"/>
    </xf>
    <xf numFmtId="235" fontId="170" fillId="0" borderId="0">
      <protection locked="0"/>
    </xf>
    <xf numFmtId="0" fontId="171" fillId="0" borderId="37" applyNumberFormat="0" applyFill="0" applyBorder="0" applyAlignment="0" applyProtection="0">
      <alignment horizontal="left"/>
    </xf>
    <xf numFmtId="0" fontId="172" fillId="0" borderId="0">
      <alignment horizontal="center"/>
    </xf>
    <xf numFmtId="0" fontId="173" fillId="0" borderId="38" applyNumberFormat="0" applyFill="0" applyAlignment="0" applyProtection="0"/>
    <xf numFmtId="0" fontId="174" fillId="0" borderId="0" applyNumberFormat="0" applyFill="0" applyBorder="0" applyAlignment="0" applyProtection="0">
      <alignment vertical="top"/>
      <protection locked="0"/>
    </xf>
    <xf numFmtId="223" fontId="123" fillId="69" borderId="0" applyNumberFormat="0" applyFont="0" applyBorder="0" applyAlignment="0">
      <protection locked="0"/>
    </xf>
    <xf numFmtId="0" fontId="37" fillId="14" borderId="12" applyNumberFormat="0" applyAlignment="0" applyProtection="0">
      <alignment vertical="center"/>
    </xf>
    <xf numFmtId="0" fontId="175" fillId="14" borderId="12" applyNumberFormat="0" applyAlignment="0" applyProtection="0">
      <alignment vertical="center"/>
    </xf>
    <xf numFmtId="0" fontId="37" fillId="14" borderId="12" applyNumberFormat="0" applyAlignment="0" applyProtection="0">
      <alignment vertical="center"/>
    </xf>
    <xf numFmtId="0" fontId="176" fillId="14" borderId="12" applyNumberFormat="0" applyAlignment="0" applyProtection="0">
      <alignment vertical="center"/>
    </xf>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77" fillId="0" borderId="15" applyNumberFormat="0" applyFill="0" applyAlignment="0" applyProtection="0">
      <alignment vertical="center"/>
    </xf>
    <xf numFmtId="0" fontId="35" fillId="0" borderId="15" applyNumberFormat="0" applyFill="0" applyAlignment="0" applyProtection="0">
      <alignment vertical="center"/>
    </xf>
    <xf numFmtId="0" fontId="178" fillId="0" borderId="15" applyNumberFormat="0" applyFill="0" applyAlignment="0" applyProtection="0">
      <alignment vertical="center"/>
    </xf>
    <xf numFmtId="0" fontId="35" fillId="0" borderId="15" applyNumberFormat="0" applyFill="0" applyAlignment="0" applyProtection="0">
      <alignment vertical="center"/>
    </xf>
    <xf numFmtId="212" fontId="179" fillId="0" borderId="0" applyFont="0" applyFill="0" applyBorder="0" applyAlignment="0" applyProtection="0"/>
    <xf numFmtId="0" fontId="11" fillId="0" borderId="0" applyFont="0" applyFill="0" applyBorder="0" applyAlignment="0" applyProtection="0"/>
    <xf numFmtId="4" fontId="18" fillId="0" borderId="0" applyFont="0" applyFill="0" applyBorder="0" applyAlignment="0" applyProtection="0"/>
    <xf numFmtId="236" fontId="11" fillId="0" borderId="0" applyFont="0" applyFill="0" applyBorder="0" applyAlignment="0" applyProtection="0"/>
    <xf numFmtId="0" fontId="11" fillId="0" borderId="0" applyFont="0" applyFill="0" applyBorder="0" applyAlignment="0" applyProtection="0"/>
    <xf numFmtId="0" fontId="180" fillId="29" borderId="0" applyNumberFormat="0" applyBorder="0" applyAlignment="0" applyProtection="0">
      <alignment vertical="center"/>
    </xf>
    <xf numFmtId="0" fontId="31" fillId="29" borderId="0" applyNumberFormat="0" applyBorder="0" applyAlignment="0" applyProtection="0">
      <alignment vertical="center"/>
    </xf>
    <xf numFmtId="0" fontId="181" fillId="29" borderId="0" applyNumberFormat="0" applyBorder="0" applyAlignment="0" applyProtection="0">
      <alignment vertical="center"/>
    </xf>
    <xf numFmtId="0" fontId="31" fillId="29" borderId="0" applyNumberFormat="0" applyBorder="0" applyAlignment="0" applyProtection="0">
      <alignment vertical="center"/>
    </xf>
    <xf numFmtId="37" fontId="182" fillId="0" borderId="0"/>
    <xf numFmtId="237" fontId="183" fillId="0" borderId="0"/>
    <xf numFmtId="0" fontId="11" fillId="0" borderId="0"/>
    <xf numFmtId="0" fontId="134" fillId="28" borderId="13" applyNumberFormat="0" applyFont="0" applyAlignment="0" applyProtection="0">
      <alignment vertical="center"/>
    </xf>
    <xf numFmtId="0" fontId="25" fillId="28" borderId="13" applyNumberFormat="0" applyFont="0" applyAlignment="0" applyProtection="0">
      <alignment vertical="center"/>
    </xf>
    <xf numFmtId="0" fontId="135" fillId="28" borderId="13" applyNumberFormat="0" applyFont="0" applyAlignment="0" applyProtection="0">
      <alignment vertical="center"/>
    </xf>
    <xf numFmtId="0" fontId="25" fillId="28" borderId="13" applyNumberFormat="0" applyFont="0" applyAlignment="0" applyProtection="0">
      <alignment vertical="center"/>
    </xf>
    <xf numFmtId="0" fontId="123" fillId="0" borderId="0" applyFont="0" applyFill="0" applyBorder="0" applyAlignment="0" applyProtection="0"/>
    <xf numFmtId="0" fontId="184" fillId="27" borderId="20" applyNumberFormat="0" applyAlignment="0" applyProtection="0">
      <alignment vertical="center"/>
    </xf>
    <xf numFmtId="0" fontId="43" fillId="27" borderId="20" applyNumberFormat="0" applyAlignment="0" applyProtection="0">
      <alignment vertical="center"/>
    </xf>
    <xf numFmtId="0" fontId="185" fillId="27" borderId="20" applyNumberFormat="0" applyAlignment="0" applyProtection="0">
      <alignment vertical="center"/>
    </xf>
    <xf numFmtId="0" fontId="43" fillId="27" borderId="20" applyNumberFormat="0" applyAlignment="0" applyProtection="0">
      <alignment vertical="center"/>
    </xf>
    <xf numFmtId="238" fontId="11" fillId="0" borderId="0">
      <protection locked="0"/>
    </xf>
    <xf numFmtId="239" fontId="56" fillId="0" borderId="0">
      <protection locked="0"/>
    </xf>
    <xf numFmtId="240" fontId="140" fillId="0" borderId="0">
      <protection locked="0"/>
    </xf>
    <xf numFmtId="240" fontId="140" fillId="0" borderId="0">
      <protection locked="0"/>
    </xf>
    <xf numFmtId="239" fontId="56" fillId="0" borderId="0">
      <protection locked="0"/>
    </xf>
    <xf numFmtId="4" fontId="152" fillId="0" borderId="0">
      <alignment horizontal="right"/>
    </xf>
    <xf numFmtId="14" fontId="186" fillId="0" borderId="0" applyNumberFormat="0" applyFill="0" applyBorder="0" applyAlignment="0" applyProtection="0">
      <alignment horizontal="left"/>
    </xf>
    <xf numFmtId="0" fontId="187" fillId="0" borderId="0">
      <alignment horizontal="left"/>
    </xf>
    <xf numFmtId="232" fontId="123" fillId="0" borderId="0" applyFill="0" applyBorder="0" applyAlignment="0" applyProtection="0"/>
    <xf numFmtId="212" fontId="179" fillId="0" borderId="0">
      <alignment horizontal="center"/>
    </xf>
    <xf numFmtId="40" fontId="188" fillId="0" borderId="0" applyBorder="0">
      <alignment horizontal="right"/>
    </xf>
    <xf numFmtId="40" fontId="54" fillId="0" borderId="0" applyFont="0" applyFill="0" applyBorder="0" applyAlignment="0" applyProtection="0"/>
    <xf numFmtId="0" fontId="38" fillId="0" borderId="0" applyNumberFormat="0" applyFill="0" applyBorder="0" applyAlignment="0" applyProtection="0">
      <alignment vertical="center"/>
    </xf>
    <xf numFmtId="0" fontId="189" fillId="0" borderId="0" applyNumberFormat="0" applyFill="0" applyBorder="0" applyAlignment="0" applyProtection="0">
      <alignment vertical="center"/>
    </xf>
    <xf numFmtId="0" fontId="38" fillId="0" borderId="0" applyNumberFormat="0" applyFill="0" applyBorder="0" applyAlignment="0" applyProtection="0">
      <alignment vertical="center"/>
    </xf>
    <xf numFmtId="204" fontId="124" fillId="0" borderId="24">
      <protection locked="0"/>
    </xf>
    <xf numFmtId="235" fontId="56" fillId="0" borderId="24">
      <protection locked="0"/>
    </xf>
    <xf numFmtId="0" fontId="36" fillId="0" borderId="16" applyNumberFormat="0" applyFill="0" applyAlignment="0" applyProtection="0">
      <alignment vertical="center"/>
    </xf>
    <xf numFmtId="0" fontId="190" fillId="0" borderId="16" applyNumberFormat="0" applyFill="0" applyAlignment="0" applyProtection="0">
      <alignment vertical="center"/>
    </xf>
    <xf numFmtId="0" fontId="36" fillId="0" borderId="16" applyNumberFormat="0" applyFill="0" applyAlignment="0" applyProtection="0">
      <alignment vertical="center"/>
    </xf>
    <xf numFmtId="40" fontId="54" fillId="0" borderId="0" applyFont="0" applyFill="0" applyBorder="0" applyAlignment="0" applyProtection="0"/>
    <xf numFmtId="37" fontId="57" fillId="70" borderId="0" applyNumberFormat="0" applyBorder="0" applyAlignment="0" applyProtection="0"/>
    <xf numFmtId="37" fontId="57" fillId="0" borderId="0"/>
    <xf numFmtId="3" fontId="191" fillId="0" borderId="38" applyProtection="0"/>
    <xf numFmtId="0" fontId="53" fillId="0" borderId="0" applyFont="0" applyFill="0" applyBorder="0" applyAlignment="0" applyProtection="0"/>
    <xf numFmtId="0" fontId="53" fillId="0" borderId="0" applyFont="0" applyFill="0" applyBorder="0" applyAlignment="0" applyProtection="0"/>
    <xf numFmtId="0" fontId="19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3" fillId="0" borderId="0" applyNumberFormat="0" applyFill="0" applyBorder="0" applyAlignment="0" applyProtection="0">
      <alignment vertical="center"/>
    </xf>
    <xf numFmtId="0" fontId="27" fillId="0" borderId="0" applyNumberFormat="0" applyFill="0" applyBorder="0" applyAlignment="0" applyProtection="0">
      <alignment vertical="center"/>
    </xf>
    <xf numFmtId="241" fontId="123" fillId="0" borderId="0" applyFont="0" applyFill="0" applyBorder="0" applyAlignment="0" applyProtection="0"/>
    <xf numFmtId="0" fontId="194" fillId="0" borderId="0" applyFont="0" applyFill="0" applyBorder="0" applyAlignment="0" applyProtection="0"/>
    <xf numFmtId="40" fontId="54" fillId="0" borderId="0" applyFont="0" applyFill="0" applyBorder="0" applyAlignment="0" applyProtection="0"/>
    <xf numFmtId="0" fontId="195" fillId="0" borderId="0"/>
    <xf numFmtId="0" fontId="54" fillId="0" borderId="0" applyNumberFormat="0" applyFill="0" applyBorder="0" applyAlignment="0" applyProtection="0">
      <alignment vertical="top"/>
      <protection locked="0"/>
    </xf>
    <xf numFmtId="242" fontId="53" fillId="0" borderId="0" applyFont="0" applyFill="0" applyBorder="0" applyAlignment="0" applyProtection="0"/>
    <xf numFmtId="243" fontId="53" fillId="0" borderId="0" applyFont="0" applyFill="0" applyBorder="0" applyAlignment="0" applyProtection="0"/>
    <xf numFmtId="0" fontId="53" fillId="0" borderId="0"/>
    <xf numFmtId="0" fontId="122" fillId="0" borderId="0" applyFont="0" applyFill="0" applyBorder="0" applyAlignment="0" applyProtection="0"/>
    <xf numFmtId="40" fontId="54" fillId="0" borderId="0" applyFont="0" applyFill="0" applyBorder="0" applyAlignment="0" applyProtection="0"/>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121" fillId="41"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121" fillId="4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121" fillId="49"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121" fillId="53"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121" fillId="57"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121" fillId="61" borderId="0" applyNumberFormat="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97" fillId="39" borderId="29"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115" fillId="39" borderId="29" applyNumberFormat="0" applyAlignment="0" applyProtection="0">
      <alignment vertical="center"/>
    </xf>
    <xf numFmtId="244" fontId="34" fillId="0" borderId="0">
      <protection locked="0"/>
    </xf>
    <xf numFmtId="0" fontId="170" fillId="0" borderId="0">
      <protection locked="0"/>
    </xf>
    <xf numFmtId="0" fontId="170" fillId="0" borderId="0">
      <protection locked="0"/>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29" fillId="10" borderId="0" applyNumberFormat="0" applyBorder="0" applyAlignment="0" applyProtection="0">
      <alignment vertical="center"/>
    </xf>
    <xf numFmtId="0" fontId="29" fillId="10" borderId="0" applyNumberFormat="0" applyBorder="0" applyAlignment="0" applyProtection="0">
      <alignment vertical="center"/>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111" fillId="36" borderId="0" applyNumberFormat="0" applyBorder="0" applyAlignment="0" applyProtection="0">
      <alignment vertical="center"/>
    </xf>
    <xf numFmtId="0" fontId="56" fillId="0" borderId="0">
      <protection locked="0"/>
    </xf>
    <xf numFmtId="0" fontId="56" fillId="0" borderId="0">
      <protection locked="0"/>
    </xf>
    <xf numFmtId="245" fontId="199" fillId="0" borderId="0">
      <alignment horizontal="left" vertical="center"/>
    </xf>
    <xf numFmtId="0" fontId="200" fillId="0" borderId="0" applyNumberFormat="0" applyFill="0" applyBorder="0" applyAlignment="0" applyProtection="0">
      <alignment vertical="top"/>
      <protection locked="0"/>
    </xf>
    <xf numFmtId="0" fontId="201" fillId="0" borderId="0" applyNumberFormat="0" applyFill="0" applyBorder="0" applyAlignment="0" applyProtection="0">
      <alignment vertical="top"/>
      <protection locked="0"/>
    </xf>
    <xf numFmtId="0" fontId="53" fillId="0" borderId="0" applyFont="0" applyFill="0" applyBorder="0" applyAlignment="0" applyProtection="0"/>
    <xf numFmtId="0" fontId="53" fillId="0" borderId="0" applyFont="0" applyFill="0" applyBorder="0" applyAlignment="0" applyProtection="0"/>
    <xf numFmtId="0" fontId="25" fillId="40" borderId="32" applyNumberFormat="0" applyFont="0" applyAlignment="0" applyProtection="0">
      <alignment vertical="center"/>
    </xf>
    <xf numFmtId="0" fontId="25" fillId="40" borderId="32" applyNumberFormat="0" applyFont="0" applyAlignment="0" applyProtection="0">
      <alignment vertical="center"/>
    </xf>
    <xf numFmtId="0" fontId="15"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34" fillId="0" borderId="0"/>
    <xf numFmtId="0" fontId="53" fillId="0" borderId="0" applyFont="0" applyFill="0" applyBorder="0" applyAlignment="0" applyProtection="0"/>
    <xf numFmtId="0" fontId="53" fillId="0" borderId="0" applyFont="0" applyFill="0" applyBorder="0" applyAlignment="0" applyProtection="0"/>
    <xf numFmtId="9" fontId="202" fillId="0" borderId="0" applyFont="0" applyFill="0" applyBorder="0" applyAlignment="0" applyProtection="0"/>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2" fillId="0" borderId="0" applyFont="0" applyFill="0" applyBorder="0" applyAlignment="0" applyProtection="0">
      <alignment vertical="center"/>
    </xf>
    <xf numFmtId="9" fontId="25"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11" fillId="0" borderId="0" applyFont="0" applyFill="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31" fillId="29" borderId="0" applyNumberFormat="0" applyBorder="0" applyAlignment="0" applyProtection="0">
      <alignment vertical="center"/>
    </xf>
    <xf numFmtId="0" fontId="31" fillId="29" borderId="0" applyNumberFormat="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112" fillId="37" borderId="0" applyNumberFormat="0" applyBorder="0" applyAlignment="0" applyProtection="0">
      <alignment vertical="center"/>
    </xf>
    <xf numFmtId="0" fontId="205" fillId="0" borderId="0"/>
    <xf numFmtId="0" fontId="206" fillId="0" borderId="0"/>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7" fillId="8" borderId="11" applyNumberFormat="0" applyAlignment="0" applyProtection="0">
      <alignment vertical="center"/>
    </xf>
    <xf numFmtId="0" fontId="33" fillId="30" borderId="14" applyNumberFormat="0" applyAlignment="0" applyProtection="0">
      <alignment vertical="center"/>
    </xf>
    <xf numFmtId="0" fontId="33" fillId="30" borderId="14" applyNumberFormat="0" applyAlignment="0" applyProtection="0">
      <alignment vertical="center"/>
    </xf>
    <xf numFmtId="0" fontId="20" fillId="8" borderId="11" applyNumberFormat="0" applyAlignment="0" applyProtection="0">
      <alignment vertical="center"/>
    </xf>
    <xf numFmtId="0" fontId="117" fillId="8" borderId="11" applyNumberFormat="0" applyAlignment="0" applyProtection="0">
      <alignment vertical="center"/>
    </xf>
    <xf numFmtId="0" fontId="117" fillId="8" borderId="11" applyNumberFormat="0" applyAlignment="0" applyProtection="0">
      <alignment vertical="center"/>
    </xf>
    <xf numFmtId="208" fontId="208" fillId="0" borderId="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11" fillId="0" borderId="0" applyFont="0" applyFill="0" applyBorder="0" applyAlignment="0" applyProtection="0">
      <alignment vertical="center"/>
    </xf>
    <xf numFmtId="41" fontId="2" fillId="0" borderId="0" applyFont="0" applyFill="0" applyBorder="0" applyAlignment="0" applyProtection="0">
      <alignment vertical="center"/>
    </xf>
    <xf numFmtId="178" fontId="11" fillId="0" borderId="0" applyFont="0" applyFill="0" applyBorder="0" applyAlignment="0" applyProtection="0">
      <alignment vertical="center"/>
    </xf>
    <xf numFmtId="41" fontId="210" fillId="0" borderId="0" applyFont="0" applyFill="0" applyBorder="0" applyAlignment="0" applyProtection="0">
      <alignment vertical="center"/>
    </xf>
    <xf numFmtId="41" fontId="211" fillId="0" borderId="0" applyFont="0" applyFill="0" applyBorder="0" applyAlignment="0" applyProtection="0"/>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25"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15"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0" fontId="34" fillId="0" borderId="0"/>
    <xf numFmtId="0" fontId="34" fillId="0" borderId="0"/>
    <xf numFmtId="0" fontId="34" fillId="0" borderId="0"/>
    <xf numFmtId="0" fontId="34" fillId="0" borderId="0"/>
    <xf numFmtId="0" fontId="18" fillId="0" borderId="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50" fontId="123"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179"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52"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53" fillId="0" borderId="0"/>
    <xf numFmtId="246" fontId="11" fillId="0" borderId="0" applyFont="0" applyFill="0" applyBorder="0" applyAlignment="0" applyProtection="0"/>
    <xf numFmtId="251"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21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21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213" fillId="0" borderId="39"/>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116" fillId="0" borderId="31" applyNumberFormat="0" applyFill="0" applyAlignment="0" applyProtection="0">
      <alignment vertical="center"/>
    </xf>
    <xf numFmtId="0" fontId="215" fillId="0" borderId="33" applyNumberFormat="0" applyFill="0" applyAlignment="0" applyProtection="0">
      <alignment vertical="center"/>
    </xf>
    <xf numFmtId="0" fontId="120" fillId="0" borderId="33"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120" fillId="0" borderId="33" applyNumberFormat="0" applyFill="0" applyAlignment="0" applyProtection="0">
      <alignment vertical="center"/>
    </xf>
    <xf numFmtId="0" fontId="120" fillId="0" borderId="33" applyNumberFormat="0" applyFill="0" applyAlignment="0" applyProtection="0">
      <alignment vertical="center"/>
    </xf>
    <xf numFmtId="0" fontId="216" fillId="0" borderId="0"/>
    <xf numFmtId="0" fontId="217" fillId="38" borderId="29" applyNumberFormat="0" applyAlignment="0" applyProtection="0">
      <alignment vertical="center"/>
    </xf>
    <xf numFmtId="0" fontId="113" fillId="38" borderId="29"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113" fillId="38" borderId="29" applyNumberFormat="0" applyAlignment="0" applyProtection="0">
      <alignment vertical="center"/>
    </xf>
    <xf numFmtId="0" fontId="113" fillId="38" borderId="29" applyNumberFormat="0" applyAlignment="0" applyProtection="0">
      <alignment vertical="center"/>
    </xf>
    <xf numFmtId="4" fontId="56" fillId="0" borderId="0">
      <protection locked="0"/>
    </xf>
    <xf numFmtId="254" fontId="34" fillId="0" borderId="0">
      <protection locked="0"/>
    </xf>
    <xf numFmtId="0" fontId="122" fillId="0" borderId="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73" fillId="0" borderId="26" applyNumberFormat="0" applyFill="0" applyAlignment="0" applyProtection="0">
      <alignment vertical="center"/>
    </xf>
    <xf numFmtId="0" fontId="89" fillId="0" borderId="0" applyNumberFormat="0" applyFill="0" applyBorder="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74" fillId="0" borderId="27"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41" fillId="0" borderId="19" applyNumberFormat="0" applyFill="0" applyAlignment="0" applyProtection="0">
      <alignment vertical="center"/>
    </xf>
    <xf numFmtId="0" fontId="41" fillId="0" borderId="19"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75" fillId="0" borderId="28" applyNumberFormat="0" applyFill="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221" fillId="0" borderId="0">
      <alignment horizontal="center" vertical="center" textRotation="90"/>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42" fillId="11" borderId="0" applyNumberFormat="0" applyBorder="0" applyAlignment="0" applyProtection="0">
      <alignment vertical="center"/>
    </xf>
    <xf numFmtId="0" fontId="42" fillId="11" borderId="0" applyNumberFormat="0" applyBorder="0" applyAlignment="0" applyProtection="0">
      <alignment vertical="center"/>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110" fillId="35" borderId="0" applyNumberFormat="0" applyBorder="0" applyAlignment="0" applyProtection="0">
      <alignment vertical="center"/>
    </xf>
    <xf numFmtId="0" fontId="34" fillId="0" borderId="0"/>
    <xf numFmtId="41" fontId="11" fillId="0" borderId="0" applyFont="0" applyFill="0" applyBorder="0" applyAlignment="0" applyProtection="0"/>
    <xf numFmtId="0" fontId="223" fillId="0" borderId="0" applyNumberFormat="0" applyFill="0" applyBorder="0" applyAlignment="0" applyProtection="0">
      <alignment vertical="top"/>
      <protection locked="0"/>
    </xf>
    <xf numFmtId="0" fontId="224" fillId="39" borderId="30" applyNumberFormat="0" applyAlignment="0" applyProtection="0">
      <alignment vertical="center"/>
    </xf>
    <xf numFmtId="0" fontId="114" fillId="39" borderId="3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114" fillId="39" borderId="30" applyNumberFormat="0" applyAlignment="0" applyProtection="0">
      <alignment vertical="center"/>
    </xf>
    <xf numFmtId="0" fontId="114" fillId="39" borderId="30" applyNumberFormat="0" applyAlignment="0" applyProtection="0">
      <alignment vertical="center"/>
    </xf>
    <xf numFmtId="185" fontId="34" fillId="0" borderId="0" applyFont="0" applyFill="0" applyBorder="0" applyAlignment="0" applyProtection="0"/>
    <xf numFmtId="186" fontId="34" fillId="0" borderId="0" applyFont="0" applyFill="0" applyBorder="0" applyAlignment="0" applyProtection="0"/>
    <xf numFmtId="42" fontId="225" fillId="0" borderId="0" applyFont="0" applyFill="0" applyBorder="0" applyAlignment="0" applyProtection="0">
      <alignment vertical="center"/>
    </xf>
    <xf numFmtId="42" fontId="11" fillId="0" borderId="0" applyFont="0" applyFill="0" applyBorder="0" applyAlignment="0" applyProtection="0">
      <alignment vertical="center"/>
    </xf>
    <xf numFmtId="255" fontId="34" fillId="0" borderId="0">
      <protection locked="0"/>
    </xf>
    <xf numFmtId="256" fontId="226" fillId="0" borderId="0" applyFill="0" applyBorder="0" applyProtection="0">
      <alignment vertical="center"/>
    </xf>
    <xf numFmtId="257" fontId="226" fillId="0" borderId="0" applyFill="0" applyBorder="0" applyProtection="0">
      <alignment vertical="center"/>
      <protection locked="0"/>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4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5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1" fillId="0" borderId="0"/>
    <xf numFmtId="0" fontId="53" fillId="0" borderId="0"/>
    <xf numFmtId="0" fontId="11" fillId="0" borderId="0">
      <alignment vertical="center"/>
    </xf>
    <xf numFmtId="0" fontId="227" fillId="0" borderId="0"/>
    <xf numFmtId="0" fontId="228" fillId="0" borderId="0">
      <alignment vertical="center"/>
    </xf>
    <xf numFmtId="0" fontId="15" fillId="0" borderId="0">
      <alignment vertical="center"/>
    </xf>
    <xf numFmtId="0" fontId="11" fillId="0" borderId="0">
      <alignment vertical="center"/>
    </xf>
    <xf numFmtId="0" fontId="229" fillId="0" borderId="0"/>
    <xf numFmtId="0" fontId="2" fillId="0" borderId="0">
      <alignment vertical="center"/>
    </xf>
    <xf numFmtId="0" fontId="209" fillId="0" borderId="0">
      <alignment vertical="center"/>
    </xf>
    <xf numFmtId="0" fontId="209" fillId="0" borderId="0">
      <alignment vertical="center"/>
    </xf>
    <xf numFmtId="0" fontId="209" fillId="0" borderId="0">
      <alignment vertical="center"/>
    </xf>
    <xf numFmtId="0" fontId="209" fillId="0" borderId="0">
      <alignment vertical="center"/>
    </xf>
    <xf numFmtId="0" fontId="11" fillId="0" borderId="0"/>
    <xf numFmtId="0" fontId="209" fillId="0" borderId="0">
      <alignment vertical="center"/>
    </xf>
    <xf numFmtId="0" fontId="209" fillId="0" borderId="0">
      <alignment vertical="center"/>
    </xf>
    <xf numFmtId="0" fontId="209" fillId="0" borderId="0">
      <alignment vertical="center"/>
    </xf>
    <xf numFmtId="0" fontId="2" fillId="0" borderId="0">
      <alignment vertical="center"/>
    </xf>
    <xf numFmtId="0" fontId="11"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0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5" fillId="0" borderId="0">
      <alignment vertical="center"/>
    </xf>
    <xf numFmtId="0" fontId="160" fillId="0" borderId="0"/>
    <xf numFmtId="0" fontId="25" fillId="0" borderId="0">
      <alignment vertical="center"/>
    </xf>
    <xf numFmtId="0" fontId="15" fillId="0" borderId="0">
      <alignment vertical="center"/>
    </xf>
    <xf numFmtId="0" fontId="230"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231"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5" fillId="0" borderId="0">
      <alignment vertical="center"/>
    </xf>
    <xf numFmtId="0" fontId="11" fillId="0" borderId="0">
      <alignment vertical="center"/>
    </xf>
    <xf numFmtId="0" fontId="11" fillId="0" borderId="0">
      <alignment vertical="center"/>
    </xf>
    <xf numFmtId="0" fontId="22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32" fillId="0" borderId="0"/>
    <xf numFmtId="0" fontId="233" fillId="0" borderId="0" applyNumberFormat="0" applyFill="0" applyBorder="0" applyAlignment="0" applyProtection="0">
      <alignment vertical="top"/>
      <protection locked="0"/>
    </xf>
    <xf numFmtId="0" fontId="234" fillId="0" borderId="0" applyNumberFormat="0" applyFill="0" applyBorder="0" applyAlignment="0" applyProtection="0">
      <alignment vertical="top"/>
      <protection locked="0"/>
    </xf>
    <xf numFmtId="0" fontId="56" fillId="0" borderId="40">
      <protection locked="0"/>
    </xf>
    <xf numFmtId="43" fontId="216" fillId="0" borderId="0" applyFont="0" applyFill="0" applyBorder="0" applyAlignment="0" applyProtection="0"/>
    <xf numFmtId="41" fontId="216" fillId="0" borderId="0" applyFont="0" applyFill="0" applyBorder="0" applyAlignment="0" applyProtection="0"/>
    <xf numFmtId="41" fontId="11" fillId="0" borderId="0" applyFont="0" applyFill="0" applyBorder="0" applyAlignment="0" applyProtection="0"/>
    <xf numFmtId="0" fontId="235" fillId="0" borderId="0">
      <alignment vertical="center"/>
    </xf>
    <xf numFmtId="258" fontId="34" fillId="0" borderId="0">
      <protection locked="0"/>
    </xf>
    <xf numFmtId="259" fontId="34" fillId="0" borderId="0">
      <protection locked="0"/>
    </xf>
    <xf numFmtId="0" fontId="109" fillId="0" borderId="1">
      <alignment vertical="center"/>
    </xf>
    <xf numFmtId="0" fontId="1" fillId="0" borderId="0">
      <alignment vertical="center"/>
    </xf>
    <xf numFmtId="0" fontId="1" fillId="0" borderId="0">
      <alignment vertical="center"/>
    </xf>
    <xf numFmtId="0" fontId="11" fillId="0" borderId="0"/>
    <xf numFmtId="0" fontId="11" fillId="0" borderId="0"/>
    <xf numFmtId="224" fontId="11" fillId="0" borderId="0">
      <protection locked="0"/>
    </xf>
    <xf numFmtId="224" fontId="11" fillId="0" borderId="0">
      <protection locked="0"/>
    </xf>
    <xf numFmtId="238" fontId="11" fillId="0" borderId="0">
      <protection locked="0"/>
    </xf>
    <xf numFmtId="238" fontId="11" fillId="0" borderId="0">
      <protection locked="0"/>
    </xf>
    <xf numFmtId="238" fontId="11" fillId="0" borderId="0">
      <protection locked="0"/>
    </xf>
    <xf numFmtId="238" fontId="11" fillId="0" borderId="0">
      <protection locked="0"/>
    </xf>
    <xf numFmtId="224" fontId="11" fillId="0" borderId="0">
      <protection locked="0"/>
    </xf>
    <xf numFmtId="0" fontId="11" fillId="0" borderId="0"/>
    <xf numFmtId="0" fontId="11" fillId="0" borderId="0"/>
    <xf numFmtId="0" fontId="1" fillId="0" borderId="0">
      <alignment vertical="center"/>
    </xf>
    <xf numFmtId="0" fontId="1" fillId="0" borderId="0">
      <alignment vertical="center"/>
    </xf>
    <xf numFmtId="0" fontId="237" fillId="0" borderId="0">
      <alignment vertical="center"/>
    </xf>
    <xf numFmtId="0" fontId="238" fillId="19" borderId="0" applyNumberFormat="0" applyBorder="0" applyAlignment="0" applyProtection="0"/>
    <xf numFmtId="0" fontId="26" fillId="19" borderId="0" applyNumberFormat="0" applyBorder="0" applyAlignment="0" applyProtection="0">
      <alignment vertical="center"/>
    </xf>
    <xf numFmtId="0" fontId="238" fillId="16" borderId="0" applyNumberFormat="0" applyBorder="0" applyAlignment="0" applyProtection="0"/>
    <xf numFmtId="0" fontId="26" fillId="16" borderId="0" applyNumberFormat="0" applyBorder="0" applyAlignment="0" applyProtection="0">
      <alignment vertical="center"/>
    </xf>
    <xf numFmtId="0" fontId="238" fillId="17" borderId="0" applyNumberFormat="0" applyBorder="0" applyAlignment="0" applyProtection="0"/>
    <xf numFmtId="0" fontId="26" fillId="17"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2" borderId="0" applyNumberFormat="0" applyBorder="0" applyAlignment="0" applyProtection="0"/>
    <xf numFmtId="0" fontId="26" fillId="22" borderId="0" applyNumberFormat="0" applyBorder="0" applyAlignment="0" applyProtection="0">
      <alignment vertical="center"/>
    </xf>
    <xf numFmtId="0" fontId="203" fillId="71" borderId="13">
      <alignment vertical="center"/>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2"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3"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1" fillId="72" borderId="41">
      <alignment horizontal="left"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0" fontId="242" fillId="73" borderId="41">
      <alignment horizontal="center"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38" fillId="23" borderId="0" applyNumberFormat="0" applyBorder="0" applyAlignment="0" applyProtection="0"/>
    <xf numFmtId="0" fontId="26" fillId="23" borderId="0" applyNumberFormat="0" applyBorder="0" applyAlignment="0" applyProtection="0">
      <alignment vertical="center"/>
    </xf>
    <xf numFmtId="0" fontId="238" fillId="24" borderId="0" applyNumberFormat="0" applyBorder="0" applyAlignment="0" applyProtection="0"/>
    <xf numFmtId="0" fontId="26" fillId="24" borderId="0" applyNumberFormat="0" applyBorder="0" applyAlignment="0" applyProtection="0">
      <alignment vertical="center"/>
    </xf>
    <xf numFmtId="0" fontId="238" fillId="25" borderId="0" applyNumberFormat="0" applyBorder="0" applyAlignment="0" applyProtection="0"/>
    <xf numFmtId="0" fontId="26" fillId="25"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6" borderId="0" applyNumberFormat="0" applyBorder="0" applyAlignment="0" applyProtection="0"/>
    <xf numFmtId="0" fontId="26" fillId="26" borderId="0" applyNumberFormat="0" applyBorder="0" applyAlignment="0" applyProtection="0">
      <alignment vertical="center"/>
    </xf>
    <xf numFmtId="0" fontId="243" fillId="0" borderId="0" applyNumberFormat="0" applyFill="0" applyBorder="0" applyAlignment="0" applyProtection="0"/>
    <xf numFmtId="0" fontId="27" fillId="0" borderId="0" applyNumberFormat="0" applyFill="0" applyBorder="0" applyAlignment="0" applyProtection="0">
      <alignment vertical="center"/>
    </xf>
    <xf numFmtId="0" fontId="244" fillId="27" borderId="12" applyNumberFormat="0" applyAlignment="0" applyProtection="0"/>
    <xf numFmtId="0" fontId="28" fillId="27" borderId="12" applyNumberFormat="0" applyAlignment="0" applyProtection="0">
      <alignment vertical="center"/>
    </xf>
    <xf numFmtId="0" fontId="245" fillId="10" borderId="0" applyNumberFormat="0" applyBorder="0" applyAlignment="0" applyProtection="0"/>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25" fillId="28" borderId="13" applyNumberFormat="0" applyFont="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46" fillId="29" borderId="0" applyNumberFormat="0" applyBorder="0" applyAlignment="0" applyProtection="0"/>
    <xf numFmtId="0" fontId="31" fillId="29" borderId="0" applyNumberFormat="0" applyBorder="0" applyAlignment="0" applyProtection="0">
      <alignment vertical="center"/>
    </xf>
    <xf numFmtId="0" fontId="247" fillId="0" borderId="0" applyNumberFormat="0" applyFill="0" applyBorder="0" applyAlignment="0" applyProtection="0"/>
    <xf numFmtId="0" fontId="32" fillId="0" borderId="0" applyNumberFormat="0" applyFill="0" applyBorder="0" applyAlignment="0" applyProtection="0">
      <alignment vertical="center"/>
    </xf>
    <xf numFmtId="0" fontId="248" fillId="30" borderId="14" applyNumberFormat="0" applyAlignment="0" applyProtection="0"/>
    <xf numFmtId="0" fontId="33" fillId="30" borderId="14" applyNumberFormat="0" applyAlignment="0" applyProtection="0">
      <alignment vertical="center"/>
    </xf>
    <xf numFmtId="0" fontId="249" fillId="0" borderId="15" applyNumberFormat="0" applyFill="0" applyAlignment="0" applyProtection="0"/>
    <xf numFmtId="0" fontId="35" fillId="0" borderId="15" applyNumberFormat="0" applyFill="0" applyAlignment="0" applyProtection="0">
      <alignment vertical="center"/>
    </xf>
    <xf numFmtId="0" fontId="250" fillId="0" borderId="16" applyNumberFormat="0" applyFill="0" applyAlignment="0" applyProtection="0"/>
    <xf numFmtId="0" fontId="36" fillId="0" borderId="16" applyNumberFormat="0" applyFill="0" applyAlignment="0" applyProtection="0">
      <alignment vertical="center"/>
    </xf>
    <xf numFmtId="0" fontId="251" fillId="14" borderId="12" applyNumberFormat="0" applyAlignment="0" applyProtection="0"/>
    <xf numFmtId="0" fontId="37" fillId="14" borderId="12" applyNumberFormat="0" applyAlignment="0" applyProtection="0">
      <alignment vertical="center"/>
    </xf>
    <xf numFmtId="0" fontId="252" fillId="0" borderId="17" applyNumberFormat="0" applyFill="0" applyAlignment="0" applyProtection="0"/>
    <xf numFmtId="0" fontId="39" fillId="0" borderId="17" applyNumberFormat="0" applyFill="0" applyAlignment="0" applyProtection="0">
      <alignment vertical="center"/>
    </xf>
    <xf numFmtId="0" fontId="253" fillId="0" borderId="0" applyNumberFormat="0" applyFill="0" applyBorder="0" applyAlignment="0" applyProtection="0"/>
    <xf numFmtId="0" fontId="38" fillId="0" borderId="0" applyNumberFormat="0" applyFill="0" applyBorder="0" applyAlignment="0" applyProtection="0">
      <alignment vertical="center"/>
    </xf>
    <xf numFmtId="0" fontId="254" fillId="0" borderId="18" applyNumberFormat="0" applyFill="0" applyAlignment="0" applyProtection="0"/>
    <xf numFmtId="0" fontId="40" fillId="0" borderId="18" applyNumberFormat="0" applyFill="0" applyAlignment="0" applyProtection="0">
      <alignment vertical="center"/>
    </xf>
    <xf numFmtId="0" fontId="255" fillId="0" borderId="19" applyNumberFormat="0" applyFill="0" applyAlignment="0" applyProtection="0"/>
    <xf numFmtId="0" fontId="41" fillId="0" borderId="19" applyNumberFormat="0" applyFill="0" applyAlignment="0" applyProtection="0">
      <alignment vertical="center"/>
    </xf>
    <xf numFmtId="0" fontId="255" fillId="0" borderId="0" applyNumberFormat="0" applyFill="0" applyBorder="0" applyAlignment="0" applyProtection="0"/>
    <xf numFmtId="0" fontId="41" fillId="0" borderId="0" applyNumberFormat="0" applyFill="0" applyBorder="0" applyAlignment="0" applyProtection="0">
      <alignment vertical="center"/>
    </xf>
    <xf numFmtId="0" fontId="256" fillId="11" borderId="0" applyNumberFormat="0" applyBorder="0" applyAlignment="0" applyProtection="0"/>
    <xf numFmtId="0" fontId="42" fillId="11" borderId="0" applyNumberFormat="0" applyBorder="0" applyAlignment="0" applyProtection="0">
      <alignment vertical="center"/>
    </xf>
    <xf numFmtId="0" fontId="257" fillId="27" borderId="20" applyNumberFormat="0" applyAlignment="0" applyProtection="0"/>
    <xf numFmtId="0" fontId="43" fillId="27"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231" fillId="0" borderId="0"/>
    <xf numFmtId="0" fontId="48" fillId="0" borderId="0">
      <alignment vertical="center"/>
    </xf>
    <xf numFmtId="0" fontId="25" fillId="0" borderId="0">
      <alignment vertical="center"/>
    </xf>
    <xf numFmtId="0" fontId="63" fillId="0" borderId="0" applyNumberFormat="0" applyFill="0" applyBorder="0" applyAlignment="0" applyProtection="0">
      <alignment vertical="top"/>
      <protection locked="0"/>
    </xf>
    <xf numFmtId="0" fontId="1" fillId="0" borderId="0">
      <alignment vertical="center"/>
    </xf>
    <xf numFmtId="224" fontId="11" fillId="0" borderId="0">
      <protection locked="0"/>
    </xf>
    <xf numFmtId="0" fontId="1" fillId="0" borderId="0">
      <alignment vertical="center"/>
    </xf>
    <xf numFmtId="224" fontId="11" fillId="0" borderId="0">
      <protection locked="0"/>
    </xf>
    <xf numFmtId="238" fontId="11" fillId="0" borderId="0">
      <protection locked="0"/>
    </xf>
    <xf numFmtId="0" fontId="11" fillId="0" borderId="0"/>
    <xf numFmtId="238" fontId="11" fillId="0" borderId="0">
      <protection locked="0"/>
    </xf>
    <xf numFmtId="0" fontId="237" fillId="0" borderId="0">
      <alignment vertical="center"/>
    </xf>
    <xf numFmtId="0" fontId="53" fillId="0" borderId="0" applyNumberFormat="0" applyFont="0" applyFill="0" applyBorder="0" applyAlignment="0" applyProtection="0"/>
    <xf numFmtId="0" fontId="53" fillId="0" borderId="0" applyNumberFormat="0" applyFont="0" applyFill="0" applyBorder="0" applyAlignment="0" applyProtection="0"/>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186" fontId="231" fillId="0" borderId="0" applyFont="0" applyFill="0" applyBorder="0" applyAlignment="0" applyProtection="0">
      <alignment vertical="center"/>
    </xf>
    <xf numFmtId="0" fontId="2" fillId="40" borderId="32" applyNumberFormat="0" applyFont="0" applyAlignment="0" applyProtection="0">
      <alignment vertical="center"/>
    </xf>
    <xf numFmtId="265" fontId="2" fillId="0" borderId="0">
      <alignment vertical="center"/>
    </xf>
    <xf numFmtId="265" fontId="2" fillId="0" borderId="0">
      <alignment vertical="center"/>
    </xf>
    <xf numFmtId="0" fontId="231" fillId="0" borderId="0"/>
    <xf numFmtId="264" fontId="258" fillId="0" borderId="0" applyProtection="0">
      <alignment vertical="center"/>
    </xf>
    <xf numFmtId="0" fontId="2" fillId="0" borderId="0">
      <alignment vertical="center"/>
    </xf>
    <xf numFmtId="9" fontId="231" fillId="0" borderId="0" applyFont="0" applyFill="0" applyBorder="0" applyAlignment="0" applyProtection="0">
      <alignment vertical="center"/>
    </xf>
    <xf numFmtId="0" fontId="21" fillId="0" borderId="0"/>
    <xf numFmtId="0" fontId="11" fillId="0" borderId="0"/>
    <xf numFmtId="224" fontId="11" fillId="0" borderId="0">
      <protection locked="0"/>
    </xf>
    <xf numFmtId="224" fontId="11" fillId="0" borderId="0">
      <protection locked="0"/>
    </xf>
    <xf numFmtId="0" fontId="11" fillId="0" borderId="0"/>
    <xf numFmtId="0" fontId="1" fillId="0" borderId="0">
      <alignment vertical="center"/>
    </xf>
    <xf numFmtId="238" fontId="11" fillId="0" borderId="0">
      <protection locked="0"/>
    </xf>
    <xf numFmtId="0" fontId="2" fillId="0" borderId="0">
      <alignment vertical="center"/>
    </xf>
    <xf numFmtId="9" fontId="265" fillId="0" borderId="0" applyFont="0" applyFill="0" applyBorder="0" applyAlignment="0" applyProtection="0">
      <alignment vertical="center"/>
    </xf>
    <xf numFmtId="0" fontId="11" fillId="0" borderId="0"/>
    <xf numFmtId="0" fontId="25" fillId="0" borderId="0">
      <alignment vertical="center"/>
    </xf>
  </cellStyleXfs>
  <cellXfs count="590">
    <xf numFmtId="0" fontId="0" fillId="0" borderId="0" xfId="0">
      <alignment vertical="center"/>
    </xf>
    <xf numFmtId="0" fontId="12" fillId="0" borderId="0" xfId="0" applyFont="1" applyAlignment="1">
      <alignment horizontal="center" vertical="center"/>
    </xf>
    <xf numFmtId="0" fontId="7" fillId="0" borderId="0" xfId="0" applyFont="1">
      <alignment vertical="center"/>
    </xf>
    <xf numFmtId="0" fontId="3" fillId="0" borderId="0" xfId="0" applyFont="1">
      <alignment vertical="center"/>
    </xf>
    <xf numFmtId="0" fontId="13" fillId="0" borderId="0" xfId="0" applyFont="1">
      <alignment vertical="center"/>
    </xf>
    <xf numFmtId="0" fontId="4" fillId="0" borderId="0" xfId="0" applyFont="1">
      <alignment vertical="center"/>
    </xf>
    <xf numFmtId="0" fontId="4" fillId="3"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9" fillId="5" borderId="1" xfId="0" applyFont="1" applyFill="1" applyBorder="1" applyAlignment="1">
      <alignment horizontal="left" vertical="center" wrapText="1"/>
    </xf>
    <xf numFmtId="0" fontId="9" fillId="0" borderId="1" xfId="0" quotePrefix="1" applyFont="1" applyBorder="1" applyAlignment="1">
      <alignment horizontal="left" vertical="center" wrapText="1"/>
    </xf>
    <xf numFmtId="0" fontId="3" fillId="0" borderId="1" xfId="0" quotePrefix="1" applyFont="1" applyBorder="1" applyAlignment="1">
      <alignment horizontal="left" vertical="center" wrapText="1"/>
    </xf>
    <xf numFmtId="0" fontId="10" fillId="0" borderId="0" xfId="0" applyFont="1">
      <alignment vertical="center"/>
    </xf>
    <xf numFmtId="0" fontId="9" fillId="4" borderId="1" xfId="0" applyFont="1" applyFill="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0" borderId="1" xfId="0" quotePrefix="1" applyFont="1" applyBorder="1" applyAlignment="1">
      <alignment horizontal="left" vertical="top" wrapText="1"/>
    </xf>
    <xf numFmtId="0" fontId="3" fillId="5" borderId="1" xfId="0" applyFont="1" applyFill="1" applyBorder="1" applyAlignment="1">
      <alignment vertical="center" wrapText="1"/>
    </xf>
    <xf numFmtId="0" fontId="9" fillId="0" borderId="1" xfId="0" quotePrefix="1" applyFont="1" applyBorder="1" applyAlignment="1">
      <alignment horizontal="left" vertical="top" wrapText="1"/>
    </xf>
    <xf numFmtId="0" fontId="7" fillId="0" borderId="1" xfId="0" quotePrefix="1" applyFont="1" applyBorder="1" applyAlignment="1">
      <alignment vertical="top" wrapText="1"/>
    </xf>
    <xf numFmtId="0" fontId="7" fillId="0" borderId="5" xfId="0" quotePrefix="1" applyFont="1" applyBorder="1" applyAlignment="1">
      <alignment vertical="top" wrapText="1"/>
    </xf>
    <xf numFmtId="0" fontId="3" fillId="4" borderId="1" xfId="0" applyFont="1" applyFill="1" applyBorder="1">
      <alignment vertical="center"/>
    </xf>
    <xf numFmtId="0" fontId="9" fillId="0" borderId="1" xfId="3" quotePrefix="1" applyFont="1" applyBorder="1" applyAlignment="1">
      <alignment vertical="top" wrapText="1"/>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4" borderId="2" xfId="0" applyFont="1" applyFill="1" applyBorder="1">
      <alignment vertical="center"/>
    </xf>
    <xf numFmtId="0" fontId="7" fillId="4" borderId="0" xfId="0" applyFont="1" applyFill="1" applyAlignment="1">
      <alignment horizontal="center" vertical="center" wrapText="1"/>
    </xf>
    <xf numFmtId="0" fontId="16" fillId="0" borderId="8" xfId="0" quotePrefix="1" applyFont="1" applyBorder="1" applyAlignment="1">
      <alignment horizontal="left" vertical="top" wrapText="1"/>
    </xf>
    <xf numFmtId="0" fontId="16" fillId="0" borderId="9" xfId="0" quotePrefix="1" applyFont="1" applyBorder="1" applyAlignment="1">
      <alignment horizontal="left" vertical="top" wrapText="1"/>
    </xf>
    <xf numFmtId="0" fontId="16" fillId="0" borderId="10" xfId="0" quotePrefix="1" applyFont="1" applyBorder="1" applyAlignment="1">
      <alignment horizontal="left" vertical="top" wrapText="1"/>
    </xf>
    <xf numFmtId="0" fontId="9" fillId="0" borderId="1" xfId="0" quotePrefix="1" applyFont="1" applyBorder="1" applyAlignment="1">
      <alignment vertical="top" wrapText="1"/>
    </xf>
    <xf numFmtId="0" fontId="7" fillId="0" borderId="1" xfId="0" applyFont="1" applyBorder="1" applyAlignment="1">
      <alignment vertical="center" wrapText="1"/>
    </xf>
    <xf numFmtId="0" fontId="16" fillId="0" borderId="8" xfId="0" quotePrefix="1" applyFont="1" applyBorder="1" applyAlignment="1">
      <alignment horizontal="left" vertical="center" wrapText="1"/>
    </xf>
    <xf numFmtId="0" fontId="16" fillId="0" borderId="9" xfId="0" quotePrefix="1" applyFont="1" applyBorder="1" applyAlignment="1">
      <alignment horizontal="left" vertical="center" wrapText="1"/>
    </xf>
    <xf numFmtId="0" fontId="16" fillId="0" borderId="10" xfId="0" quotePrefix="1" applyFont="1" applyBorder="1" applyAlignment="1">
      <alignment horizontal="left" vertical="center" wrapText="1"/>
    </xf>
    <xf numFmtId="0" fontId="9" fillId="0" borderId="1" xfId="0" applyFont="1" applyBorder="1" applyAlignment="1">
      <alignment vertical="top" wrapText="1"/>
    </xf>
    <xf numFmtId="180" fontId="3"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7" fillId="4" borderId="1" xfId="0" applyFont="1" applyFill="1" applyBorder="1">
      <alignment vertical="center"/>
    </xf>
    <xf numFmtId="0" fontId="9" fillId="0" borderId="1" xfId="3" applyFont="1" applyBorder="1" applyAlignment="1">
      <alignmen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0" fontId="9"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quotePrefix="1" applyFont="1" applyBorder="1" applyAlignment="1">
      <alignment vertical="center" wrapText="1"/>
    </xf>
    <xf numFmtId="0" fontId="9" fillId="0" borderId="0" xfId="0" applyFont="1">
      <alignment vertical="center"/>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69" fillId="0" borderId="0" xfId="0" applyFont="1" applyAlignment="1" applyProtection="1">
      <alignment horizontal="center" vertical="center" wrapText="1"/>
      <protection locked="0"/>
    </xf>
    <xf numFmtId="0" fontId="69" fillId="0" borderId="0" xfId="0" applyFont="1" applyAlignment="1" applyProtection="1">
      <alignment horizontal="right" vertical="center" wrapText="1"/>
      <protection locked="0"/>
    </xf>
    <xf numFmtId="0" fontId="68" fillId="0" borderId="0" xfId="0" applyFont="1" applyAlignment="1" applyProtection="1">
      <alignment horizontal="center" vertical="center" wrapText="1"/>
      <protection locked="0"/>
    </xf>
    <xf numFmtId="180" fontId="69" fillId="0" borderId="0" xfId="0" applyNumberFormat="1" applyFont="1" applyAlignment="1" applyProtection="1">
      <alignment horizontal="center" vertical="center" wrapText="1"/>
      <protection locked="0"/>
    </xf>
    <xf numFmtId="0" fontId="68" fillId="0" borderId="0" xfId="0" applyFont="1" applyAlignment="1" applyProtection="1">
      <alignment vertical="center" wrapText="1"/>
      <protection locked="0"/>
    </xf>
    <xf numFmtId="0" fontId="7" fillId="0" borderId="0" xfId="0" applyFont="1" applyAlignment="1">
      <alignment horizontal="left" vertical="center"/>
    </xf>
    <xf numFmtId="182" fontId="3" fillId="7" borderId="1" xfId="0" applyNumberFormat="1" applyFont="1" applyFill="1" applyBorder="1" applyAlignment="1">
      <alignment horizontal="left" vertical="center" wrapText="1" readingOrder="1"/>
    </xf>
    <xf numFmtId="180" fontId="69" fillId="0" borderId="0" xfId="0" applyNumberFormat="1" applyFont="1" applyAlignment="1" applyProtection="1">
      <alignment horizontal="left" vertical="center" wrapText="1"/>
      <protection locked="0"/>
    </xf>
    <xf numFmtId="0" fontId="70" fillId="66" borderId="1" xfId="0" applyFont="1" applyFill="1" applyBorder="1" applyAlignment="1" applyProtection="1">
      <alignment horizontal="center" vertical="center" wrapText="1"/>
      <protection locked="0"/>
    </xf>
    <xf numFmtId="180" fontId="70" fillId="4" borderId="1" xfId="0" applyNumberFormat="1" applyFont="1" applyFill="1" applyBorder="1" applyAlignment="1" applyProtection="1">
      <alignment horizontal="center" vertical="center" wrapText="1"/>
      <protection locked="0"/>
    </xf>
    <xf numFmtId="0" fontId="70" fillId="0" borderId="0" xfId="0" applyFont="1" applyAlignment="1" applyProtection="1">
      <alignment horizontal="center" vertical="center" wrapText="1"/>
      <protection locked="0"/>
    </xf>
    <xf numFmtId="0" fontId="7" fillId="0" borderId="1" xfId="0" applyFont="1" applyBorder="1" applyAlignment="1">
      <alignment horizontal="center" vertical="center"/>
    </xf>
    <xf numFmtId="0" fontId="7" fillId="0" borderId="0" xfId="0" applyFont="1" applyProtection="1">
      <alignment vertical="center"/>
      <protection locked="0"/>
    </xf>
    <xf numFmtId="0" fontId="7" fillId="0" borderId="1" xfId="0" applyFont="1" applyBorder="1" applyProtection="1">
      <alignment vertical="center"/>
      <protection locked="0"/>
    </xf>
    <xf numFmtId="181" fontId="3" fillId="0" borderId="1" xfId="0" applyNumberFormat="1" applyFont="1" applyBorder="1" applyAlignment="1" applyProtection="1">
      <alignment horizontal="right" vertical="center" wrapText="1" readingOrder="1"/>
      <protection locked="0"/>
    </xf>
    <xf numFmtId="0" fontId="3" fillId="7" borderId="1" xfId="0" applyFont="1" applyFill="1" applyBorder="1" applyAlignment="1">
      <alignment horizontal="center" vertical="center" wrapText="1" readingOrder="1"/>
    </xf>
    <xf numFmtId="0" fontId="71" fillId="0" borderId="1" xfId="0" applyFont="1" applyBorder="1" applyAlignment="1" applyProtection="1">
      <alignment horizontal="center" vertical="center" wrapText="1"/>
      <protection locked="0"/>
    </xf>
    <xf numFmtId="0" fontId="71" fillId="0" borderId="1" xfId="0" applyFont="1" applyBorder="1" applyAlignment="1" applyProtection="1">
      <alignment vertical="center" wrapText="1"/>
      <protection locked="0"/>
    </xf>
    <xf numFmtId="0" fontId="71" fillId="0" borderId="0" xfId="0" applyFont="1" applyAlignment="1" applyProtection="1">
      <alignment vertical="center" wrapText="1"/>
      <protection locked="0"/>
    </xf>
    <xf numFmtId="0" fontId="236" fillId="7" borderId="1" xfId="0" applyFont="1" applyFill="1" applyBorder="1" applyAlignment="1" applyProtection="1">
      <alignment horizontal="center" vertical="center" wrapText="1" readingOrder="1"/>
      <protection locked="0"/>
    </xf>
    <xf numFmtId="0" fontId="70" fillId="4" borderId="1" xfId="0" applyFont="1" applyFill="1" applyBorder="1" applyAlignment="1" applyProtection="1">
      <alignment horizontal="center" vertical="center" wrapText="1"/>
      <protection locked="0"/>
    </xf>
    <xf numFmtId="0" fontId="19" fillId="4" borderId="1" xfId="2" applyFont="1" applyFill="1" applyBorder="1" applyAlignment="1">
      <alignment horizontal="center" vertical="center" wrapText="1"/>
    </xf>
    <xf numFmtId="0" fontId="70" fillId="6" borderId="1" xfId="0" applyFont="1" applyFill="1" applyBorder="1" applyAlignment="1" applyProtection="1">
      <alignment horizontal="center" vertical="center" wrapText="1"/>
      <protection locked="0"/>
    </xf>
    <xf numFmtId="0" fontId="71" fillId="0" borderId="3" xfId="0" applyFont="1" applyBorder="1" applyAlignment="1" applyProtection="1">
      <alignment horizontal="center" vertical="center" wrapText="1"/>
      <protection locked="0"/>
    </xf>
    <xf numFmtId="0" fontId="71" fillId="0" borderId="3" xfId="0" applyFont="1" applyBorder="1" applyAlignment="1" applyProtection="1">
      <alignment vertical="center" wrapText="1"/>
      <protection locked="0"/>
    </xf>
    <xf numFmtId="0" fontId="12" fillId="0" borderId="0" xfId="0" applyFont="1">
      <alignment vertical="center"/>
    </xf>
    <xf numFmtId="0" fontId="16" fillId="0" borderId="0" xfId="0" applyFont="1">
      <alignment vertical="center"/>
    </xf>
    <xf numFmtId="0" fontId="7" fillId="0" borderId="0" xfId="0" applyFont="1" applyAlignment="1">
      <alignment horizontal="center" vertical="center"/>
    </xf>
    <xf numFmtId="0" fontId="9" fillId="4" borderId="1" xfId="0" applyFont="1" applyFill="1" applyBorder="1" applyAlignment="1">
      <alignment horizontal="center" vertical="center" wrapText="1"/>
    </xf>
    <xf numFmtId="0" fontId="4" fillId="75" borderId="51" xfId="0" applyFont="1" applyFill="1" applyBorder="1" applyAlignment="1">
      <alignment horizontal="center" vertical="center" wrapText="1" readingOrder="1"/>
    </xf>
    <xf numFmtId="0" fontId="3" fillId="7" borderId="1" xfId="0" applyFont="1" applyFill="1" applyBorder="1" applyAlignment="1">
      <alignment horizontal="left" vertical="center" wrapText="1" readingOrder="1"/>
    </xf>
    <xf numFmtId="0" fontId="7" fillId="7" borderId="0" xfId="0" applyFont="1" applyFill="1" applyAlignment="1">
      <alignment horizontal="center" vertical="center"/>
    </xf>
    <xf numFmtId="0" fontId="7" fillId="7" borderId="0" xfId="0" applyFont="1" applyFill="1">
      <alignment vertical="center"/>
    </xf>
    <xf numFmtId="0" fontId="262" fillId="7" borderId="0" xfId="0" applyFont="1" applyFill="1" applyAlignment="1">
      <alignment horizontal="left" vertical="center" wrapText="1"/>
    </xf>
    <xf numFmtId="0" fontId="263" fillId="7" borderId="0" xfId="0" applyFont="1" applyFill="1" applyAlignment="1">
      <alignment vertical="center" wrapText="1"/>
    </xf>
    <xf numFmtId="0" fontId="44" fillId="7" borderId="0" xfId="0" applyFont="1" applyFill="1" applyAlignment="1">
      <alignment horizontal="center" vertical="center"/>
    </xf>
    <xf numFmtId="0" fontId="261" fillId="7" borderId="0" xfId="0" applyFont="1" applyFill="1" applyAlignment="1">
      <alignment vertical="center" wrapText="1"/>
    </xf>
    <xf numFmtId="0" fontId="261" fillId="0" borderId="0" xfId="0" applyFont="1" applyAlignment="1">
      <alignment vertical="center" wrapText="1"/>
    </xf>
    <xf numFmtId="0" fontId="71" fillId="7" borderId="3" xfId="0" applyFont="1" applyFill="1" applyBorder="1" applyAlignment="1" applyProtection="1">
      <alignment horizontal="center" vertical="center" wrapText="1"/>
      <protection locked="0"/>
    </xf>
    <xf numFmtId="0" fontId="7" fillId="7" borderId="1" xfId="0" applyFont="1" applyFill="1" applyBorder="1" applyAlignment="1">
      <alignment horizontal="center" vertical="center"/>
    </xf>
    <xf numFmtId="0" fontId="3" fillId="7" borderId="1" xfId="0" applyFont="1" applyFill="1" applyBorder="1" applyAlignment="1" applyProtection="1">
      <alignment vertical="center" wrapText="1" readingOrder="1"/>
      <protection locked="0"/>
    </xf>
    <xf numFmtId="0" fontId="7" fillId="7" borderId="1" xfId="0" applyFont="1" applyFill="1" applyBorder="1" applyProtection="1">
      <alignment vertical="center"/>
      <protection locked="0"/>
    </xf>
    <xf numFmtId="0" fontId="7" fillId="7" borderId="1" xfId="0" applyFont="1" applyFill="1" applyBorder="1">
      <alignment vertical="center"/>
    </xf>
    <xf numFmtId="0" fontId="4" fillId="7"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9" fillId="4" borderId="1" xfId="0" applyFont="1" applyFill="1" applyBorder="1" applyAlignment="1">
      <alignment horizontal="center" vertical="center"/>
    </xf>
    <xf numFmtId="0" fontId="71" fillId="7" borderId="1" xfId="0" applyFont="1" applyFill="1" applyBorder="1" applyAlignment="1">
      <alignment horizontal="center" vertical="center" wrapText="1"/>
    </xf>
    <xf numFmtId="181" fontId="44" fillId="74" borderId="1" xfId="0" applyNumberFormat="1" applyFont="1" applyFill="1" applyBorder="1" applyAlignment="1" applyProtection="1">
      <alignment horizontal="right" vertical="center" wrapText="1"/>
      <protection locked="0"/>
    </xf>
    <xf numFmtId="181" fontId="259" fillId="77" borderId="1" xfId="0" applyNumberFormat="1" applyFont="1" applyFill="1" applyBorder="1" applyAlignment="1" applyProtection="1">
      <alignment horizontal="right" vertical="center" wrapText="1"/>
      <protection locked="0"/>
    </xf>
    <xf numFmtId="0" fontId="12" fillId="74" borderId="47" xfId="0" applyFont="1" applyFill="1" applyBorder="1" applyAlignment="1">
      <alignment horizontal="center" vertical="center"/>
    </xf>
    <xf numFmtId="0" fontId="0" fillId="0" borderId="0" xfId="0" applyAlignment="1">
      <alignment horizontal="center" vertical="center"/>
    </xf>
    <xf numFmtId="0" fontId="0" fillId="7" borderId="1" xfId="0" applyFill="1" applyBorder="1" applyAlignment="1">
      <alignment horizontal="center" vertical="center"/>
    </xf>
    <xf numFmtId="181" fontId="3" fillId="0" borderId="1" xfId="0" applyNumberFormat="1" applyFont="1" applyBorder="1" applyAlignment="1" applyProtection="1">
      <alignment horizontal="center" vertical="center" wrapText="1" readingOrder="1"/>
      <protection locked="0"/>
    </xf>
    <xf numFmtId="9" fontId="7" fillId="0" borderId="3" xfId="1" applyFont="1" applyFill="1" applyBorder="1" applyAlignment="1">
      <alignment horizontal="center" vertical="center" wrapText="1" readingOrder="1"/>
    </xf>
    <xf numFmtId="0" fontId="7" fillId="0" borderId="0" xfId="0" applyFont="1" applyAlignment="1">
      <alignment horizontal="right" vertical="center"/>
    </xf>
    <xf numFmtId="0" fontId="71" fillId="78" borderId="1" xfId="0" applyFont="1" applyFill="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2" fontId="6" fillId="74" borderId="43" xfId="0" applyNumberFormat="1" applyFont="1" applyFill="1" applyBorder="1" applyAlignment="1" applyProtection="1">
      <alignment horizontal="center" vertical="center" wrapText="1"/>
      <protection locked="0"/>
    </xf>
    <xf numFmtId="2" fontId="6" fillId="74" borderId="43" xfId="0" applyNumberFormat="1" applyFont="1" applyFill="1" applyBorder="1" applyAlignment="1">
      <alignment horizontal="center" vertical="center" wrapText="1"/>
    </xf>
    <xf numFmtId="2" fontId="236" fillId="6" borderId="1" xfId="0" applyNumberFormat="1" applyFont="1" applyFill="1" applyBorder="1" applyAlignment="1" applyProtection="1">
      <alignment horizontal="center" vertical="center" wrapText="1" readingOrder="1"/>
      <protection locked="0"/>
    </xf>
    <xf numFmtId="181" fontId="6" fillId="74" borderId="43" xfId="0" applyNumberFormat="1" applyFont="1" applyFill="1" applyBorder="1" applyAlignment="1">
      <alignment horizontal="center" vertical="center" wrapText="1"/>
    </xf>
    <xf numFmtId="180" fontId="71" fillId="7" borderId="3" xfId="0" quotePrefix="1" applyNumberFormat="1" applyFont="1" applyFill="1" applyBorder="1" applyAlignment="1" applyProtection="1">
      <alignment horizontal="center" vertical="center" wrapText="1"/>
      <protection locked="0"/>
    </xf>
    <xf numFmtId="2" fontId="6" fillId="77" borderId="43" xfId="0" applyNumberFormat="1" applyFont="1" applyFill="1" applyBorder="1" applyAlignment="1">
      <alignment horizontal="center" vertical="center" wrapText="1"/>
    </xf>
    <xf numFmtId="0" fontId="3" fillId="0" borderId="1" xfId="0" applyFont="1" applyBorder="1" applyAlignment="1">
      <alignment horizontal="center" vertical="center" wrapText="1" readingOrder="1"/>
    </xf>
    <xf numFmtId="0" fontId="3" fillId="76" borderId="1" xfId="0" applyFont="1" applyFill="1" applyBorder="1" applyAlignment="1">
      <alignment horizontal="center" vertical="center" wrapText="1" readingOrder="1"/>
    </xf>
    <xf numFmtId="2" fontId="3" fillId="6" borderId="3" xfId="0" applyNumberFormat="1" applyFont="1" applyFill="1" applyBorder="1" applyAlignment="1" applyProtection="1">
      <alignment horizontal="center" vertical="center" readingOrder="1"/>
      <protection locked="0"/>
    </xf>
    <xf numFmtId="0" fontId="4" fillId="4" borderId="1" xfId="0" applyFont="1" applyFill="1" applyBorder="1" applyAlignment="1">
      <alignment horizontal="center" vertical="center" wrapText="1" readingOrder="1"/>
    </xf>
    <xf numFmtId="0" fontId="267" fillId="0" borderId="0" xfId="0" applyFont="1">
      <alignment vertical="center"/>
    </xf>
    <xf numFmtId="41" fontId="4" fillId="77" borderId="1" xfId="6" applyFont="1" applyFill="1" applyBorder="1" applyAlignment="1">
      <alignment horizontal="center" vertical="center" wrapText="1" readingOrder="1"/>
    </xf>
    <xf numFmtId="0" fontId="3" fillId="74" borderId="1" xfId="0" applyFont="1" applyFill="1" applyBorder="1" applyAlignment="1">
      <alignment horizontal="center" vertical="center" wrapText="1" readingOrder="1"/>
    </xf>
    <xf numFmtId="3" fontId="3" fillId="6" borderId="3" xfId="0" applyNumberFormat="1" applyFont="1" applyFill="1" applyBorder="1" applyAlignment="1">
      <alignment horizontal="center" vertical="center" wrapText="1" readingOrder="1"/>
    </xf>
    <xf numFmtId="0" fontId="4" fillId="6" borderId="1" xfId="0" applyFont="1" applyFill="1" applyBorder="1" applyAlignment="1">
      <alignment horizontal="center" vertical="center" wrapText="1" readingOrder="1"/>
    </xf>
    <xf numFmtId="41" fontId="4" fillId="6" borderId="1" xfId="6" applyFont="1" applyFill="1" applyBorder="1" applyAlignment="1">
      <alignment horizontal="center" vertical="center" wrapText="1" readingOrder="1"/>
    </xf>
    <xf numFmtId="0" fontId="12" fillId="6" borderId="1" xfId="0" applyFont="1" applyFill="1" applyBorder="1" applyAlignment="1">
      <alignment horizontal="center" vertical="center"/>
    </xf>
    <xf numFmtId="0" fontId="12" fillId="6" borderId="46" xfId="0" applyFont="1" applyFill="1" applyBorder="1" applyAlignment="1">
      <alignment horizontal="center" vertical="center"/>
    </xf>
    <xf numFmtId="0" fontId="12" fillId="0" borderId="46" xfId="0" applyFont="1" applyBorder="1" applyAlignment="1">
      <alignment horizontal="center" vertical="center"/>
    </xf>
    <xf numFmtId="0" fontId="46" fillId="0" borderId="0" xfId="0" applyFont="1">
      <alignment vertical="center"/>
    </xf>
    <xf numFmtId="3" fontId="3" fillId="6" borderId="1" xfId="0" applyNumberFormat="1" applyFont="1" applyFill="1" applyBorder="1" applyAlignment="1">
      <alignment horizontal="center" vertical="center" wrapText="1" readingOrder="1"/>
    </xf>
    <xf numFmtId="0" fontId="0" fillId="0" borderId="1" xfId="0" applyBorder="1">
      <alignment vertical="center"/>
    </xf>
    <xf numFmtId="0" fontId="6" fillId="0" borderId="1" xfId="0" applyFont="1" applyBorder="1">
      <alignment vertical="center"/>
    </xf>
    <xf numFmtId="0" fontId="268" fillId="0" borderId="0" xfId="0" applyFont="1">
      <alignment vertical="center"/>
    </xf>
    <xf numFmtId="0" fontId="12" fillId="0" borderId="0" xfId="0" quotePrefix="1" applyFont="1">
      <alignment vertical="center"/>
    </xf>
    <xf numFmtId="181" fontId="4" fillId="74" borderId="1" xfId="0" applyNumberFormat="1" applyFont="1" applyFill="1" applyBorder="1" applyAlignment="1">
      <alignment horizontal="center" vertical="center" wrapText="1" readingOrder="1"/>
    </xf>
    <xf numFmtId="181" fontId="4" fillId="77" borderId="1" xfId="0" applyNumberFormat="1" applyFont="1" applyFill="1" applyBorder="1" applyAlignment="1">
      <alignment horizontal="center" vertical="center" wrapText="1" readingOrder="1"/>
    </xf>
    <xf numFmtId="181" fontId="3" fillId="7" borderId="1" xfId="0" applyNumberFormat="1" applyFont="1" applyFill="1" applyBorder="1" applyAlignment="1">
      <alignment horizontal="center" vertical="center" wrapText="1" readingOrder="1"/>
    </xf>
    <xf numFmtId="181" fontId="4" fillId="6" borderId="1" xfId="0" applyNumberFormat="1" applyFont="1" applyFill="1" applyBorder="1" applyAlignment="1">
      <alignment horizontal="center" vertical="center" wrapText="1" readingOrder="1"/>
    </xf>
    <xf numFmtId="181" fontId="9" fillId="7" borderId="1" xfId="0" applyNumberFormat="1" applyFont="1" applyFill="1" applyBorder="1" applyAlignment="1">
      <alignment horizontal="center" vertical="center" wrapText="1"/>
    </xf>
    <xf numFmtId="181" fontId="7" fillId="7" borderId="1" xfId="0" applyNumberFormat="1" applyFont="1" applyFill="1" applyBorder="1" applyAlignment="1">
      <alignment horizontal="center" vertical="center"/>
    </xf>
    <xf numFmtId="0" fontId="71" fillId="6" borderId="1" xfId="0" applyFont="1" applyFill="1" applyBorder="1" applyAlignment="1" applyProtection="1">
      <alignment vertical="center" wrapText="1"/>
      <protection locked="0"/>
    </xf>
    <xf numFmtId="0" fontId="3" fillId="0" borderId="1" xfId="0" quotePrefix="1" applyFont="1" applyBorder="1" applyAlignment="1">
      <alignment vertical="top" wrapText="1"/>
    </xf>
    <xf numFmtId="0" fontId="9" fillId="4" borderId="4" xfId="0" applyFont="1" applyFill="1" applyBorder="1" applyAlignment="1">
      <alignment horizontal="left" vertical="center" wrapText="1"/>
    </xf>
    <xf numFmtId="0" fontId="9" fillId="5" borderId="4" xfId="0" applyFont="1" applyFill="1" applyBorder="1" applyAlignment="1">
      <alignment horizontal="left" vertical="center" wrapText="1"/>
    </xf>
    <xf numFmtId="0" fontId="3" fillId="4" borderId="4" xfId="0" applyFont="1" applyFill="1" applyBorder="1" applyAlignment="1">
      <alignment vertical="center" wrapText="1"/>
    </xf>
    <xf numFmtId="181" fontId="259" fillId="74" borderId="1" xfId="0" applyNumberFormat="1" applyFont="1" applyFill="1" applyBorder="1" applyAlignment="1" applyProtection="1">
      <alignment horizontal="center" vertical="center" wrapText="1"/>
      <protection locked="0"/>
    </xf>
    <xf numFmtId="0" fontId="269" fillId="0" borderId="0" xfId="0" applyFont="1">
      <alignment vertical="center"/>
    </xf>
    <xf numFmtId="198" fontId="12" fillId="0" borderId="1" xfId="6866" applyNumberFormat="1" applyFont="1" applyBorder="1" applyAlignment="1">
      <alignment horizontal="center" vertical="center"/>
    </xf>
    <xf numFmtId="0" fontId="12" fillId="0" borderId="1" xfId="6866" applyFont="1" applyBorder="1">
      <alignment vertical="center"/>
    </xf>
    <xf numFmtId="9" fontId="12" fillId="0" borderId="1" xfId="6866" applyNumberFormat="1" applyFont="1" applyBorder="1">
      <alignment vertical="center"/>
    </xf>
    <xf numFmtId="41" fontId="12" fillId="0" borderId="1" xfId="6" applyFont="1" applyBorder="1">
      <alignment vertical="center"/>
    </xf>
    <xf numFmtId="198" fontId="12" fillId="31" borderId="1" xfId="6866" applyNumberFormat="1" applyFont="1" applyFill="1" applyBorder="1" applyAlignment="1">
      <alignment horizontal="center" vertical="center"/>
    </xf>
    <xf numFmtId="0" fontId="12" fillId="31" borderId="1" xfId="6866" applyFont="1" applyFill="1" applyBorder="1">
      <alignment vertical="center"/>
    </xf>
    <xf numFmtId="9" fontId="12" fillId="31" borderId="1" xfId="6866" applyNumberFormat="1" applyFont="1" applyFill="1" applyBorder="1">
      <alignment vertical="center"/>
    </xf>
    <xf numFmtId="41" fontId="12" fillId="31" borderId="1" xfId="6" applyFont="1" applyFill="1" applyBorder="1">
      <alignment vertical="center"/>
    </xf>
    <xf numFmtId="198" fontId="12" fillId="0" borderId="1" xfId="6866" applyNumberFormat="1" applyFont="1" applyBorder="1" applyAlignment="1">
      <alignment horizontal="right" vertical="center"/>
    </xf>
    <xf numFmtId="0" fontId="62" fillId="0" borderId="0" xfId="0" applyFont="1" applyAlignment="1" applyProtection="1">
      <alignment horizontal="left" vertical="center"/>
      <protection locked="0"/>
    </xf>
    <xf numFmtId="0" fontId="270" fillId="0" borderId="0" xfId="0" applyFont="1" applyAlignment="1" applyProtection="1">
      <alignment horizontal="left" vertical="center"/>
      <protection locked="0"/>
    </xf>
    <xf numFmtId="0" fontId="271" fillId="0" borderId="0" xfId="0" applyFont="1">
      <alignment vertical="center"/>
    </xf>
    <xf numFmtId="0" fontId="12" fillId="4" borderId="1" xfId="6866" applyFont="1" applyFill="1" applyBorder="1" applyAlignment="1">
      <alignment horizontal="center" vertical="center"/>
    </xf>
    <xf numFmtId="41" fontId="259" fillId="77" borderId="1" xfId="0" applyNumberFormat="1" applyFont="1" applyFill="1" applyBorder="1" applyAlignment="1" applyProtection="1">
      <alignment horizontal="right" vertical="center" wrapText="1"/>
      <protection locked="0"/>
    </xf>
    <xf numFmtId="3" fontId="3" fillId="4" borderId="3" xfId="0" applyNumberFormat="1" applyFont="1" applyFill="1" applyBorder="1" applyAlignment="1">
      <alignment horizontal="center" vertical="center" wrapText="1" readingOrder="1"/>
    </xf>
    <xf numFmtId="41" fontId="3" fillId="4" borderId="1" xfId="0" applyNumberFormat="1" applyFont="1" applyFill="1" applyBorder="1" applyAlignment="1" applyProtection="1">
      <alignment horizontal="right" vertical="center" wrapText="1" readingOrder="1"/>
      <protection locked="0"/>
    </xf>
    <xf numFmtId="41" fontId="12" fillId="0" borderId="0" xfId="6" applyFont="1" applyFill="1" applyBorder="1" applyAlignment="1">
      <alignment horizontal="center" vertical="center"/>
    </xf>
    <xf numFmtId="0" fontId="12" fillId="6" borderId="56" xfId="0" applyFont="1" applyFill="1" applyBorder="1" applyAlignment="1">
      <alignment horizontal="center" vertical="center" wrapText="1"/>
    </xf>
    <xf numFmtId="0" fontId="12" fillId="6" borderId="56" xfId="0" applyFont="1" applyFill="1" applyBorder="1" applyAlignment="1">
      <alignment horizontal="center" vertical="center"/>
    </xf>
    <xf numFmtId="0" fontId="12" fillId="4" borderId="49" xfId="0" applyFont="1" applyFill="1" applyBorder="1" applyAlignment="1">
      <alignment horizontal="center" vertical="center"/>
    </xf>
    <xf numFmtId="0" fontId="9" fillId="0" borderId="0" xfId="6868" applyFont="1" applyAlignment="1">
      <alignment vertical="center"/>
    </xf>
    <xf numFmtId="182" fontId="9" fillId="0" borderId="0" xfId="6868" applyNumberFormat="1" applyFont="1" applyAlignment="1">
      <alignment vertical="center"/>
    </xf>
    <xf numFmtId="0" fontId="259" fillId="0" borderId="0" xfId="6868" quotePrefix="1" applyFont="1" applyAlignment="1">
      <alignment horizontal="left" vertical="center"/>
    </xf>
    <xf numFmtId="0" fontId="9" fillId="0" borderId="0" xfId="6868" quotePrefix="1" applyFont="1" applyAlignment="1">
      <alignment horizontal="left" vertical="center"/>
    </xf>
    <xf numFmtId="0" fontId="259" fillId="0" borderId="0" xfId="6868" applyFont="1" applyAlignment="1">
      <alignment horizontal="centerContinuous" vertical="center"/>
    </xf>
    <xf numFmtId="182" fontId="259" fillId="0" borderId="0" xfId="6868" applyNumberFormat="1" applyFont="1" applyAlignment="1">
      <alignment horizontal="centerContinuous" vertical="center"/>
    </xf>
    <xf numFmtId="0" fontId="259" fillId="0" borderId="0" xfId="6868" applyFont="1" applyAlignment="1">
      <alignment vertical="center"/>
    </xf>
    <xf numFmtId="0" fontId="259" fillId="0" borderId="0" xfId="6868" applyFont="1" applyAlignment="1">
      <alignment horizontal="left" vertical="center"/>
    </xf>
    <xf numFmtId="0" fontId="9" fillId="0" borderId="0" xfId="6868" applyFont="1" applyAlignment="1">
      <alignment horizontal="right" vertical="center"/>
    </xf>
    <xf numFmtId="0" fontId="259" fillId="6" borderId="62" xfId="6868" applyFont="1" applyFill="1" applyBorder="1" applyAlignment="1">
      <alignment horizontal="center" vertical="center"/>
    </xf>
    <xf numFmtId="182" fontId="9" fillId="33" borderId="65" xfId="6868" applyNumberFormat="1" applyFont="1" applyFill="1" applyBorder="1" applyAlignment="1">
      <alignment horizontal="right" vertical="center"/>
    </xf>
    <xf numFmtId="3" fontId="9" fillId="33" borderId="66" xfId="123" applyNumberFormat="1" applyFont="1" applyFill="1" applyBorder="1" applyAlignment="1">
      <alignment horizontal="center" vertical="center"/>
    </xf>
    <xf numFmtId="3" fontId="259" fillId="6" borderId="65" xfId="22" applyNumberFormat="1" applyFont="1" applyFill="1" applyBorder="1" applyAlignment="1">
      <alignment horizontal="right" vertical="center" wrapText="1"/>
    </xf>
    <xf numFmtId="0" fontId="259" fillId="0" borderId="66" xfId="6868" quotePrefix="1" applyFont="1" applyBorder="1" applyAlignment="1">
      <alignment horizontal="center" vertical="center"/>
    </xf>
    <xf numFmtId="3" fontId="9" fillId="0" borderId="0" xfId="6868" applyNumberFormat="1" applyFont="1" applyAlignment="1">
      <alignment vertical="center"/>
    </xf>
    <xf numFmtId="0" fontId="9" fillId="0" borderId="66" xfId="6868" quotePrefix="1" applyFont="1" applyBorder="1" applyAlignment="1">
      <alignment horizontal="center" vertical="center"/>
    </xf>
    <xf numFmtId="41" fontId="9" fillId="0" borderId="0" xfId="123" applyFont="1" applyAlignment="1">
      <alignment vertical="center"/>
    </xf>
    <xf numFmtId="0" fontId="9" fillId="0" borderId="0" xfId="279" applyFont="1" applyAlignment="1">
      <alignment vertical="center"/>
    </xf>
    <xf numFmtId="267" fontId="12" fillId="6" borderId="5" xfId="0" applyNumberFormat="1" applyFont="1" applyFill="1" applyBorder="1" applyAlignment="1">
      <alignment horizontal="right" vertical="center"/>
    </xf>
    <xf numFmtId="267" fontId="12" fillId="6" borderId="1" xfId="0" applyNumberFormat="1" applyFont="1" applyFill="1" applyBorder="1" applyAlignment="1">
      <alignment horizontal="right" vertical="center"/>
    </xf>
    <xf numFmtId="267" fontId="12" fillId="6" borderId="56" xfId="0" applyNumberFormat="1" applyFont="1" applyFill="1" applyBorder="1" applyAlignment="1">
      <alignment horizontal="right" vertical="center"/>
    </xf>
    <xf numFmtId="267" fontId="12" fillId="4" borderId="59" xfId="0" applyNumberFormat="1" applyFont="1" applyFill="1" applyBorder="1" applyAlignment="1">
      <alignment horizontal="right" vertical="center"/>
    </xf>
    <xf numFmtId="267" fontId="12" fillId="4" borderId="48" xfId="0" applyNumberFormat="1" applyFont="1" applyFill="1" applyBorder="1" applyAlignment="1">
      <alignment horizontal="right" vertical="center"/>
    </xf>
    <xf numFmtId="267" fontId="12" fillId="4" borderId="49" xfId="0" applyNumberFormat="1" applyFont="1" applyFill="1" applyBorder="1" applyAlignment="1">
      <alignment horizontal="right" vertical="center"/>
    </xf>
    <xf numFmtId="268" fontId="12" fillId="6" borderId="5" xfId="0" applyNumberFormat="1" applyFont="1" applyFill="1" applyBorder="1" applyAlignment="1">
      <alignment horizontal="right" vertical="center"/>
    </xf>
    <xf numFmtId="268" fontId="12" fillId="6" borderId="1" xfId="0" applyNumberFormat="1" applyFont="1" applyFill="1" applyBorder="1" applyAlignment="1">
      <alignment horizontal="right" vertical="center"/>
    </xf>
    <xf numFmtId="268" fontId="12" fillId="6" borderId="56" xfId="0" applyNumberFormat="1" applyFont="1" applyFill="1" applyBorder="1" applyAlignment="1">
      <alignment horizontal="right" vertical="center"/>
    </xf>
    <xf numFmtId="0" fontId="7" fillId="0" borderId="1" xfId="0" applyFont="1" applyBorder="1" applyAlignment="1">
      <alignment horizontal="left" vertical="center"/>
    </xf>
    <xf numFmtId="0" fontId="3" fillId="0" borderId="0" xfId="0" quotePrefix="1" applyFont="1" applyAlignment="1">
      <alignment vertical="top" wrapText="1"/>
    </xf>
    <xf numFmtId="0" fontId="3" fillId="0" borderId="0" xfId="0" quotePrefix="1" applyFont="1" applyAlignment="1">
      <alignment horizontal="left" vertical="top" wrapText="1"/>
    </xf>
    <xf numFmtId="0" fontId="7" fillId="0" borderId="0" xfId="0" quotePrefix="1" applyFont="1" applyAlignment="1">
      <alignment vertical="top" wrapText="1"/>
    </xf>
    <xf numFmtId="0" fontId="9" fillId="0" borderId="0" xfId="0" applyFont="1" applyAlignment="1">
      <alignment horizontal="left" vertical="center" wrapText="1"/>
    </xf>
    <xf numFmtId="3" fontId="9" fillId="33" borderId="66" xfId="6868" applyNumberFormat="1" applyFont="1" applyFill="1" applyBorder="1" applyAlignment="1">
      <alignment vertical="center" wrapText="1"/>
    </xf>
    <xf numFmtId="3" fontId="9" fillId="33" borderId="72" xfId="6868" applyNumberFormat="1" applyFont="1" applyFill="1" applyBorder="1" applyAlignment="1">
      <alignment vertical="center" wrapText="1"/>
    </xf>
    <xf numFmtId="266" fontId="6" fillId="65" borderId="1" xfId="6" applyNumberFormat="1" applyFont="1" applyFill="1" applyBorder="1" applyAlignment="1" applyProtection="1">
      <alignment horizontal="center" vertical="center" wrapText="1"/>
    </xf>
    <xf numFmtId="0" fontId="274" fillId="0" borderId="0" xfId="0" applyFont="1" applyAlignment="1">
      <alignment horizontal="right" vertical="center" wrapText="1" readingOrder="1"/>
    </xf>
    <xf numFmtId="0" fontId="4" fillId="80" borderId="29" xfId="0" applyFont="1" applyFill="1" applyBorder="1" applyAlignment="1">
      <alignment horizontal="center"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10" fillId="0" borderId="0" xfId="0" applyFont="1" applyProtection="1">
      <alignment vertical="center"/>
      <protection locked="0"/>
    </xf>
    <xf numFmtId="3" fontId="259" fillId="0" borderId="0" xfId="123" applyNumberFormat="1" applyFont="1" applyBorder="1" applyAlignment="1">
      <alignment horizontal="center" vertical="center"/>
    </xf>
    <xf numFmtId="0" fontId="9" fillId="6" borderId="61" xfId="6868" applyFont="1" applyFill="1" applyBorder="1" applyAlignment="1">
      <alignment horizontal="center" vertical="center"/>
    </xf>
    <xf numFmtId="0" fontId="275" fillId="0" borderId="79" xfId="0" applyFont="1" applyBorder="1" applyProtection="1">
      <alignment vertical="center"/>
      <protection locked="0"/>
    </xf>
    <xf numFmtId="0" fontId="7" fillId="0" borderId="79" xfId="0" applyFont="1" applyBorder="1" applyProtection="1">
      <alignment vertical="center"/>
      <protection locked="0"/>
    </xf>
    <xf numFmtId="0" fontId="3" fillId="0" borderId="1" xfId="0" applyFont="1" applyBorder="1" applyAlignment="1" applyProtection="1">
      <alignment vertical="center" wrapText="1" readingOrder="1"/>
      <protection locked="0"/>
    </xf>
    <xf numFmtId="181" fontId="3" fillId="4" borderId="1" xfId="0" applyNumberFormat="1" applyFont="1" applyFill="1" applyBorder="1" applyAlignment="1" applyProtection="1">
      <alignment horizontal="right" vertical="center" wrapText="1" readingOrder="1"/>
      <protection locked="0"/>
    </xf>
    <xf numFmtId="181" fontId="3" fillId="7" borderId="1" xfId="0" applyNumberFormat="1" applyFont="1" applyFill="1" applyBorder="1" applyAlignment="1" applyProtection="1">
      <alignment horizontal="center" vertical="center" wrapText="1" readingOrder="1"/>
      <protection locked="0"/>
    </xf>
    <xf numFmtId="0" fontId="264" fillId="0" borderId="1" xfId="0" applyFont="1" applyBorder="1" applyProtection="1">
      <alignment vertical="center"/>
      <protection locked="0"/>
    </xf>
    <xf numFmtId="2" fontId="6" fillId="84" borderId="1" xfId="0" applyNumberFormat="1" applyFont="1" applyFill="1" applyBorder="1" applyProtection="1">
      <alignment vertical="center"/>
      <protection locked="0"/>
    </xf>
    <xf numFmtId="3" fontId="6" fillId="84" borderId="1" xfId="0" applyNumberFormat="1" applyFont="1" applyFill="1" applyBorder="1" applyProtection="1">
      <alignment vertical="center"/>
      <protection locked="0"/>
    </xf>
    <xf numFmtId="0" fontId="259" fillId="83" borderId="78" xfId="6868" applyFont="1" applyFill="1" applyBorder="1" applyAlignment="1">
      <alignment vertical="center"/>
    </xf>
    <xf numFmtId="0" fontId="259" fillId="83" borderId="81" xfId="6868" applyFont="1" applyFill="1" applyBorder="1" applyAlignment="1">
      <alignment vertical="center"/>
    </xf>
    <xf numFmtId="2" fontId="6" fillId="84" borderId="80" xfId="0" applyNumberFormat="1" applyFont="1" applyFill="1" applyBorder="1" applyProtection="1">
      <alignment vertical="center"/>
      <protection locked="0"/>
    </xf>
    <xf numFmtId="3" fontId="6" fillId="84" borderId="80" xfId="0" applyNumberFormat="1" applyFont="1" applyFill="1" applyBorder="1" applyProtection="1">
      <alignment vertical="center"/>
      <protection locked="0"/>
    </xf>
    <xf numFmtId="0" fontId="6" fillId="65" borderId="78" xfId="0" applyFont="1" applyFill="1" applyBorder="1" applyAlignment="1" applyProtection="1">
      <alignment horizontal="center" vertical="center"/>
      <protection locked="0"/>
    </xf>
    <xf numFmtId="0" fontId="6" fillId="65" borderId="1" xfId="0" applyFont="1" applyFill="1" applyBorder="1" applyAlignment="1" applyProtection="1">
      <alignment horizontal="center" vertical="center"/>
      <protection locked="0"/>
    </xf>
    <xf numFmtId="0" fontId="6" fillId="84" borderId="1" xfId="0" applyFont="1" applyFill="1" applyBorder="1" applyProtection="1">
      <alignment vertical="center"/>
      <protection locked="0"/>
    </xf>
    <xf numFmtId="41" fontId="9" fillId="33" borderId="65" xfId="123" applyFont="1" applyFill="1" applyBorder="1" applyAlignment="1">
      <alignment vertical="center" wrapText="1"/>
    </xf>
    <xf numFmtId="3" fontId="9" fillId="33" borderId="65" xfId="6868" applyNumberFormat="1" applyFont="1" applyFill="1" applyBorder="1" applyAlignment="1">
      <alignment horizontal="center" vertical="center" wrapText="1"/>
    </xf>
    <xf numFmtId="3" fontId="9" fillId="33" borderId="65" xfId="123" applyNumberFormat="1" applyFont="1" applyFill="1" applyBorder="1" applyAlignment="1">
      <alignment vertical="center"/>
    </xf>
    <xf numFmtId="3" fontId="259" fillId="0" borderId="65" xfId="22" applyNumberFormat="1" applyFont="1" applyBorder="1" applyAlignment="1">
      <alignment horizontal="right" vertical="center" wrapText="1"/>
    </xf>
    <xf numFmtId="3" fontId="9" fillId="33" borderId="65" xfId="6868" applyNumberFormat="1" applyFont="1" applyFill="1" applyBorder="1" applyAlignment="1">
      <alignment vertical="center" wrapText="1"/>
    </xf>
    <xf numFmtId="3" fontId="259" fillId="0" borderId="65" xfId="6868" applyNumberFormat="1" applyFont="1" applyBorder="1" applyAlignment="1">
      <alignment horizontal="right" vertical="center"/>
    </xf>
    <xf numFmtId="0" fontId="6" fillId="0" borderId="77" xfId="0" applyFont="1" applyBorder="1" applyProtection="1">
      <alignment vertical="center"/>
      <protection locked="0"/>
    </xf>
    <xf numFmtId="0" fontId="264" fillId="0" borderId="0" xfId="0" applyFont="1" applyAlignment="1" applyProtection="1">
      <alignment horizontal="left" vertical="center"/>
      <protection locked="0"/>
    </xf>
    <xf numFmtId="0" fontId="12" fillId="79" borderId="1" xfId="6866" applyFont="1" applyFill="1" applyBorder="1" applyAlignment="1">
      <alignment horizontal="center" vertical="center"/>
    </xf>
    <xf numFmtId="0" fontId="4" fillId="75" borderId="52" xfId="0" applyFont="1" applyFill="1" applyBorder="1" applyAlignment="1">
      <alignment horizontal="center" vertical="center" wrapText="1" readingOrder="1"/>
    </xf>
    <xf numFmtId="0" fontId="7" fillId="75" borderId="52" xfId="0" applyFont="1" applyFill="1" applyBorder="1" applyAlignment="1">
      <alignment horizontal="center" vertical="center" wrapText="1"/>
    </xf>
    <xf numFmtId="0" fontId="12" fillId="81" borderId="56" xfId="0" applyFont="1" applyFill="1" applyBorder="1" applyAlignment="1">
      <alignment horizontal="center" vertical="center"/>
    </xf>
    <xf numFmtId="0" fontId="3" fillId="7" borderId="2" xfId="0" applyFont="1" applyFill="1" applyBorder="1" applyAlignment="1">
      <alignment horizontal="left" vertical="center" wrapText="1" readingOrder="1"/>
    </xf>
    <xf numFmtId="0" fontId="3" fillId="0" borderId="51" xfId="0" applyFont="1" applyBorder="1" applyAlignment="1" applyProtection="1">
      <alignment horizontal="center" vertical="center" wrapText="1" readingOrder="1"/>
      <protection locked="0"/>
    </xf>
    <xf numFmtId="0" fontId="3" fillId="7" borderId="51" xfId="0" applyFont="1" applyFill="1" applyBorder="1" applyAlignment="1">
      <alignment horizontal="center" vertical="center" wrapText="1" readingOrder="1"/>
    </xf>
    <xf numFmtId="0" fontId="3" fillId="7" borderId="51" xfId="0" applyFont="1" applyFill="1" applyBorder="1" applyAlignment="1">
      <alignment horizontal="left" vertical="center" wrapText="1" readingOrder="1"/>
    </xf>
    <xf numFmtId="0" fontId="3" fillId="76" borderId="51" xfId="0" applyFont="1" applyFill="1" applyBorder="1" applyAlignment="1" applyProtection="1">
      <alignment horizontal="center" vertical="center" wrapText="1" readingOrder="1"/>
      <protection locked="0"/>
    </xf>
    <xf numFmtId="0" fontId="3" fillId="6" borderId="51" xfId="0" applyFont="1" applyFill="1" applyBorder="1" applyAlignment="1" applyProtection="1">
      <alignment horizontal="center" vertical="center" wrapText="1" readingOrder="1"/>
      <protection locked="0"/>
    </xf>
    <xf numFmtId="0" fontId="3" fillId="0" borderId="51" xfId="0" applyFont="1" applyBorder="1" applyAlignment="1">
      <alignment horizontal="center" vertical="center" wrapText="1" readingOrder="1"/>
    </xf>
    <xf numFmtId="0" fontId="3" fillId="76" borderId="51" xfId="0" applyFont="1" applyFill="1" applyBorder="1" applyAlignment="1">
      <alignment horizontal="center" vertical="center" wrapText="1" readingOrder="1"/>
    </xf>
    <xf numFmtId="0" fontId="3" fillId="6" borderId="51" xfId="0" applyFont="1" applyFill="1" applyBorder="1" applyAlignment="1">
      <alignment horizontal="center" vertical="center" wrapText="1" readingOrder="1"/>
    </xf>
    <xf numFmtId="0" fontId="3" fillId="0" borderId="52" xfId="0" applyFont="1" applyBorder="1" applyAlignment="1">
      <alignment horizontal="center" vertical="center" wrapText="1" readingOrder="1"/>
    </xf>
    <xf numFmtId="0" fontId="3" fillId="7" borderId="52" xfId="0" applyFont="1" applyFill="1" applyBorder="1" applyAlignment="1">
      <alignment horizontal="center" vertical="center" wrapText="1" readingOrder="1"/>
    </xf>
    <xf numFmtId="0" fontId="3" fillId="7" borderId="52" xfId="0" applyFont="1" applyFill="1" applyBorder="1" applyAlignment="1">
      <alignment horizontal="left" vertical="center" wrapText="1" readingOrder="1"/>
    </xf>
    <xf numFmtId="0" fontId="3" fillId="76" borderId="52" xfId="0" applyFont="1" applyFill="1" applyBorder="1" applyAlignment="1">
      <alignment horizontal="center" vertical="center" wrapText="1" readingOrder="1"/>
    </xf>
    <xf numFmtId="0" fontId="3" fillId="0" borderId="89" xfId="0" applyFont="1" applyBorder="1" applyAlignment="1">
      <alignment horizontal="center" vertical="center" wrapText="1" readingOrder="1"/>
    </xf>
    <xf numFmtId="0" fontId="3" fillId="0" borderId="2" xfId="0" applyFont="1" applyBorder="1" applyAlignment="1">
      <alignment horizontal="center" vertical="center" wrapText="1" readingOrder="1"/>
    </xf>
    <xf numFmtId="0" fontId="3" fillId="7" borderId="2" xfId="0" applyFont="1" applyFill="1" applyBorder="1" applyAlignment="1">
      <alignment horizontal="center" vertical="center" wrapText="1" readingOrder="1"/>
    </xf>
    <xf numFmtId="0" fontId="3" fillId="76" borderId="2" xfId="0" applyFont="1" applyFill="1" applyBorder="1" applyAlignment="1">
      <alignment horizontal="center" vertical="center" wrapText="1" readingOrder="1"/>
    </xf>
    <xf numFmtId="0" fontId="3" fillId="0" borderId="90" xfId="0" applyFont="1" applyBorder="1" applyAlignment="1">
      <alignment horizontal="center" vertical="center" wrapText="1" readingOrder="1"/>
    </xf>
    <xf numFmtId="0" fontId="7" fillId="0" borderId="2" xfId="0" applyFont="1" applyBorder="1" applyAlignment="1">
      <alignment horizontal="left" vertical="center"/>
    </xf>
    <xf numFmtId="0" fontId="3" fillId="6" borderId="29" xfId="0" applyFont="1" applyFill="1" applyBorder="1" applyAlignment="1">
      <alignment horizontal="center" vertical="center" wrapText="1" readingOrder="1"/>
    </xf>
    <xf numFmtId="0" fontId="3" fillId="0" borderId="29" xfId="0" applyFont="1" applyBorder="1" applyAlignment="1">
      <alignment horizontal="center" vertical="center" wrapText="1" readingOrder="1"/>
    </xf>
    <xf numFmtId="0" fontId="3" fillId="0" borderId="0" xfId="0" applyFont="1" applyAlignment="1">
      <alignment horizontal="center" vertical="center" wrapText="1" readingOrder="1"/>
    </xf>
    <xf numFmtId="0" fontId="3" fillId="7" borderId="5" xfId="0" applyFont="1" applyFill="1" applyBorder="1" applyAlignment="1">
      <alignment horizontal="center" vertical="center" wrapText="1" readingOrder="1"/>
    </xf>
    <xf numFmtId="182" fontId="3" fillId="7" borderId="1" xfId="0" applyNumberFormat="1" applyFont="1" applyFill="1" applyBorder="1" applyAlignment="1">
      <alignment horizontal="center" vertical="center" wrapText="1" readingOrder="1"/>
    </xf>
    <xf numFmtId="182" fontId="3" fillId="85" borderId="1" xfId="0" applyNumberFormat="1" applyFont="1" applyFill="1" applyBorder="1" applyAlignment="1">
      <alignment horizontal="center" vertical="center" wrapText="1" readingOrder="1"/>
    </xf>
    <xf numFmtId="0" fontId="3" fillId="7" borderId="91" xfId="0" applyFont="1" applyFill="1" applyBorder="1" applyAlignment="1">
      <alignment horizontal="center" vertical="center" wrapText="1" readingOrder="1"/>
    </xf>
    <xf numFmtId="0" fontId="3" fillId="7" borderId="91" xfId="0" applyFont="1" applyFill="1" applyBorder="1" applyAlignment="1">
      <alignment horizontal="left" vertical="center" wrapText="1" readingOrder="1"/>
    </xf>
    <xf numFmtId="0" fontId="3" fillId="7" borderId="92" xfId="0" applyFont="1" applyFill="1" applyBorder="1" applyAlignment="1">
      <alignment horizontal="center" vertical="center" wrapText="1" readingOrder="1"/>
    </xf>
    <xf numFmtId="0" fontId="3" fillId="7" borderId="92" xfId="0" applyFont="1" applyFill="1" applyBorder="1" applyAlignment="1">
      <alignment horizontal="left" vertical="center" wrapText="1" readingOrder="1"/>
    </xf>
    <xf numFmtId="0" fontId="3" fillId="7" borderId="25" xfId="0" applyFont="1" applyFill="1" applyBorder="1" applyAlignment="1">
      <alignment horizontal="center" vertical="center" wrapText="1" readingOrder="1"/>
    </xf>
    <xf numFmtId="4" fontId="3" fillId="6" borderId="3" xfId="0" applyNumberFormat="1" applyFont="1" applyFill="1" applyBorder="1" applyAlignment="1">
      <alignment horizontal="center" vertical="center" wrapText="1" readingOrder="1"/>
    </xf>
    <xf numFmtId="41" fontId="12" fillId="82" borderId="1" xfId="6" applyFont="1" applyFill="1" applyBorder="1">
      <alignment vertical="center"/>
    </xf>
    <xf numFmtId="0" fontId="12" fillId="74" borderId="58" xfId="0" applyFont="1" applyFill="1" applyBorder="1" applyAlignment="1">
      <alignment horizontal="center" vertical="center" wrapText="1"/>
    </xf>
    <xf numFmtId="0" fontId="12" fillId="74" borderId="46" xfId="0" applyFont="1" applyFill="1" applyBorder="1" applyAlignment="1">
      <alignment horizontal="center" vertical="center" wrapText="1"/>
    </xf>
    <xf numFmtId="0" fontId="12" fillId="74" borderId="47" xfId="0" applyFont="1" applyFill="1" applyBorder="1" applyAlignment="1">
      <alignment horizontal="center" vertical="center" wrapText="1"/>
    </xf>
    <xf numFmtId="0" fontId="276" fillId="0" borderId="0" xfId="0" applyFont="1" applyAlignment="1">
      <alignment vertical="center" wrapText="1"/>
    </xf>
    <xf numFmtId="0" fontId="7" fillId="0" borderId="0" xfId="0" applyFont="1" applyAlignment="1">
      <alignment vertical="center" wrapText="1"/>
    </xf>
    <xf numFmtId="0" fontId="276" fillId="0" borderId="1" xfId="0" applyFont="1" applyBorder="1" applyAlignment="1">
      <alignment vertical="center" wrapText="1"/>
    </xf>
    <xf numFmtId="0" fontId="276" fillId="0" borderId="1" xfId="0" quotePrefix="1" applyFont="1" applyBorder="1" applyAlignment="1">
      <alignment vertical="center" wrapText="1"/>
    </xf>
    <xf numFmtId="0" fontId="277" fillId="0" borderId="0" xfId="0" applyFont="1">
      <alignment vertical="center"/>
    </xf>
    <xf numFmtId="0" fontId="278" fillId="0" borderId="0" xfId="0" applyFont="1">
      <alignment vertical="center"/>
    </xf>
    <xf numFmtId="2" fontId="236" fillId="6" borderId="1" xfId="0" quotePrefix="1" applyNumberFormat="1" applyFont="1" applyFill="1" applyBorder="1" applyAlignment="1" applyProtection="1">
      <alignment horizontal="center" vertical="center" wrapText="1" readingOrder="1"/>
      <protection locked="0"/>
    </xf>
    <xf numFmtId="2" fontId="3" fillId="6" borderId="3" xfId="0" applyNumberFormat="1" applyFont="1" applyFill="1" applyBorder="1" applyAlignment="1" applyProtection="1">
      <alignment horizontal="center" vertical="center" wrapText="1" readingOrder="1"/>
      <protection locked="0"/>
    </xf>
    <xf numFmtId="0" fontId="71" fillId="82" borderId="1" xfId="0" applyFont="1" applyFill="1" applyBorder="1" applyAlignment="1" applyProtection="1">
      <alignment horizontal="center" vertical="center" wrapText="1"/>
      <protection locked="0"/>
    </xf>
    <xf numFmtId="2" fontId="70" fillId="6" borderId="3" xfId="0" quotePrefix="1" applyNumberFormat="1" applyFont="1" applyFill="1" applyBorder="1" applyAlignment="1">
      <alignment horizontal="center" vertical="center" wrapText="1"/>
    </xf>
    <xf numFmtId="0" fontId="279" fillId="0" borderId="0" xfId="0" applyFont="1">
      <alignment vertical="center"/>
    </xf>
    <xf numFmtId="0" fontId="71" fillId="82" borderId="1" xfId="0" applyFont="1" applyFill="1" applyBorder="1" applyAlignment="1">
      <alignment horizontal="center" vertical="center" wrapText="1"/>
    </xf>
    <xf numFmtId="182" fontId="3" fillId="82" borderId="1" xfId="0" applyNumberFormat="1" applyFont="1" applyFill="1" applyBorder="1" applyAlignment="1">
      <alignment horizontal="left" vertical="center" wrapText="1" readingOrder="1"/>
    </xf>
    <xf numFmtId="0" fontId="3" fillId="82" borderId="5" xfId="0" applyFont="1" applyFill="1" applyBorder="1" applyAlignment="1">
      <alignment horizontal="center" vertical="center" wrapText="1" readingOrder="1"/>
    </xf>
    <xf numFmtId="0" fontId="3" fillId="82" borderId="1" xfId="0" applyFont="1" applyFill="1" applyBorder="1" applyAlignment="1">
      <alignment horizontal="center" vertical="center" wrapText="1" readingOrder="1"/>
    </xf>
    <xf numFmtId="182" fontId="3" fillId="82" borderId="1" xfId="0" applyNumberFormat="1" applyFont="1" applyFill="1" applyBorder="1" applyAlignment="1">
      <alignment horizontal="center" vertical="center" wrapText="1" readingOrder="1"/>
    </xf>
    <xf numFmtId="182" fontId="3" fillId="86" borderId="1" xfId="0" applyNumberFormat="1" applyFont="1" applyFill="1" applyBorder="1" applyAlignment="1">
      <alignment horizontal="center" vertical="center" wrapText="1" readingOrder="1"/>
    </xf>
    <xf numFmtId="0" fontId="280" fillId="0" borderId="0" xfId="0" applyFont="1" applyAlignment="1">
      <alignment vertical="center" wrapText="1"/>
    </xf>
    <xf numFmtId="269" fontId="280" fillId="0" borderId="93" xfId="0" applyNumberFormat="1" applyFont="1" applyBorder="1" applyAlignment="1">
      <alignment horizontal="left" vertical="center"/>
    </xf>
    <xf numFmtId="269" fontId="280" fillId="0" borderId="93" xfId="0" applyNumberFormat="1" applyFont="1" applyBorder="1" applyAlignment="1">
      <alignment horizontal="left" vertical="center" wrapText="1"/>
    </xf>
    <xf numFmtId="0" fontId="280" fillId="0" borderId="93" xfId="0" applyFont="1" applyBorder="1" applyAlignment="1">
      <alignment horizontal="center" vertical="center"/>
    </xf>
    <xf numFmtId="269" fontId="280" fillId="0" borderId="93" xfId="0" applyNumberFormat="1" applyFont="1" applyBorder="1" applyAlignment="1">
      <alignment horizontal="center" vertical="center"/>
    </xf>
    <xf numFmtId="0" fontId="281" fillId="0" borderId="93" xfId="0" applyFont="1" applyBorder="1" applyAlignment="1">
      <alignment horizontal="center" vertical="center"/>
    </xf>
    <xf numFmtId="0" fontId="282" fillId="32" borderId="5" xfId="0" applyFont="1" applyFill="1" applyBorder="1" applyAlignment="1">
      <alignment horizontal="center" vertical="center" wrapText="1"/>
    </xf>
    <xf numFmtId="0" fontId="283" fillId="0" borderId="93" xfId="0" applyFont="1" applyBorder="1" applyAlignment="1">
      <alignment horizontal="center" vertical="center"/>
    </xf>
    <xf numFmtId="0" fontId="284" fillId="0" borderId="93" xfId="0" applyFont="1" applyBorder="1" applyAlignment="1">
      <alignment horizontal="center" vertical="center"/>
    </xf>
    <xf numFmtId="269" fontId="284" fillId="0" borderId="93" xfId="0" applyNumberFormat="1" applyFont="1" applyBorder="1" applyAlignment="1">
      <alignment horizontal="center" vertical="center"/>
    </xf>
    <xf numFmtId="269" fontId="284" fillId="0" borderId="93" xfId="0" applyNumberFormat="1" applyFont="1" applyBorder="1" applyAlignment="1">
      <alignment horizontal="left" vertical="center"/>
    </xf>
    <xf numFmtId="269" fontId="284" fillId="0" borderId="93" xfId="0" applyNumberFormat="1" applyFont="1" applyBorder="1">
      <alignment vertical="center"/>
    </xf>
    <xf numFmtId="269" fontId="284" fillId="0" borderId="93" xfId="0" applyNumberFormat="1" applyFont="1" applyBorder="1" applyAlignment="1">
      <alignment vertical="center" wrapText="1"/>
    </xf>
    <xf numFmtId="0" fontId="286" fillId="0" borderId="1" xfId="0" applyFont="1" applyBorder="1" applyAlignment="1" applyProtection="1">
      <alignment vertical="center" wrapText="1"/>
      <protection locked="0"/>
    </xf>
    <xf numFmtId="0" fontId="283" fillId="32" borderId="93" xfId="0" applyFont="1" applyFill="1" applyBorder="1">
      <alignment vertical="center"/>
    </xf>
    <xf numFmtId="269" fontId="283" fillId="32" borderId="93" xfId="0" applyNumberFormat="1" applyFont="1" applyFill="1" applyBorder="1">
      <alignment vertical="center"/>
    </xf>
    <xf numFmtId="0" fontId="285" fillId="32" borderId="93" xfId="0" applyFont="1" applyFill="1" applyBorder="1">
      <alignment vertical="center"/>
    </xf>
    <xf numFmtId="0" fontId="286" fillId="81" borderId="1" xfId="0" applyFont="1" applyFill="1" applyBorder="1" applyAlignment="1" applyProtection="1">
      <alignment vertical="center" wrapText="1"/>
      <protection locked="0"/>
    </xf>
    <xf numFmtId="269" fontId="284" fillId="81" borderId="93" xfId="0" applyNumberFormat="1" applyFont="1" applyFill="1" applyBorder="1">
      <alignment vertical="center"/>
    </xf>
    <xf numFmtId="269" fontId="284" fillId="81" borderId="93" xfId="0" applyNumberFormat="1" applyFont="1" applyFill="1" applyBorder="1" applyAlignment="1">
      <alignment vertical="center" wrapText="1"/>
    </xf>
    <xf numFmtId="0" fontId="0" fillId="81" borderId="0" xfId="0" applyFill="1">
      <alignment vertical="center"/>
    </xf>
    <xf numFmtId="0" fontId="71" fillId="7" borderId="21" xfId="0" applyFont="1" applyFill="1" applyBorder="1" applyAlignment="1">
      <alignment horizontal="center" vertical="center" wrapText="1"/>
    </xf>
    <xf numFmtId="2" fontId="287" fillId="6" borderId="3" xfId="0" applyNumberFormat="1" applyFont="1" applyFill="1" applyBorder="1" applyAlignment="1" applyProtection="1">
      <alignment horizontal="center" vertical="center" wrapText="1" readingOrder="1"/>
      <protection locked="0"/>
    </xf>
    <xf numFmtId="2" fontId="288" fillId="6" borderId="1" xfId="0" applyNumberFormat="1" applyFont="1" applyFill="1" applyBorder="1" applyAlignment="1" applyProtection="1">
      <alignment horizontal="center" vertical="center" wrapText="1" readingOrder="1"/>
      <protection locked="0"/>
    </xf>
    <xf numFmtId="2" fontId="70" fillId="6" borderId="3" xfId="0" applyNumberFormat="1" applyFont="1" applyFill="1" applyBorder="1" applyAlignment="1">
      <alignment horizontal="center" vertical="center" wrapText="1"/>
    </xf>
    <xf numFmtId="0" fontId="286" fillId="78" borderId="1" xfId="0" applyFont="1" applyFill="1" applyBorder="1" applyAlignment="1" applyProtection="1">
      <alignment horizontal="center" vertical="center" wrapText="1"/>
      <protection locked="0"/>
    </xf>
    <xf numFmtId="0" fontId="286" fillId="0" borderId="1" xfId="0" quotePrefix="1" applyFont="1" applyBorder="1" applyAlignment="1" applyProtection="1">
      <alignment vertical="center" wrapText="1"/>
      <protection locked="0"/>
    </xf>
    <xf numFmtId="0" fontId="286" fillId="0" borderId="0" xfId="0" applyFont="1" applyAlignment="1" applyProtection="1">
      <alignment vertical="center" wrapText="1"/>
      <protection locked="0"/>
    </xf>
    <xf numFmtId="0" fontId="286" fillId="0" borderId="3" xfId="0" applyFont="1" applyBorder="1" applyAlignment="1" applyProtection="1">
      <alignment horizontal="center" vertical="center" wrapText="1"/>
      <protection locked="0"/>
    </xf>
    <xf numFmtId="0" fontId="286" fillId="0" borderId="1" xfId="0" applyFont="1" applyBorder="1" applyAlignment="1" applyProtection="1">
      <alignment horizontal="center" vertical="center" wrapText="1"/>
      <protection locked="0"/>
    </xf>
    <xf numFmtId="0" fontId="288" fillId="7" borderId="1" xfId="0" applyFont="1" applyFill="1" applyBorder="1" applyAlignment="1" applyProtection="1">
      <alignment horizontal="center" vertical="center" wrapText="1" readingOrder="1"/>
      <protection locked="0"/>
    </xf>
    <xf numFmtId="2" fontId="289" fillId="6" borderId="3" xfId="0" applyNumberFormat="1" applyFont="1" applyFill="1" applyBorder="1" applyAlignment="1">
      <alignment horizontal="center" vertical="center" wrapText="1"/>
    </xf>
    <xf numFmtId="0" fontId="286" fillId="6" borderId="1" xfId="0" applyFont="1" applyFill="1" applyBorder="1" applyAlignment="1" applyProtection="1">
      <alignment vertical="center" wrapText="1"/>
      <protection locked="0"/>
    </xf>
    <xf numFmtId="180" fontId="286" fillId="7" borderId="3" xfId="0" applyNumberFormat="1" applyFont="1" applyFill="1" applyBorder="1" applyAlignment="1" applyProtection="1">
      <alignment horizontal="center" vertical="center" wrapText="1"/>
      <protection locked="0"/>
    </xf>
    <xf numFmtId="0" fontId="259" fillId="74" borderId="93" xfId="0" applyFont="1" applyFill="1" applyBorder="1" applyAlignment="1" applyProtection="1">
      <alignment horizontal="center" vertical="center" wrapText="1"/>
      <protection locked="0"/>
    </xf>
    <xf numFmtId="0" fontId="70" fillId="4" borderId="93" xfId="0" applyFont="1" applyFill="1" applyBorder="1" applyAlignment="1" applyProtection="1">
      <alignment horizontal="center" vertical="center" wrapText="1"/>
      <protection locked="0"/>
    </xf>
    <xf numFmtId="0" fontId="70" fillId="4" borderId="4" xfId="0" applyFont="1" applyFill="1" applyBorder="1" applyAlignment="1" applyProtection="1">
      <alignment horizontal="center" vertical="center" wrapText="1"/>
      <protection locked="0"/>
    </xf>
    <xf numFmtId="0" fontId="71" fillId="0" borderId="98" xfId="0" applyFont="1" applyBorder="1" applyAlignment="1" applyProtection="1">
      <alignment vertical="center" wrapText="1"/>
      <protection locked="0"/>
    </xf>
    <xf numFmtId="0" fontId="71" fillId="0" borderId="97" xfId="0" applyFont="1" applyBorder="1" applyAlignment="1" applyProtection="1">
      <alignment vertical="center" wrapText="1"/>
      <protection locked="0"/>
    </xf>
    <xf numFmtId="180" fontId="286" fillId="0" borderId="4" xfId="0" applyNumberFormat="1" applyFont="1" applyBorder="1" applyAlignment="1" applyProtection="1">
      <alignment horizontal="left" vertical="center" wrapText="1"/>
      <protection locked="0"/>
    </xf>
    <xf numFmtId="0" fontId="286" fillId="0" borderId="4" xfId="0" applyFont="1" applyBorder="1" applyAlignment="1" applyProtection="1">
      <alignment vertical="center" wrapText="1"/>
      <protection locked="0"/>
    </xf>
    <xf numFmtId="180" fontId="71" fillId="0" borderId="4" xfId="0" applyNumberFormat="1" applyFont="1" applyBorder="1" applyAlignment="1" applyProtection="1">
      <alignment horizontal="left" vertical="center" wrapText="1"/>
      <protection locked="0"/>
    </xf>
    <xf numFmtId="180" fontId="70" fillId="6" borderId="5" xfId="0" applyNumberFormat="1" applyFont="1" applyFill="1" applyBorder="1" applyAlignment="1" applyProtection="1">
      <alignment horizontal="center" vertical="center" wrapText="1"/>
      <protection locked="0"/>
    </xf>
    <xf numFmtId="0" fontId="286" fillId="7" borderId="21" xfId="0" applyFont="1" applyFill="1" applyBorder="1" applyAlignment="1">
      <alignment horizontal="center" vertical="center" wrapText="1"/>
    </xf>
    <xf numFmtId="0" fontId="71" fillId="0" borderId="93" xfId="0" applyFont="1" applyBorder="1" applyAlignment="1" applyProtection="1">
      <alignment horizontal="center" vertical="center" wrapText="1"/>
      <protection locked="0"/>
    </xf>
    <xf numFmtId="180" fontId="71" fillId="0" borderId="93" xfId="0" applyNumberFormat="1" applyFont="1" applyBorder="1" applyAlignment="1" applyProtection="1">
      <alignment horizontal="center" vertical="center" wrapText="1"/>
      <protection locked="0"/>
    </xf>
    <xf numFmtId="0" fontId="68" fillId="0" borderId="93" xfId="0" applyFont="1" applyBorder="1" applyAlignment="1" applyProtection="1">
      <alignment horizontal="center" vertical="center" wrapText="1"/>
      <protection locked="0"/>
    </xf>
    <xf numFmtId="0" fontId="259" fillId="74" borderId="99" xfId="0" applyFont="1" applyFill="1" applyBorder="1" applyAlignment="1" applyProtection="1">
      <alignment vertical="center" wrapText="1"/>
      <protection locked="0"/>
    </xf>
    <xf numFmtId="0" fontId="280" fillId="0" borderId="94" xfId="0" applyFont="1" applyBorder="1" applyAlignment="1">
      <alignment horizontal="center" vertical="center"/>
    </xf>
    <xf numFmtId="269" fontId="280" fillId="0" borderId="94" xfId="0" applyNumberFormat="1" applyFont="1" applyBorder="1" applyAlignment="1">
      <alignment horizontal="center" vertical="center"/>
    </xf>
    <xf numFmtId="0" fontId="0" fillId="0" borderId="93" xfId="0" applyBorder="1" applyAlignment="1">
      <alignment vertical="center" wrapText="1"/>
    </xf>
    <xf numFmtId="0" fontId="281" fillId="32" borderId="96" xfId="0"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282" fillId="32" borderId="96" xfId="0" applyFont="1" applyFill="1" applyBorder="1" applyAlignment="1">
      <alignment horizontal="left" vertical="center"/>
    </xf>
    <xf numFmtId="269" fontId="280" fillId="0" borderId="94" xfId="0" applyNumberFormat="1" applyFont="1" applyBorder="1" applyAlignment="1">
      <alignment horizontal="left" vertical="center"/>
    </xf>
    <xf numFmtId="0" fontId="281" fillId="0" borderId="93" xfId="0" applyFont="1" applyBorder="1" applyAlignment="1">
      <alignment horizontal="center" vertical="center" wrapText="1"/>
    </xf>
    <xf numFmtId="269" fontId="280" fillId="0" borderId="93" xfId="0" applyNumberFormat="1" applyFont="1" applyBorder="1" applyAlignment="1">
      <alignment horizontal="center" vertical="center" wrapText="1"/>
    </xf>
    <xf numFmtId="0" fontId="280" fillId="0" borderId="93" xfId="0" applyFont="1" applyBorder="1" applyAlignment="1">
      <alignment horizontal="center" vertical="center" wrapText="1"/>
    </xf>
    <xf numFmtId="0" fontId="0" fillId="0" borderId="98" xfId="0" applyBorder="1" applyAlignment="1">
      <alignment vertical="center" wrapText="1"/>
    </xf>
    <xf numFmtId="269" fontId="280" fillId="0" borderId="100" xfId="0" applyNumberFormat="1" applyFont="1" applyBorder="1" applyAlignment="1">
      <alignment horizontal="left" vertical="center" wrapText="1"/>
    </xf>
    <xf numFmtId="0" fontId="0" fillId="0" borderId="100" xfId="0" applyBorder="1" applyAlignment="1">
      <alignment vertical="center" wrapText="1"/>
    </xf>
    <xf numFmtId="269" fontId="280" fillId="0" borderId="96" xfId="0" applyNumberFormat="1" applyFont="1" applyBorder="1" applyAlignment="1">
      <alignment horizontal="center" vertical="center" wrapText="1"/>
    </xf>
    <xf numFmtId="0" fontId="0" fillId="0" borderId="93" xfId="0" applyBorder="1" applyAlignment="1">
      <alignment horizontal="center" vertical="center" wrapText="1"/>
    </xf>
    <xf numFmtId="269" fontId="280" fillId="0" borderId="100" xfId="0" applyNumberFormat="1" applyFont="1" applyBorder="1" applyAlignment="1">
      <alignment horizontal="center" vertical="center" wrapText="1"/>
    </xf>
    <xf numFmtId="0" fontId="0" fillId="0" borderId="93" xfId="0" applyBorder="1" applyAlignment="1">
      <alignment horizontal="left" vertical="center" wrapText="1"/>
    </xf>
    <xf numFmtId="0" fontId="0" fillId="0" borderId="100" xfId="0" applyBorder="1" applyAlignment="1">
      <alignment horizontal="left" vertical="center" wrapText="1"/>
    </xf>
    <xf numFmtId="269" fontId="284" fillId="0" borderId="93" xfId="0" applyNumberFormat="1" applyFont="1" applyBorder="1" applyAlignment="1">
      <alignment horizontal="center" vertical="center" wrapText="1"/>
    </xf>
    <xf numFmtId="0" fontId="259" fillId="74" borderId="0" xfId="0" applyFont="1" applyFill="1" applyAlignment="1" applyProtection="1">
      <alignment horizontal="center" vertical="center" wrapText="1"/>
      <protection locked="0"/>
    </xf>
    <xf numFmtId="0" fontId="70" fillId="4" borderId="100" xfId="0" applyFont="1" applyFill="1" applyBorder="1" applyAlignment="1" applyProtection="1">
      <alignment horizontal="center" vertical="center" wrapText="1"/>
      <protection locked="0"/>
    </xf>
    <xf numFmtId="269" fontId="280" fillId="0" borderId="98" xfId="0" applyNumberFormat="1" applyFont="1" applyBorder="1" applyAlignment="1">
      <alignment horizontal="center" vertical="center"/>
    </xf>
    <xf numFmtId="269" fontId="280" fillId="0" borderId="100" xfId="0" applyNumberFormat="1" applyFont="1" applyBorder="1" applyAlignment="1">
      <alignment horizontal="center" vertical="center"/>
    </xf>
    <xf numFmtId="269" fontId="280" fillId="0" borderId="103" xfId="0" applyNumberFormat="1" applyFont="1" applyBorder="1" applyAlignment="1">
      <alignment horizontal="center" vertical="center" wrapText="1"/>
    </xf>
    <xf numFmtId="0" fontId="291" fillId="0" borderId="1" xfId="0" applyFont="1" applyBorder="1" applyAlignment="1" applyProtection="1">
      <alignment horizontal="center" vertical="center" wrapText="1"/>
      <protection locked="0"/>
    </xf>
    <xf numFmtId="9" fontId="292" fillId="0" borderId="3" xfId="1" applyFont="1" applyBorder="1" applyAlignment="1">
      <alignment horizontal="center" vertical="center" wrapText="1" readingOrder="1"/>
    </xf>
    <xf numFmtId="0" fontId="71" fillId="7" borderId="97" xfId="0" applyFont="1" applyFill="1" applyBorder="1" applyAlignment="1" applyProtection="1">
      <alignment vertical="center" wrapText="1"/>
      <protection locked="0"/>
    </xf>
    <xf numFmtId="0" fontId="71" fillId="7" borderId="1" xfId="0" applyFont="1" applyFill="1" applyBorder="1" applyAlignment="1" applyProtection="1">
      <alignment vertical="center" wrapText="1"/>
      <protection locked="0"/>
    </xf>
    <xf numFmtId="0" fontId="71" fillId="0" borderId="98" xfId="0" applyFont="1" applyBorder="1" applyAlignment="1" applyProtection="1">
      <alignment horizontal="center" vertical="center" wrapText="1"/>
      <protection locked="0"/>
    </xf>
    <xf numFmtId="269" fontId="284" fillId="0" borderId="100" xfId="0" applyNumberFormat="1" applyFont="1" applyBorder="1" applyAlignment="1">
      <alignment horizontal="center" vertical="center"/>
    </xf>
    <xf numFmtId="0" fontId="286" fillId="0" borderId="98" xfId="0" applyFont="1" applyBorder="1" applyAlignment="1" applyProtection="1">
      <alignment vertical="center" wrapText="1"/>
      <protection locked="0"/>
    </xf>
    <xf numFmtId="0" fontId="286" fillId="0" borderId="98" xfId="0" applyFont="1" applyBorder="1" applyAlignment="1" applyProtection="1">
      <alignment horizontal="center" vertical="center" wrapText="1"/>
      <protection locked="0"/>
    </xf>
    <xf numFmtId="0" fontId="286" fillId="0" borderId="93" xfId="0" applyFont="1" applyBorder="1" applyAlignment="1" applyProtection="1">
      <alignment horizontal="center" vertical="center" wrapText="1"/>
      <protection locked="0"/>
    </xf>
    <xf numFmtId="0" fontId="286" fillId="7" borderId="3" xfId="0" applyFont="1" applyFill="1" applyBorder="1" applyAlignment="1" applyProtection="1">
      <alignment horizontal="center" vertical="center" wrapText="1"/>
      <protection locked="0"/>
    </xf>
    <xf numFmtId="0" fontId="286" fillId="0" borderId="3" xfId="0" applyFont="1" applyBorder="1" applyAlignment="1" applyProtection="1">
      <alignment vertical="center" wrapText="1"/>
      <protection locked="0"/>
    </xf>
    <xf numFmtId="0" fontId="71" fillId="7" borderId="0" xfId="0" applyFont="1" applyFill="1" applyAlignment="1" applyProtection="1">
      <alignment vertical="center" wrapText="1"/>
      <protection locked="0"/>
    </xf>
    <xf numFmtId="269" fontId="280" fillId="7" borderId="93" xfId="0" applyNumberFormat="1" applyFont="1" applyFill="1" applyBorder="1" applyAlignment="1">
      <alignment horizontal="left" vertical="center" wrapText="1"/>
    </xf>
    <xf numFmtId="0" fontId="71" fillId="7" borderId="98" xfId="0" applyFont="1" applyFill="1" applyBorder="1" applyAlignment="1" applyProtection="1">
      <alignment horizontal="center" vertical="center" wrapText="1"/>
      <protection locked="0"/>
    </xf>
    <xf numFmtId="0" fontId="71" fillId="7" borderId="93" xfId="0" applyFont="1" applyFill="1" applyBorder="1" applyAlignment="1" applyProtection="1">
      <alignment horizontal="center" vertical="center" wrapText="1"/>
      <protection locked="0"/>
    </xf>
    <xf numFmtId="0" fontId="71" fillId="7" borderId="1" xfId="0" applyFont="1" applyFill="1" applyBorder="1" applyAlignment="1" applyProtection="1">
      <alignment horizontal="center" vertical="center" wrapText="1"/>
      <protection locked="0"/>
    </xf>
    <xf numFmtId="2" fontId="236" fillId="7" borderId="1" xfId="0" applyNumberFormat="1" applyFont="1" applyFill="1" applyBorder="1" applyAlignment="1" applyProtection="1">
      <alignment horizontal="center" vertical="center" wrapText="1" readingOrder="1"/>
      <protection locked="0"/>
    </xf>
    <xf numFmtId="2" fontId="287" fillId="7" borderId="3" xfId="0" applyNumberFormat="1" applyFont="1" applyFill="1" applyBorder="1" applyAlignment="1" applyProtection="1">
      <alignment horizontal="center" vertical="center" wrapText="1" readingOrder="1"/>
      <protection locked="0"/>
    </xf>
    <xf numFmtId="2" fontId="70" fillId="7" borderId="3" xfId="0" applyNumberFormat="1" applyFont="1" applyFill="1" applyBorder="1" applyAlignment="1">
      <alignment horizontal="center" vertical="center" wrapText="1"/>
    </xf>
    <xf numFmtId="269" fontId="280" fillId="0" borderId="95"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269" fontId="280" fillId="0" borderId="105" xfId="0" applyNumberFormat="1" applyFont="1" applyBorder="1" applyAlignment="1">
      <alignment horizontal="center" vertical="center" wrapText="1"/>
    </xf>
    <xf numFmtId="269" fontId="284" fillId="0" borderId="105" xfId="0" applyNumberFormat="1" applyFont="1" applyBorder="1" applyAlignment="1">
      <alignment horizontal="center" vertical="center" wrapText="1"/>
    </xf>
    <xf numFmtId="269" fontId="284" fillId="0" borderId="100" xfId="0" applyNumberFormat="1" applyFont="1" applyBorder="1" applyAlignment="1">
      <alignment horizontal="center" vertical="center" wrapText="1"/>
    </xf>
    <xf numFmtId="0" fontId="0" fillId="0" borderId="96" xfId="0" applyBorder="1" applyAlignment="1">
      <alignment horizontal="center" vertical="center" wrapText="1"/>
    </xf>
    <xf numFmtId="0" fontId="280" fillId="0" borderId="100" xfId="0" applyFont="1" applyBorder="1" applyAlignment="1">
      <alignment horizontal="center" vertical="center" wrapText="1"/>
    </xf>
    <xf numFmtId="0" fontId="284" fillId="0" borderId="103" xfId="0" applyFont="1" applyBorder="1" applyAlignment="1">
      <alignment horizontal="center" vertical="center" wrapText="1"/>
    </xf>
    <xf numFmtId="0" fontId="280" fillId="0" borderId="105" xfId="0" applyFont="1" applyBorder="1" applyAlignment="1">
      <alignment horizontal="center" vertical="center" wrapText="1"/>
    </xf>
    <xf numFmtId="0" fontId="284" fillId="0" borderId="106" xfId="0" applyFont="1" applyBorder="1" applyAlignment="1">
      <alignment horizontal="center" vertical="center" wrapText="1"/>
    </xf>
    <xf numFmtId="0" fontId="280" fillId="0" borderId="106" xfId="0" applyFont="1" applyBorder="1" applyAlignment="1">
      <alignment horizontal="center" vertical="center" wrapText="1"/>
    </xf>
    <xf numFmtId="0" fontId="280" fillId="0" borderId="94" xfId="0" applyFont="1" applyBorder="1" applyAlignment="1">
      <alignment horizontal="center" vertical="center" wrapText="1"/>
    </xf>
    <xf numFmtId="0" fontId="280" fillId="0" borderId="95" xfId="0" applyFont="1" applyBorder="1" applyAlignment="1">
      <alignment horizontal="center" vertical="center" wrapText="1"/>
    </xf>
    <xf numFmtId="269" fontId="280" fillId="7" borderId="96" xfId="0" applyNumberFormat="1" applyFont="1" applyFill="1" applyBorder="1" applyAlignment="1">
      <alignment horizontal="center" vertical="center" wrapText="1"/>
    </xf>
    <xf numFmtId="269" fontId="280" fillId="0" borderId="96" xfId="0" applyNumberFormat="1" applyFont="1" applyBorder="1" applyAlignment="1">
      <alignment horizontal="center" vertical="center"/>
    </xf>
    <xf numFmtId="269" fontId="280" fillId="0" borderId="95" xfId="0" applyNumberFormat="1" applyFont="1" applyBorder="1" applyAlignment="1">
      <alignment horizontal="center" vertical="center"/>
    </xf>
    <xf numFmtId="0" fontId="281" fillId="0" borderId="104" xfId="0" applyFont="1" applyBorder="1" applyAlignment="1">
      <alignment horizontal="center" vertical="center" wrapText="1"/>
    </xf>
    <xf numFmtId="0" fontId="281" fillId="0" borderId="107" xfId="0" applyFont="1" applyBorder="1" applyAlignment="1">
      <alignment horizontal="center" vertical="center" wrapText="1"/>
    </xf>
    <xf numFmtId="0" fontId="281" fillId="0" borderId="108" xfId="0" applyFont="1" applyBorder="1" applyAlignment="1">
      <alignment horizontal="center" vertical="center" wrapText="1"/>
    </xf>
    <xf numFmtId="269" fontId="284" fillId="0" borderId="96" xfId="0" applyNumberFormat="1" applyFont="1" applyBorder="1" applyAlignment="1">
      <alignment horizontal="center" vertical="center"/>
    </xf>
    <xf numFmtId="0" fontId="281" fillId="0" borderId="107" xfId="0" applyFont="1" applyBorder="1" applyAlignment="1">
      <alignment vertical="center" wrapText="1"/>
    </xf>
    <xf numFmtId="0" fontId="283" fillId="0" borderId="107" xfId="0" applyFont="1" applyBorder="1" applyAlignment="1">
      <alignment vertical="center" wrapText="1"/>
    </xf>
    <xf numFmtId="0" fontId="283" fillId="0" borderId="108" xfId="0" applyFont="1" applyBorder="1" applyAlignment="1">
      <alignment vertical="center" wrapText="1"/>
    </xf>
    <xf numFmtId="0" fontId="290" fillId="0" borderId="1" xfId="0" applyFont="1" applyBorder="1" applyAlignment="1" applyProtection="1">
      <alignment vertical="center" wrapText="1"/>
      <protection locked="0"/>
    </xf>
    <xf numFmtId="0" fontId="281" fillId="0" borderId="104" xfId="0" applyFont="1" applyBorder="1" applyAlignment="1">
      <alignment vertical="center" wrapText="1"/>
    </xf>
    <xf numFmtId="0" fontId="281" fillId="0" borderId="110" xfId="0" applyFont="1" applyBorder="1" applyAlignment="1">
      <alignment vertical="center" wrapText="1"/>
    </xf>
    <xf numFmtId="0" fontId="259" fillId="74" borderId="117" xfId="0" applyFont="1" applyFill="1" applyBorder="1" applyAlignment="1" applyProtection="1">
      <alignment horizontal="center" vertical="center" wrapText="1"/>
      <protection locked="0"/>
    </xf>
    <xf numFmtId="0" fontId="70" fillId="4" borderId="0" xfId="0" applyFont="1" applyFill="1" applyAlignment="1" applyProtection="1">
      <alignment horizontal="center" vertical="center" wrapText="1"/>
      <protection locked="0"/>
    </xf>
    <xf numFmtId="0" fontId="68" fillId="0" borderId="96" xfId="0" applyFont="1" applyBorder="1" applyAlignment="1" applyProtection="1">
      <alignment horizontal="center" vertical="center" wrapText="1"/>
      <protection locked="0"/>
    </xf>
    <xf numFmtId="0" fontId="68" fillId="0" borderId="94" xfId="0" applyFont="1" applyBorder="1" applyAlignment="1" applyProtection="1">
      <alignment horizontal="center" vertical="center" wrapText="1"/>
      <protection locked="0"/>
    </xf>
    <xf numFmtId="180" fontId="286" fillId="0" borderId="93" xfId="0" applyNumberFormat="1" applyFont="1" applyBorder="1" applyAlignment="1" applyProtection="1">
      <alignment horizontal="center" vertical="center" wrapText="1"/>
      <protection locked="0"/>
    </xf>
    <xf numFmtId="0" fontId="71" fillId="0" borderId="101" xfId="0" applyFont="1" applyBorder="1" applyAlignment="1" applyProtection="1">
      <alignment horizontal="center" vertical="center" wrapText="1"/>
      <protection locked="0"/>
    </xf>
    <xf numFmtId="180" fontId="286" fillId="0" borderId="94" xfId="0" applyNumberFormat="1" applyFont="1" applyBorder="1" applyAlignment="1" applyProtection="1">
      <alignment horizontal="center" vertical="center" wrapText="1"/>
      <protection locked="0"/>
    </xf>
    <xf numFmtId="0" fontId="71" fillId="0" borderId="118" xfId="0" applyFont="1" applyBorder="1" applyAlignment="1" applyProtection="1">
      <alignment horizontal="center" vertical="center" wrapText="1"/>
      <protection locked="0"/>
    </xf>
    <xf numFmtId="180" fontId="71" fillId="0" borderId="118" xfId="0" applyNumberFormat="1" applyFont="1" applyBorder="1" applyAlignment="1" applyProtection="1">
      <alignment horizontal="center" vertical="center" wrapText="1"/>
      <protection locked="0"/>
    </xf>
    <xf numFmtId="0" fontId="71" fillId="0" borderId="96" xfId="0" applyFont="1" applyBorder="1" applyAlignment="1" applyProtection="1">
      <alignment horizontal="center" vertical="center" wrapText="1"/>
      <protection locked="0"/>
    </xf>
    <xf numFmtId="0" fontId="6" fillId="74" borderId="102" xfId="0" applyFont="1" applyFill="1" applyBorder="1" applyAlignment="1" applyProtection="1">
      <alignment horizontal="center" vertical="center" wrapText="1"/>
      <protection locked="0"/>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0" xfId="0" applyFont="1" applyAlignment="1">
      <alignment horizontal="center" vertical="center"/>
    </xf>
    <xf numFmtId="0" fontId="12" fillId="0" borderId="56" xfId="0" applyFont="1" applyBorder="1" applyAlignment="1">
      <alignment horizontal="center" vertical="center"/>
    </xf>
    <xf numFmtId="0" fontId="12" fillId="65" borderId="88" xfId="0" applyFont="1" applyFill="1" applyBorder="1" applyAlignment="1">
      <alignment horizontal="center" vertical="center"/>
    </xf>
    <xf numFmtId="0" fontId="12" fillId="65" borderId="49" xfId="0" applyFont="1" applyFill="1" applyBorder="1" applyAlignment="1">
      <alignment horizontal="center" vertical="center"/>
    </xf>
    <xf numFmtId="0" fontId="46" fillId="4" borderId="54" xfId="0" applyFont="1" applyFill="1" applyBorder="1" applyAlignment="1">
      <alignment horizontal="center" vertical="center"/>
    </xf>
    <xf numFmtId="0" fontId="46" fillId="4" borderId="55" xfId="0" applyFont="1" applyFill="1" applyBorder="1" applyAlignment="1">
      <alignment horizontal="center" vertical="center"/>
    </xf>
    <xf numFmtId="0" fontId="46" fillId="4" borderId="57"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6" borderId="48" xfId="0" applyFont="1" applyFill="1" applyBorder="1" applyAlignment="1">
      <alignment horizontal="center" vertical="center" wrapText="1"/>
    </xf>
    <xf numFmtId="0" fontId="12" fillId="0" borderId="46" xfId="0" applyFont="1" applyBorder="1" applyAlignment="1">
      <alignment horizontal="center" vertical="center"/>
    </xf>
    <xf numFmtId="0" fontId="12" fillId="0" borderId="47" xfId="0" applyFont="1" applyBorder="1" applyAlignment="1">
      <alignment horizontal="center" vertical="center"/>
    </xf>
    <xf numFmtId="0" fontId="12" fillId="0" borderId="1" xfId="0" applyFont="1" applyBorder="1" applyAlignment="1">
      <alignment horizontal="center" vertical="center"/>
    </xf>
    <xf numFmtId="0" fontId="12" fillId="74" borderId="1" xfId="0" applyFont="1" applyFill="1" applyBorder="1" applyAlignment="1">
      <alignment horizontal="center" vertical="center"/>
    </xf>
    <xf numFmtId="0" fontId="12" fillId="74" borderId="48" xfId="0" applyFont="1" applyFill="1" applyBorder="1" applyAlignment="1">
      <alignment horizontal="center" vertical="center"/>
    </xf>
    <xf numFmtId="0" fontId="0" fillId="81" borderId="0" xfId="0" applyFill="1" applyAlignment="1">
      <alignment horizontal="center" vertical="center" wrapText="1"/>
    </xf>
    <xf numFmtId="0" fontId="0" fillId="0" borderId="96" xfId="0" applyBorder="1" applyAlignment="1">
      <alignment horizontal="center" vertical="center" wrapText="1"/>
    </xf>
    <xf numFmtId="0" fontId="0" fillId="0" borderId="95" xfId="0" applyBorder="1" applyAlignment="1">
      <alignment horizontal="center" vertical="center" wrapText="1"/>
    </xf>
    <xf numFmtId="0" fontId="0" fillId="0" borderId="94" xfId="0" applyBorder="1" applyAlignment="1">
      <alignment horizontal="center" vertical="center" wrapText="1"/>
    </xf>
    <xf numFmtId="0" fontId="281" fillId="0" borderId="109" xfId="0" applyFont="1" applyBorder="1" applyAlignment="1">
      <alignment horizontal="center" vertical="center"/>
    </xf>
    <xf numFmtId="0" fontId="281" fillId="0" borderId="107" xfId="0" applyFont="1" applyBorder="1" applyAlignment="1">
      <alignment horizontal="center" vertical="center"/>
    </xf>
    <xf numFmtId="0" fontId="281" fillId="0" borderId="110" xfId="0" applyFont="1" applyBorder="1" applyAlignment="1">
      <alignment horizontal="center" vertical="center"/>
    </xf>
    <xf numFmtId="0" fontId="280" fillId="0" borderId="111" xfId="0" applyFont="1" applyBorder="1" applyAlignment="1">
      <alignment horizontal="center" vertical="center" wrapText="1"/>
    </xf>
    <xf numFmtId="0" fontId="280" fillId="0" borderId="94" xfId="0" applyFont="1" applyBorder="1" applyAlignment="1">
      <alignment horizontal="center" vertical="center" wrapText="1"/>
    </xf>
    <xf numFmtId="0" fontId="280" fillId="0" borderId="96" xfId="0" applyFont="1" applyBorder="1" applyAlignment="1">
      <alignment horizontal="center" vertical="center" wrapText="1"/>
    </xf>
    <xf numFmtId="0" fontId="280" fillId="0" borderId="95" xfId="0" applyFont="1" applyBorder="1" applyAlignment="1">
      <alignment horizontal="center" vertical="center" wrapText="1"/>
    </xf>
    <xf numFmtId="0" fontId="280" fillId="0" borderId="111" xfId="0" applyFont="1" applyBorder="1" applyAlignment="1">
      <alignment horizontal="center" vertical="center"/>
    </xf>
    <xf numFmtId="0" fontId="280" fillId="0" borderId="95" xfId="0" applyFont="1" applyBorder="1" applyAlignment="1">
      <alignment horizontal="center" vertical="center"/>
    </xf>
    <xf numFmtId="0" fontId="280" fillId="0" borderId="117" xfId="0" applyFont="1" applyBorder="1" applyAlignment="1">
      <alignment horizontal="center" vertical="center"/>
    </xf>
    <xf numFmtId="0" fontId="280" fillId="0" borderId="94" xfId="0" applyFont="1" applyBorder="1" applyAlignment="1">
      <alignment horizontal="center" vertical="center"/>
    </xf>
    <xf numFmtId="269" fontId="280" fillId="0" borderId="96" xfId="0" applyNumberFormat="1" applyFont="1" applyBorder="1" applyAlignment="1">
      <alignment horizontal="center" vertical="center" wrapText="1"/>
    </xf>
    <xf numFmtId="269" fontId="280" fillId="0" borderId="95"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269" fontId="280" fillId="0" borderId="105" xfId="0" applyNumberFormat="1" applyFont="1" applyBorder="1" applyAlignment="1">
      <alignment horizontal="center" vertical="center" wrapText="1"/>
    </xf>
    <xf numFmtId="269" fontId="280" fillId="0" borderId="103" xfId="0" applyNumberFormat="1" applyFont="1" applyBorder="1" applyAlignment="1">
      <alignment horizontal="center" vertical="center" wrapText="1"/>
    </xf>
    <xf numFmtId="269" fontId="280" fillId="0" borderId="106" xfId="0" applyNumberFormat="1" applyFont="1" applyBorder="1" applyAlignment="1">
      <alignment horizontal="center" vertical="center" wrapText="1"/>
    </xf>
    <xf numFmtId="0" fontId="283" fillId="0" borderId="116" xfId="0" applyFont="1" applyBorder="1" applyAlignment="1">
      <alignment horizontal="center" vertical="center" wrapText="1"/>
    </xf>
    <xf numFmtId="0" fontId="283" fillId="0" borderId="113" xfId="0" applyFont="1" applyBorder="1" applyAlignment="1">
      <alignment horizontal="center" vertical="center" wrapText="1"/>
    </xf>
    <xf numFmtId="0" fontId="283" fillId="0" borderId="107" xfId="0" applyFont="1" applyBorder="1" applyAlignment="1">
      <alignment horizontal="center" vertical="center" wrapText="1"/>
    </xf>
    <xf numFmtId="0" fontId="283" fillId="0" borderId="108" xfId="0" applyFont="1" applyBorder="1" applyAlignment="1">
      <alignment horizontal="center" vertical="center" wrapText="1"/>
    </xf>
    <xf numFmtId="0" fontId="70" fillId="6" borderId="4" xfId="0" applyFont="1" applyFill="1" applyBorder="1" applyAlignment="1" applyProtection="1">
      <alignment horizontal="center" vertical="center" wrapText="1"/>
      <protection locked="0"/>
    </xf>
    <xf numFmtId="0" fontId="70" fillId="6" borderId="7" xfId="0" applyFont="1" applyFill="1" applyBorder="1" applyAlignment="1" applyProtection="1">
      <alignment horizontal="center" vertical="center" wrapText="1"/>
      <protection locked="0"/>
    </xf>
    <xf numFmtId="0" fontId="70" fillId="6" borderId="5" xfId="0" applyFont="1" applyFill="1" applyBorder="1" applyAlignment="1" applyProtection="1">
      <alignment horizontal="center" vertical="center" wrapText="1"/>
      <protection locked="0"/>
    </xf>
    <xf numFmtId="181" fontId="6" fillId="74" borderId="44" xfId="0" applyNumberFormat="1" applyFont="1" applyFill="1" applyBorder="1" applyAlignment="1" applyProtection="1">
      <alignment horizontal="center" vertical="center" wrapText="1"/>
      <protection locked="0"/>
    </xf>
    <xf numFmtId="181" fontId="6" fillId="74" borderId="24" xfId="0" applyNumberFormat="1" applyFont="1" applyFill="1" applyBorder="1" applyAlignment="1" applyProtection="1">
      <alignment horizontal="center" vertical="center" wrapText="1"/>
      <protection locked="0"/>
    </xf>
    <xf numFmtId="0" fontId="6" fillId="74" borderId="115" xfId="0" applyFont="1" applyFill="1" applyBorder="1" applyAlignment="1" applyProtection="1">
      <alignment horizontal="center" vertical="center" wrapText="1"/>
      <protection locked="0"/>
    </xf>
    <xf numFmtId="0" fontId="6" fillId="74" borderId="102" xfId="0" applyFont="1" applyFill="1" applyBorder="1" applyAlignment="1" applyProtection="1">
      <alignment horizontal="center" vertical="center" wrapText="1"/>
      <protection locked="0"/>
    </xf>
    <xf numFmtId="0" fontId="6" fillId="74" borderId="0" xfId="0" applyFont="1" applyFill="1" applyAlignment="1" applyProtection="1">
      <alignment horizontal="center" vertical="center" wrapText="1"/>
      <protection locked="0"/>
    </xf>
    <xf numFmtId="0" fontId="6" fillId="74" borderId="112" xfId="0" applyFont="1" applyFill="1" applyBorder="1" applyAlignment="1" applyProtection="1">
      <alignment horizontal="center" vertical="center" wrapText="1"/>
      <protection locked="0"/>
    </xf>
    <xf numFmtId="0" fontId="259" fillId="74" borderId="42" xfId="0" applyFont="1" applyFill="1" applyBorder="1" applyAlignment="1" applyProtection="1">
      <alignment horizontal="center" vertical="center" wrapText="1"/>
      <protection locked="0"/>
    </xf>
    <xf numFmtId="0" fontId="259" fillId="74" borderId="21" xfId="0" applyFont="1" applyFill="1" applyBorder="1" applyAlignment="1" applyProtection="1">
      <alignment horizontal="center" vertical="center" wrapText="1"/>
      <protection locked="0"/>
    </xf>
    <xf numFmtId="181" fontId="6" fillId="74" borderId="45" xfId="0" applyNumberFormat="1" applyFont="1" applyFill="1" applyBorder="1" applyAlignment="1" applyProtection="1">
      <alignment horizontal="center" vertical="center" wrapText="1"/>
      <protection locked="0"/>
    </xf>
    <xf numFmtId="0" fontId="259" fillId="74" borderId="4" xfId="0" applyFont="1" applyFill="1" applyBorder="1" applyAlignment="1" applyProtection="1">
      <alignment vertical="center" wrapText="1"/>
      <protection locked="0"/>
    </xf>
    <xf numFmtId="0" fontId="259" fillId="74" borderId="7" xfId="0" applyFont="1" applyFill="1" applyBorder="1" applyAlignment="1" applyProtection="1">
      <alignment vertical="center" wrapText="1"/>
      <protection locked="0"/>
    </xf>
    <xf numFmtId="0" fontId="259" fillId="74" borderId="5" xfId="0" applyFont="1" applyFill="1" applyBorder="1" applyAlignment="1" applyProtection="1">
      <alignment vertical="center" wrapText="1"/>
      <protection locked="0"/>
    </xf>
    <xf numFmtId="0" fontId="281" fillId="0" borderId="104" xfId="0" applyFont="1" applyBorder="1" applyAlignment="1">
      <alignment horizontal="center" vertical="center" wrapText="1"/>
    </xf>
    <xf numFmtId="0" fontId="281" fillId="0" borderId="107" xfId="0" applyFont="1" applyBorder="1" applyAlignment="1">
      <alignment horizontal="center" vertical="center" wrapText="1"/>
    </xf>
    <xf numFmtId="0" fontId="0" fillId="0" borderId="114" xfId="0" applyBorder="1" applyAlignment="1">
      <alignment horizontal="center" vertical="center" wrapText="1"/>
    </xf>
    <xf numFmtId="0" fontId="281" fillId="0" borderId="108" xfId="0" applyFont="1" applyBorder="1" applyAlignment="1">
      <alignment horizontal="center" vertical="center" wrapText="1"/>
    </xf>
    <xf numFmtId="0" fontId="281" fillId="7" borderId="104" xfId="0" applyFont="1" applyFill="1" applyBorder="1" applyAlignment="1">
      <alignment horizontal="center" vertical="center" wrapText="1"/>
    </xf>
    <xf numFmtId="0" fontId="281" fillId="7" borderId="107" xfId="0" applyFont="1" applyFill="1" applyBorder="1" applyAlignment="1">
      <alignment horizontal="center" vertical="center" wrapText="1"/>
    </xf>
    <xf numFmtId="0" fontId="281" fillId="7" borderId="108" xfId="0" applyFont="1" applyFill="1" applyBorder="1" applyAlignment="1">
      <alignment horizontal="center" vertical="center" wrapText="1"/>
    </xf>
    <xf numFmtId="0" fontId="0" fillId="7" borderId="96" xfId="0" applyFill="1" applyBorder="1" applyAlignment="1">
      <alignment horizontal="center" vertical="center" wrapText="1"/>
    </xf>
    <xf numFmtId="0" fontId="0" fillId="7" borderId="95" xfId="0" applyFill="1" applyBorder="1" applyAlignment="1">
      <alignment horizontal="center" vertical="center" wrapText="1"/>
    </xf>
    <xf numFmtId="0" fontId="0" fillId="7" borderId="94" xfId="0"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pplyProtection="1">
      <alignment horizontal="center" vertical="center"/>
      <protection locked="0"/>
    </xf>
    <xf numFmtId="0" fontId="7" fillId="0" borderId="50" xfId="0" applyFont="1" applyBorder="1" applyAlignment="1" applyProtection="1">
      <alignment horizontal="center" vertical="center"/>
      <protection locked="0"/>
    </xf>
    <xf numFmtId="0" fontId="6" fillId="74" borderId="53" xfId="0" applyFont="1" applyFill="1" applyBorder="1" applyAlignment="1" applyProtection="1">
      <alignment horizontal="center" vertical="center"/>
      <protection locked="0"/>
    </xf>
    <xf numFmtId="181" fontId="259" fillId="74" borderId="1" xfId="0" applyNumberFormat="1" applyFont="1" applyFill="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7" fillId="0" borderId="7" xfId="0" applyFont="1" applyBorder="1" applyAlignment="1" applyProtection="1">
      <alignment horizontal="center" vertical="center"/>
      <protection locked="0"/>
    </xf>
    <xf numFmtId="0" fontId="7" fillId="0" borderId="5" xfId="0" applyFont="1" applyBorder="1" applyAlignment="1" applyProtection="1">
      <alignment horizontal="center" vertical="center"/>
      <protection locked="0"/>
    </xf>
    <xf numFmtId="269" fontId="282" fillId="32" borderId="96" xfId="0" applyNumberFormat="1"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0" fillId="0" borderId="96" xfId="0" applyBorder="1" applyAlignment="1">
      <alignment vertical="center" wrapText="1"/>
    </xf>
    <xf numFmtId="0" fontId="0" fillId="0" borderId="95" xfId="0" applyBorder="1" applyAlignment="1">
      <alignment vertical="center" wrapText="1"/>
    </xf>
    <xf numFmtId="0" fontId="0" fillId="0" borderId="94" xfId="0" applyBorder="1" applyAlignment="1">
      <alignment vertical="center" wrapText="1"/>
    </xf>
    <xf numFmtId="3" fontId="259" fillId="0" borderId="0" xfId="123" applyNumberFormat="1" applyFont="1" applyBorder="1" applyAlignment="1">
      <alignment horizontal="center" vertical="center"/>
    </xf>
    <xf numFmtId="0" fontId="9" fillId="6" borderId="60" xfId="6868" applyFont="1" applyFill="1" applyBorder="1" applyAlignment="1">
      <alignment horizontal="center" vertical="center"/>
    </xf>
    <xf numFmtId="0" fontId="9" fillId="6" borderId="61" xfId="6868" applyFont="1" applyFill="1" applyBorder="1" applyAlignment="1">
      <alignment horizontal="center" vertical="center"/>
    </xf>
    <xf numFmtId="3" fontId="9" fillId="0" borderId="63" xfId="6868" applyNumberFormat="1" applyFont="1" applyBorder="1" applyAlignment="1">
      <alignment horizontal="center" vertical="center" wrapText="1"/>
    </xf>
    <xf numFmtId="3" fontId="9" fillId="0" borderId="64" xfId="6868" applyNumberFormat="1" applyFont="1" applyBorder="1" applyAlignment="1">
      <alignment horizontal="center" vertical="center" wrapText="1"/>
    </xf>
    <xf numFmtId="3" fontId="9" fillId="0" borderId="0" xfId="6868" applyNumberFormat="1" applyFont="1" applyAlignment="1">
      <alignment horizontal="center" vertical="center" wrapText="1"/>
    </xf>
    <xf numFmtId="3" fontId="9" fillId="0" borderId="67" xfId="6868" applyNumberFormat="1" applyFont="1" applyBorder="1" applyAlignment="1">
      <alignment horizontal="center" vertical="center" wrapText="1"/>
    </xf>
    <xf numFmtId="3" fontId="9" fillId="0" borderId="68" xfId="6868" applyNumberFormat="1" applyFont="1" applyBorder="1" applyAlignment="1">
      <alignment horizontal="center" vertical="center" wrapText="1"/>
    </xf>
    <xf numFmtId="3" fontId="9" fillId="0" borderId="69" xfId="6868" applyNumberFormat="1" applyFont="1" applyBorder="1" applyAlignment="1">
      <alignment horizontal="center" vertical="center" wrapText="1"/>
    </xf>
    <xf numFmtId="3" fontId="9" fillId="33" borderId="82" xfId="6868" applyNumberFormat="1" applyFont="1" applyFill="1" applyBorder="1" applyAlignment="1">
      <alignment horizontal="left" vertical="center" wrapText="1"/>
    </xf>
    <xf numFmtId="3" fontId="9" fillId="33" borderId="64" xfId="6868" applyNumberFormat="1" applyFont="1" applyFill="1" applyBorder="1" applyAlignment="1">
      <alignment horizontal="left" vertical="center" wrapText="1"/>
    </xf>
    <xf numFmtId="3" fontId="9" fillId="33" borderId="84" xfId="6868" applyNumberFormat="1" applyFont="1" applyFill="1" applyBorder="1" applyAlignment="1">
      <alignment horizontal="left" vertical="center" wrapText="1"/>
    </xf>
    <xf numFmtId="3" fontId="9" fillId="33" borderId="67" xfId="6868" applyNumberFormat="1" applyFont="1" applyFill="1" applyBorder="1" applyAlignment="1">
      <alignment horizontal="left" vertical="center" wrapText="1"/>
    </xf>
    <xf numFmtId="3" fontId="9" fillId="33" borderId="70" xfId="6868" applyNumberFormat="1" applyFont="1" applyFill="1" applyBorder="1" applyAlignment="1">
      <alignment horizontal="left" vertical="center" wrapText="1"/>
    </xf>
    <xf numFmtId="3" fontId="9" fillId="33" borderId="69" xfId="6868" applyNumberFormat="1" applyFont="1" applyFill="1" applyBorder="1" applyAlignment="1">
      <alignment horizontal="left" vertical="center" wrapText="1"/>
    </xf>
    <xf numFmtId="3" fontId="9" fillId="33" borderId="83" xfId="6868" applyNumberFormat="1" applyFont="1" applyFill="1" applyBorder="1" applyAlignment="1">
      <alignment horizontal="center" vertical="center" wrapText="1"/>
    </xf>
    <xf numFmtId="3" fontId="9" fillId="33" borderId="73" xfId="6868" applyNumberFormat="1" applyFont="1" applyFill="1" applyBorder="1" applyAlignment="1">
      <alignment horizontal="center" vertical="center" wrapText="1"/>
    </xf>
    <xf numFmtId="3" fontId="9" fillId="33" borderId="74" xfId="6868" applyNumberFormat="1" applyFont="1" applyFill="1" applyBorder="1" applyAlignment="1">
      <alignment horizontal="center" vertical="center" wrapText="1"/>
    </xf>
    <xf numFmtId="0" fontId="259" fillId="0" borderId="63" xfId="6868" applyFont="1" applyBorder="1" applyAlignment="1">
      <alignment horizontal="center" vertical="center"/>
    </xf>
    <xf numFmtId="0" fontId="259" fillId="0" borderId="64" xfId="6868" applyFont="1" applyBorder="1" applyAlignment="1">
      <alignment horizontal="center" vertical="center"/>
    </xf>
    <xf numFmtId="0" fontId="259" fillId="0" borderId="0" xfId="6868" applyFont="1" applyAlignment="1">
      <alignment horizontal="center" vertical="center"/>
    </xf>
    <xf numFmtId="0" fontId="259" fillId="0" borderId="67" xfId="6868" applyFont="1" applyBorder="1" applyAlignment="1">
      <alignment horizontal="center" vertical="center"/>
    </xf>
    <xf numFmtId="0" fontId="259" fillId="0" borderId="85" xfId="6868" applyFont="1" applyBorder="1" applyAlignment="1">
      <alignment horizontal="center" vertical="center"/>
    </xf>
    <xf numFmtId="0" fontId="259" fillId="0" borderId="86" xfId="6868" applyFont="1" applyBorder="1" applyAlignment="1">
      <alignment horizontal="center" vertical="center"/>
    </xf>
    <xf numFmtId="0" fontId="9" fillId="0" borderId="82" xfId="6868" applyFont="1" applyBorder="1" applyAlignment="1">
      <alignment horizontal="left" vertical="center" wrapText="1"/>
    </xf>
    <xf numFmtId="0" fontId="9" fillId="0" borderId="63" xfId="6868" applyFont="1" applyBorder="1" applyAlignment="1">
      <alignment horizontal="left" vertical="center" wrapText="1"/>
    </xf>
    <xf numFmtId="0" fontId="9" fillId="0" borderId="84" xfId="6868" applyFont="1" applyBorder="1" applyAlignment="1">
      <alignment horizontal="left" vertical="center" wrapText="1"/>
    </xf>
    <xf numFmtId="0" fontId="9" fillId="0" borderId="0" xfId="6868" applyFont="1" applyAlignment="1">
      <alignment horizontal="left" vertical="center" wrapText="1"/>
    </xf>
    <xf numFmtId="0" fontId="9" fillId="0" borderId="87" xfId="6868" applyFont="1" applyBorder="1" applyAlignment="1">
      <alignment horizontal="left" vertical="center" wrapText="1"/>
    </xf>
    <xf numFmtId="0" fontId="9" fillId="0" borderId="85" xfId="6868" applyFont="1" applyBorder="1" applyAlignment="1">
      <alignment horizontal="left" vertical="center" wrapText="1"/>
    </xf>
    <xf numFmtId="0" fontId="259" fillId="6" borderId="71" xfId="6868" applyFont="1" applyFill="1" applyBorder="1" applyAlignment="1">
      <alignment horizontal="center" vertical="center" wrapText="1"/>
    </xf>
    <xf numFmtId="0" fontId="259" fillId="6" borderId="72" xfId="6868" applyFont="1" applyFill="1" applyBorder="1" applyAlignment="1">
      <alignment horizontal="center" vertical="center" wrapText="1"/>
    </xf>
    <xf numFmtId="0" fontId="259" fillId="6" borderId="65" xfId="6868" applyFont="1" applyFill="1" applyBorder="1" applyAlignment="1">
      <alignment horizontal="center" vertical="center" wrapText="1"/>
    </xf>
    <xf numFmtId="3" fontId="9" fillId="6" borderId="66" xfId="6868" applyNumberFormat="1" applyFont="1" applyFill="1" applyBorder="1" applyAlignment="1">
      <alignment horizontal="left" vertical="center" wrapText="1"/>
    </xf>
    <xf numFmtId="3" fontId="9" fillId="6" borderId="71" xfId="6868" applyNumberFormat="1" applyFont="1" applyFill="1" applyBorder="1" applyAlignment="1">
      <alignment horizontal="left" vertical="center" wrapText="1"/>
    </xf>
    <xf numFmtId="3" fontId="9" fillId="6" borderId="72" xfId="6868" applyNumberFormat="1" applyFont="1" applyFill="1" applyBorder="1" applyAlignment="1">
      <alignment horizontal="left" vertical="center" wrapText="1"/>
    </xf>
    <xf numFmtId="0" fontId="259" fillId="0" borderId="72" xfId="6868" applyFont="1" applyBorder="1" applyAlignment="1">
      <alignment horizontal="center" vertical="center"/>
    </xf>
    <xf numFmtId="0" fontId="259" fillId="0" borderId="65" xfId="6868" applyFont="1" applyBorder="1" applyAlignment="1">
      <alignment horizontal="center" vertical="center"/>
    </xf>
    <xf numFmtId="0" fontId="3" fillId="7" borderId="2" xfId="0" applyFont="1" applyFill="1" applyBorder="1" applyAlignment="1">
      <alignment horizontal="left" vertical="center" wrapText="1" readingOrder="1"/>
    </xf>
    <xf numFmtId="0" fontId="3" fillId="7" borderId="6" xfId="0" applyFont="1" applyFill="1" applyBorder="1" applyAlignment="1">
      <alignment horizontal="left" vertical="center" wrapText="1" readingOrder="1"/>
    </xf>
    <xf numFmtId="0" fontId="3" fillId="7" borderId="3" xfId="0" applyFont="1" applyFill="1" applyBorder="1" applyAlignment="1">
      <alignment horizontal="left" vertical="center" wrapText="1" readingOrder="1"/>
    </xf>
    <xf numFmtId="0" fontId="4" fillId="4" borderId="2" xfId="0" applyFont="1" applyFill="1" applyBorder="1" applyAlignment="1">
      <alignment horizontal="center" vertical="center" wrapText="1" readingOrder="1"/>
    </xf>
    <xf numFmtId="0" fontId="4" fillId="4" borderId="3" xfId="0" applyFont="1" applyFill="1" applyBorder="1" applyAlignment="1">
      <alignment horizontal="center" vertical="center" wrapText="1" readingOrder="1"/>
    </xf>
    <xf numFmtId="0" fontId="6" fillId="74" borderId="4" xfId="0" applyFont="1" applyFill="1" applyBorder="1" applyAlignment="1">
      <alignment horizontal="center" vertical="center"/>
    </xf>
    <xf numFmtId="0" fontId="6" fillId="74" borderId="7" xfId="0" applyFont="1" applyFill="1" applyBorder="1" applyAlignment="1">
      <alignment horizontal="center" vertical="center"/>
    </xf>
    <xf numFmtId="0" fontId="6" fillId="74" borderId="5" xfId="0" applyFont="1" applyFill="1" applyBorder="1" applyAlignment="1">
      <alignment horizontal="center" vertical="center"/>
    </xf>
    <xf numFmtId="0" fontId="4" fillId="4" borderId="1" xfId="0" applyFont="1" applyFill="1" applyBorder="1" applyAlignment="1">
      <alignment horizontal="center" vertical="center" wrapText="1" readingOrder="1"/>
    </xf>
    <xf numFmtId="0" fontId="4" fillId="4" borderId="4" xfId="0" applyFont="1" applyFill="1" applyBorder="1" applyAlignment="1">
      <alignment horizontal="center" vertical="center" wrapText="1" readingOrder="1"/>
    </xf>
    <xf numFmtId="0" fontId="4" fillId="4" borderId="7"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3" fillId="4" borderId="2"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9" fillId="0" borderId="4" xfId="0" quotePrefix="1" applyFont="1" applyBorder="1" applyAlignment="1">
      <alignment horizontal="left" vertical="center" wrapText="1"/>
    </xf>
    <xf numFmtId="0" fontId="9" fillId="0" borderId="7" xfId="0" quotePrefix="1" applyFont="1" applyBorder="1" applyAlignment="1">
      <alignment horizontal="left" vertical="center" wrapText="1"/>
    </xf>
    <xf numFmtId="0" fontId="9" fillId="0" borderId="5" xfId="0" quotePrefix="1" applyFont="1" applyBorder="1" applyAlignment="1">
      <alignment horizontal="left"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0" borderId="2" xfId="0" quotePrefix="1"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quotePrefix="1"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9" fillId="0" borderId="5" xfId="0" quotePrefix="1" applyFont="1" applyBorder="1" applyAlignment="1">
      <alignment horizontal="left" vertical="top" wrapText="1"/>
    </xf>
    <xf numFmtId="0" fontId="7" fillId="4" borderId="2"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3" xfId="0" applyFont="1" applyFill="1" applyBorder="1" applyAlignment="1">
      <alignment horizontal="center" vertical="center"/>
    </xf>
    <xf numFmtId="0" fontId="272" fillId="0" borderId="0" xfId="0" applyFont="1" applyAlignment="1">
      <alignment horizontal="left" vertical="center" wrapText="1"/>
    </xf>
    <xf numFmtId="0" fontId="3" fillId="4" borderId="2" xfId="0" applyFont="1" applyFill="1" applyBorder="1" applyAlignment="1">
      <alignment horizontal="left" vertical="center"/>
    </xf>
    <xf numFmtId="0" fontId="3" fillId="4" borderId="6" xfId="0" applyFont="1" applyFill="1" applyBorder="1" applyAlignment="1">
      <alignment horizontal="left" vertical="center"/>
    </xf>
    <xf numFmtId="0" fontId="3" fillId="4" borderId="3" xfId="0" applyFont="1" applyFill="1" applyBorder="1" applyAlignment="1">
      <alignment horizontal="left" vertical="center"/>
    </xf>
    <xf numFmtId="0" fontId="3" fillId="0" borderId="2" xfId="0" applyFont="1" applyBorder="1" applyAlignment="1">
      <alignment horizontal="left" vertical="center" wrapText="1"/>
    </xf>
    <xf numFmtId="0" fontId="3" fillId="0" borderId="6" xfId="0" applyFont="1" applyBorder="1" applyAlignment="1">
      <alignment horizontal="left" vertical="center"/>
    </xf>
    <xf numFmtId="0" fontId="3" fillId="0" borderId="3" xfId="0" applyFont="1" applyBorder="1" applyAlignment="1">
      <alignment horizontal="left" vertical="center"/>
    </xf>
    <xf numFmtId="0" fontId="3" fillId="0" borderId="4" xfId="0" quotePrefix="1" applyFont="1" applyBorder="1" applyAlignment="1">
      <alignment horizontal="left" vertical="top" wrapText="1"/>
    </xf>
    <xf numFmtId="0" fontId="3" fillId="0" borderId="7" xfId="0" quotePrefix="1" applyFont="1" applyBorder="1" applyAlignment="1">
      <alignment horizontal="left" vertical="top" wrapText="1"/>
    </xf>
    <xf numFmtId="0" fontId="3" fillId="0" borderId="5" xfId="0" quotePrefix="1" applyFont="1" applyBorder="1" applyAlignment="1">
      <alignment horizontal="left" vertical="top" wrapText="1"/>
    </xf>
    <xf numFmtId="0" fontId="3" fillId="75" borderId="75" xfId="0" applyFont="1" applyFill="1" applyBorder="1" applyAlignment="1">
      <alignment horizontal="left" vertical="center" wrapText="1" readingOrder="1"/>
    </xf>
    <xf numFmtId="0" fontId="3" fillId="75" borderId="76" xfId="0" applyFont="1" applyFill="1" applyBorder="1" applyAlignment="1">
      <alignment horizontal="left"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3" fillId="0" borderId="75" xfId="0" applyFont="1" applyBorder="1" applyAlignment="1">
      <alignment horizontal="left" vertical="top" wrapText="1" readingOrder="1"/>
    </xf>
    <xf numFmtId="0" fontId="3" fillId="0" borderId="76" xfId="0" applyFont="1" applyBorder="1" applyAlignment="1">
      <alignment horizontal="left" vertical="top" wrapText="1" readingOrder="1"/>
    </xf>
    <xf numFmtId="0" fontId="4" fillId="75" borderId="51" xfId="0" applyFont="1" applyFill="1" applyBorder="1" applyAlignment="1">
      <alignment horizontal="center" vertical="center" wrapText="1" readingOrder="1"/>
    </xf>
    <xf numFmtId="0" fontId="4" fillId="75" borderId="52" xfId="0" applyFont="1" applyFill="1" applyBorder="1" applyAlignment="1">
      <alignment horizontal="center" vertical="center" wrapText="1" readingOrder="1"/>
    </xf>
  </cellXfs>
  <cellStyles count="6870">
    <cellStyle name="_x0012_" xfId="495" xr:uid="{00000000-0005-0000-0000-000000000000}"/>
    <cellStyle name=" " xfId="496" xr:uid="{00000000-0005-0000-0000-000001000000}"/>
    <cellStyle name="  2" xfId="497" xr:uid="{00000000-0005-0000-0000-000002000000}"/>
    <cellStyle name=" _(취합)퇴직 현황  및 예상 인원관리_20110228 (version 1)" xfId="498" xr:uid="{00000000-0005-0000-0000-000003000000}"/>
    <cellStyle name=" _★구미장비기술담당 History_20100726" xfId="499" xr:uid="{00000000-0005-0000-0000-000004000000}"/>
    <cellStyle name=" _04. 생산기술센터 인원현황(3월)_구미장비기술담당" xfId="500" xr:uid="{00000000-0005-0000-0000-000005000000}"/>
    <cellStyle name=" _1. 생산기술센터 인원현황(11월)_송부" xfId="501" xr:uid="{00000000-0005-0000-0000-000006000000}"/>
    <cellStyle name=" _1. 생산기술센터 인원현황(5월)_송부" xfId="502" xr:uid="{00000000-0005-0000-0000-000007000000}"/>
    <cellStyle name=" _1. 생산기술센터 인원현황(9월)_송부" xfId="503" xr:uid="{00000000-0005-0000-0000-000008000000}"/>
    <cellStyle name=" _13년 P8 Gas Room 인수인계 (2月)" xfId="504" xr:uid="{00000000-0005-0000-0000-000009000000}"/>
    <cellStyle name=" _2010 인원 계획" xfId="505" xr:uid="{00000000-0005-0000-0000-00000A000000}"/>
    <cellStyle name=" _2011년 인원 사업계획_StoryTelling_ver1.7" xfId="506" xr:uid="{00000000-0005-0000-0000-00000B000000}"/>
    <cellStyle name=" _4TSPT 장비일보(2월)" xfId="507" xr:uid="{00000000-0005-0000-0000-00000C000000}"/>
    <cellStyle name=" _5TSPT 장비일보 (02월)" xfId="508" xr:uid="{00000000-0005-0000-0000-00000D000000}"/>
    <cellStyle name=" _Audit 일보 정리 " xfId="509" xr:uid="{00000000-0005-0000-0000-00000E000000}"/>
    <cellStyle name=" _Crane 점검 계획서_파주장비기술안전 Task_v0.1_r_E64EF6520AB256FBEF5921E786EEB98CD91889A99EA66A48D49CB4509A3252CA_461d_m" xfId="510" xr:uid="{00000000-0005-0000-0000-00000F000000}"/>
    <cellStyle name=" _Cryo Pump 교체 이력 Sheet_081028" xfId="511" xr:uid="{00000000-0005-0000-0000-000010000000}"/>
    <cellStyle name=" _Cryo Pump 교체 이력 Sheet_081211" xfId="512" xr:uid="{00000000-0005-0000-0000-000011000000}"/>
    <cellStyle name=" _ETMS 분석_P45 SPT(8월~10월)_원본(4TSPT만)" xfId="513" xr:uid="{00000000-0005-0000-0000-000012000000}"/>
    <cellStyle name=" _ETMS 분석_P45 SPT(8월~10월)_원본2" xfId="514" xr:uid="{00000000-0005-0000-0000-000013000000}"/>
    <cellStyle name=" _HF 구간 Filter 교체" xfId="515" xr:uid="{00000000-0005-0000-0000-000014000000}"/>
    <cellStyle name=" _P8E 이동인원 주거 지원현황 파악_구미장비기술담당 Rev 0.1" xfId="516" xr:uid="{00000000-0005-0000-0000-000015000000}"/>
    <cellStyle name=" _WW33 퇴직인원주간보고_Rev0.1" xfId="517" xr:uid="{00000000-0005-0000-0000-000016000000}"/>
    <cellStyle name=" _WW5 인원주간보고_Rev0.1" xfId="518" xr:uid="{00000000-0005-0000-0000-000017000000}"/>
    <cellStyle name=" _개조개선관리(요약판)_08년11월09년3월_0904.01_v 0.2_포토팀(최종)" xfId="519" xr:uid="{00000000-0005-0000-0000-000018000000}"/>
    <cellStyle name=" _구미장비기술담당 인원 계획_Rev0.0_20090921" xfId="520" xr:uid="{00000000-0005-0000-0000-000019000000}"/>
    <cellStyle name=" _구미장비기술담당 인원 배치계획 Rev0.4" xfId="521" xr:uid="{00000000-0005-0000-0000-00001A000000}"/>
    <cellStyle name=" _구미장비기술담당 인원현황" xfId="522" xr:uid="{00000000-0005-0000-0000-00001B000000}"/>
    <cellStyle name=" _구미장비기술담당 조직도_200901111_Rev" xfId="523" xr:uid="{00000000-0005-0000-0000-00001C000000}"/>
    <cellStyle name=" _구미장비기술담당 중국 Fab 이동인원선정_Ver2.0" xfId="524" xr:uid="{00000000-0005-0000-0000-00001D000000}"/>
    <cellStyle name=" _구미장비기술담당 충원 계획_Rev1.5_20090824" xfId="525" xr:uid="{00000000-0005-0000-0000-00001E000000}"/>
    <cellStyle name=" _담당주간업무계획_11년_ww49_v0.1_r_09047071808f222e_40d7_m" xfId="526" xr:uid="{00000000-0005-0000-0000-00001F000000}"/>
    <cellStyle name=" _복사본 (나현우)파주장비기술담당 `12년 추석 근무계획 요청용_120904_v0.1" xfId="527" xr:uid="{00000000-0005-0000-0000-000020000000}"/>
    <cellStyle name=" _복사본 직무분석 자료.201008-2강문필K" xfId="528" xr:uid="{00000000-0005-0000-0000-000021000000}"/>
    <cellStyle name=" _인원 적정성 WS_진척사항_R0.1_100811" xfId="529" xr:uid="{00000000-0005-0000-0000-000022000000}"/>
    <cellStyle name=" _인원투입계획_20090527_Rev33(주간보고)" xfId="530" xr:uid="{00000000-0005-0000-0000-000023000000}"/>
    <cellStyle name=" _ㅋㅋㅋ" xfId="531" xr:uid="{00000000-0005-0000-0000-000024000000}"/>
    <cellStyle name=" _팀장급이상주간업무계획_49주_취합" xfId="532" xr:uid="{00000000-0005-0000-0000-000025000000}"/>
    <cellStyle name=" _팀장휴가계획_취합_081023" xfId="533" xr:uid="{00000000-0005-0000-0000-000026000000}"/>
    <cellStyle name=" _파주 CGSS반 조직도 구성(Eng'r 포함)_최종(★협의전 수정금지★)_120529" xfId="534" xr:uid="{00000000-0005-0000-0000-000027000000}"/>
    <cellStyle name="_x0012_ 2" xfId="535" xr:uid="{00000000-0005-0000-0000-000028000000}"/>
    <cellStyle name="_x0012_ 3" xfId="536" xr:uid="{00000000-0005-0000-0000-000029000000}"/>
    <cellStyle name=" Prog" xfId="537" xr:uid="{00000000-0005-0000-0000-00002A000000}"/>
    <cellStyle name="_x0018__x0009__x000d_" xfId="538" xr:uid="{00000000-0005-0000-0000-00002B000000}"/>
    <cellStyle name="_x000a_386grabber=M" xfId="280" xr:uid="{00000000-0005-0000-0000-00002C000000}"/>
    <cellStyle name="_x0005__x000d__x0003__x0008_i_x000f__x0001_" xfId="539" xr:uid="{00000000-0005-0000-0000-00002D000000}"/>
    <cellStyle name="_x0014_&quot;_x0003__x0003__x000c_?_x0008__x0014_4_x0001_" xfId="540" xr:uid="{00000000-0005-0000-0000-00002E000000}"/>
    <cellStyle name="%" xfId="84" xr:uid="{00000000-0005-0000-0000-00002F000000}"/>
    <cellStyle name="_x0002_._x0011__x0002_._x001b__x0002_ _x0015_%_x0018__x0001_" xfId="541" xr:uid="{00000000-0005-0000-0000-000030000000}"/>
    <cellStyle name="_x0002_._x0011__x0002_._x001b__x0002_ _x0015_%_x0018__x0001_ 2" xfId="542" xr:uid="{00000000-0005-0000-0000-000031000000}"/>
    <cellStyle name="_x0002_._x0011__x0002_._x001b__x0002_ _x0015_%_x0018__x0001__(141111) EPFPHT0704 Coater Leak Reflection Shee111t" xfId="543" xr:uid="{00000000-0005-0000-0000-000032000000}"/>
    <cellStyle name="_x001f_?--_x0004_ _x000c_ _x0003__x000b__x0001__x000a__x000b__x0002_--_x0008__x0004__x0002__x0002__x0007__x0007__x0007__x0007__x0007__x0007__x0007__x0007__x0007__x0007__x0007__x0007__x0007__x0007__x0002_-_x0004_ _x000c_ _x0003__x000b__x0001__x000a__x000b__x0002_--_x0008__x0002_" xfId="544" xr:uid="{00000000-0005-0000-0000-000033000000}"/>
    <cellStyle name="_x001f_?--_x0004_ _x000c__x0009__x0003__x000b__x0001__x000a__x000b__x0002_--_x0008__x0004__x0002__x0002__x0007__x0007__x0007__x0007__x0007__x0007__x0007__x0007__x0007__x0007__x0007__x0007__x0007__x0007__x0002_-_x0004_ _x000c__x0009__x0003__x000b__x0001__x000a__x000b__x0002_--_x0008__x0002_" xfId="545" xr:uid="{00000000-0005-0000-0000-000034000000}"/>
    <cellStyle name="??&amp;O?&amp;H?_x0008__x000f__x0007_?_x0007__x0001__x0001_" xfId="546" xr:uid="{00000000-0005-0000-0000-000035000000}"/>
    <cellStyle name="??&amp;O?&amp;H?_x0008__x000f__x0007_?_x0007__x0001__x0001_ 2" xfId="547" xr:uid="{00000000-0005-0000-0000-000036000000}"/>
    <cellStyle name="??&amp;O?&amp;H?_x0008__x000f__x0007_?_x0007__x0001__x0001_ 2 2" xfId="548" xr:uid="{00000000-0005-0000-0000-000037000000}"/>
    <cellStyle name="??&amp;O?&amp;H?_x0008_??_x0007__x0001__x0001_" xfId="549" xr:uid="{00000000-0005-0000-0000-000038000000}"/>
    <cellStyle name="??&amp;O?&amp;H?_x0008_??_x0007__x0001__x0001_ 2" xfId="550" xr:uid="{00000000-0005-0000-0000-000039000000}"/>
    <cellStyle name="??&amp;O?&amp;H?_x0008_??_x0007__x0001__x0001_ 2 2" xfId="551" xr:uid="{00000000-0005-0000-0000-00003A000000}"/>
    <cellStyle name="??&amp;O?&amp;H?_x0008__x000f__x0007_?_x0007__x0001__x0001__(보고) 안전위원회 Agenda 및 Master Plan ver 0.6 0114" xfId="552" xr:uid="{00000000-0005-0000-0000-00003B000000}"/>
    <cellStyle name="?????????똀????덦_x0001_?????????Ao½¨_x0001_??뾐_x0001_?qoux_12~3SO2_pcz1124?b_x001a_Normal__x0003_¿­ D±÷4%_x0004__x0004_?±÷(_x0002_?_x0004_?_x0004_????_x0014_&quot;_x0003__x0003__x000c_?_x0008__x0014_4_x0001_??_x0004__x0004_2²¸_x000c_a?_x0014__x000c_l_x000d_???????b???b???b???b???b???b???b???b???b???b???b???b???b???b???b???b???b???b???b???b???b???b???b???b???b???b???b???b???b???b???b?" xfId="553" xr:uid="{00000000-0005-0000-0000-00003C000000}"/>
    <cellStyle name="??_?.????" xfId="554" xr:uid="{00000000-0005-0000-0000-00003D000000}"/>
    <cellStyle name="_ CF 취합_2인1조 작업개소 조사件(120731)_v0.1" xfId="555" xr:uid="{00000000-0005-0000-0000-00003E000000}"/>
    <cellStyle name="_#4 김형일" xfId="556" xr:uid="{00000000-0005-0000-0000-00003F000000}"/>
    <cellStyle name="_#6 김동준" xfId="557" xr:uid="{00000000-0005-0000-0000-000040000000}"/>
    <cellStyle name="_#6 조개 얼룩" xfId="558" xr:uid="{00000000-0005-0000-0000-000041000000}"/>
    <cellStyle name="_#60 장비문제점 07.20Xls" xfId="559" xr:uid="{00000000-0005-0000-0000-000042000000}"/>
    <cellStyle name="_%EC%84%BC%ED%84%B0%EC%A7%81%EC%86%8D%E2%86%92%ED%8C%8C%EC%A3%BC%EC%9E%A5%EB%B9%84%EA%B8%B0%EC%88%A0%EB%8B%B4%E(1)" xfId="560" xr:uid="{00000000-0005-0000-0000-000043000000}"/>
    <cellStyle name="_(050324)Demand Updatever1.0" xfId="561" xr:uid="{00000000-0005-0000-0000-000044000000}"/>
    <cellStyle name="_(050324)Demand Updatever1.0 2" xfId="562" xr:uid="{00000000-0005-0000-0000-000045000000}"/>
    <cellStyle name="_(050324)Demand Updatever1.0_(보고) 안전위원회 Agenda 및 Master Plan ver 0.6 0114" xfId="563" xr:uid="{00000000-0005-0000-0000-000046000000}"/>
    <cellStyle name="_(050324)Demand Updatever1.0_(보고) 안전위원회 Agenda 및 Master Plan ver 1.9 0211" xfId="564" xr:uid="{00000000-0005-0000-0000-000047000000}"/>
    <cellStyle name="_(050324)Demand Updatever1.0_복사본 (나현우)파주장비기술담당 `12년 추석 근무계획 요청용_120904_v0.1" xfId="565" xr:uid="{00000000-0005-0000-0000-000048000000}"/>
    <cellStyle name="_(080328) 구미진공장비기술팀 조직도_Rev.6" xfId="566" xr:uid="{00000000-0005-0000-0000-000049000000}"/>
    <cellStyle name="_(090316)P8 Inline Debriefing" xfId="567" xr:uid="{00000000-0005-0000-0000-00004A000000}"/>
    <cellStyle name="_(090316)P8 Inline Debriefing 2" xfId="568" xr:uid="{00000000-0005-0000-0000-00004B000000}"/>
    <cellStyle name="_(120302)FPHT#18 PM Time Table" xfId="569" xr:uid="{00000000-0005-0000-0000-00004C000000}"/>
    <cellStyle name="_(Panel센타)RP2 인원 계획 New 양식(070221)_FA기술" xfId="570" xr:uid="{00000000-0005-0000-0000-00004D000000}"/>
    <cellStyle name="_(Panel센타)RP2 인원 계획 New 양식(070226)_FA기술_수정요청" xfId="571" xr:uid="{00000000-0005-0000-0000-00004E000000}"/>
    <cellStyle name="_(구미)P8이동 관련" xfId="572" xr:uid="{00000000-0005-0000-0000-00004F000000}"/>
    <cellStyle name="_(구미FA팀)08년 각 팀별 Set up 및 개선 개조 상세 일정_생기담당_071211_최종" xfId="573" xr:uid="{00000000-0005-0000-0000-000050000000}"/>
    <cellStyle name="_(김용현)_`12년 추석 휴무 근무 계획_1024_v0.1_v0.1_d-0904707180e77d04_4f8d-m" xfId="574" xr:uid="{00000000-0005-0000-0000-000051000000}"/>
    <cellStyle name="_(김용현)_`12년 추석 휴무 근무 계획_1024_v0.1_v0.1_d-0904707180e77d04_4f8d-m_(141111) EPFPHT0704 Coater Leak Reflection Shee111t" xfId="575" xr:uid="{00000000-0005-0000-0000-000052000000}"/>
    <cellStyle name="_(보고) 안전위원회 Agenda 및 Master Plan ver 0.6 0114" xfId="576" xr:uid="{00000000-0005-0000-0000-000053000000}"/>
    <cellStyle name="_(보고) 안전위원회 Agenda 및 Master Plan ver 1.9 0211" xfId="577" xr:uid="{00000000-0005-0000-0000-000054000000}"/>
    <cellStyle name="_(수정_파주장비기술담당) 2011년 행사비 편성_생기송부용_0129" xfId="578" xr:uid="{00000000-0005-0000-0000-000055000000}"/>
    <cellStyle name="_(지우지말것) ★★★ Daily 회의록 및 주말근무실적 등_인적사고 Zero Task_100702" xfId="579" xr:uid="{00000000-0005-0000-0000-000056000000}"/>
    <cellStyle name="_(치료)법적대응__01 Master Plan" xfId="580" xr:uid="{00000000-0005-0000-0000-000057000000}"/>
    <cellStyle name="_(치료)수정 후속발표_전체 팀 sum_ 12YYPSM 시트 _v0.12_v1.0_v0.1" xfId="581" xr:uid="{00000000-0005-0000-0000-000058000000}"/>
    <cellStyle name="_~0353621" xfId="582" xr:uid="{00000000-0005-0000-0000-000059000000}"/>
    <cellStyle name="_~0547066" xfId="583" xr:uid="{00000000-0005-0000-0000-00005A000000}"/>
    <cellStyle name="_~0758686" xfId="584" xr:uid="{00000000-0005-0000-0000-00005B000000}"/>
    <cellStyle name="_~0948999" xfId="585" xr:uid="{00000000-0005-0000-0000-00005C000000}"/>
    <cellStyle name="_~1417828" xfId="586" xr:uid="{00000000-0005-0000-0000-00005D000000}"/>
    <cellStyle name="_~2218148" xfId="587" xr:uid="{00000000-0005-0000-0000-00005E000000}"/>
    <cellStyle name="_~2508559" xfId="588" xr:uid="{00000000-0005-0000-0000-00005F000000}"/>
    <cellStyle name="_~2561220" xfId="589" xr:uid="{00000000-0005-0000-0000-000060000000}"/>
    <cellStyle name="_~3506072" xfId="590" xr:uid="{00000000-0005-0000-0000-000061000000}"/>
    <cellStyle name="_~3719599" xfId="591" xr:uid="{00000000-0005-0000-0000-000062000000}"/>
    <cellStyle name="_~3837043" xfId="592" xr:uid="{00000000-0005-0000-0000-000063000000}"/>
    <cellStyle name="_~3932254" xfId="593" xr:uid="{00000000-0005-0000-0000-000064000000}"/>
    <cellStyle name="_~3990630" xfId="594" xr:uid="{00000000-0005-0000-0000-000065000000}"/>
    <cellStyle name="_~4088204" xfId="595" xr:uid="{00000000-0005-0000-0000-000066000000}"/>
    <cellStyle name="_~4454150" xfId="596" xr:uid="{00000000-0005-0000-0000-000067000000}"/>
    <cellStyle name="_~5003102" xfId="597" xr:uid="{00000000-0005-0000-0000-000068000000}"/>
    <cellStyle name="_~5009216" xfId="598" xr:uid="{00000000-0005-0000-0000-000069000000}"/>
    <cellStyle name="_~5826803" xfId="599" xr:uid="{00000000-0005-0000-0000-00006A000000}"/>
    <cellStyle name="_~6086913" xfId="600" xr:uid="{00000000-0005-0000-0000-00006B000000}"/>
    <cellStyle name="_~6245794" xfId="601" xr:uid="{00000000-0005-0000-0000-00006C000000}"/>
    <cellStyle name="_~6639568" xfId="602" xr:uid="{00000000-0005-0000-0000-00006D000000}"/>
    <cellStyle name="_~6717118" xfId="603" xr:uid="{00000000-0005-0000-0000-00006E000000}"/>
    <cellStyle name="_~6969229" xfId="604" xr:uid="{00000000-0005-0000-0000-00006F000000}"/>
    <cellStyle name="_~7094439" xfId="605" xr:uid="{00000000-0005-0000-0000-000070000000}"/>
    <cellStyle name="_~7108360" xfId="606" xr:uid="{00000000-0005-0000-0000-000071000000}"/>
    <cellStyle name="_~7797975" xfId="607" xr:uid="{00000000-0005-0000-0000-000072000000}"/>
    <cellStyle name="_~7963009" xfId="608" xr:uid="{00000000-0005-0000-0000-000073000000}"/>
    <cellStyle name="_~8229645" xfId="609" xr:uid="{00000000-0005-0000-0000-000074000000}"/>
    <cellStyle name="_~8748909" xfId="610" xr:uid="{00000000-0005-0000-0000-000075000000}"/>
    <cellStyle name="_~9043655" xfId="611" xr:uid="{00000000-0005-0000-0000-000076000000}"/>
    <cellStyle name="_~9043655_(050324)Demand Updatever1.0" xfId="612" xr:uid="{00000000-0005-0000-0000-000077000000}"/>
    <cellStyle name="_~9043655_(050324)Demand Updatever1.0 2" xfId="613" xr:uid="{00000000-0005-0000-0000-000078000000}"/>
    <cellStyle name="_~9043655_(050324)Demand Updatever1.0_(보고) 안전위원회 Agenda 및 Master Plan ver 0.6 0114" xfId="614" xr:uid="{00000000-0005-0000-0000-000079000000}"/>
    <cellStyle name="_~9043655_(050324)Demand Updatever1.0_(보고) 안전위원회 Agenda 및 Master Plan ver 1.9 0211" xfId="615" xr:uid="{00000000-0005-0000-0000-00007A000000}"/>
    <cellStyle name="_~9043655_(050324)Demand Updatever1.0_복사본 (나현우)파주장비기술담당 `12년 추석 근무계획 요청용_120904_v0.1" xfId="616" xr:uid="{00000000-0005-0000-0000-00007B000000}"/>
    <cellStyle name="_~9043655_0. Master Q1_2004_(040127)_ver.3" xfId="617" xr:uid="{00000000-0005-0000-0000-00007C000000}"/>
    <cellStyle name="_~9043655_0. Master Q1_2004_(040127)_ver.3 2" xfId="618" xr:uid="{00000000-0005-0000-0000-00007D000000}"/>
    <cellStyle name="_~9043655_0. Master Q1_2004_(040127)_ver.3_(보고) 안전위원회 Agenda 및 Master Plan ver 0.6 0114" xfId="619" xr:uid="{00000000-0005-0000-0000-00007E000000}"/>
    <cellStyle name="_~9043655_0. Master Q1_2004_(040127)_ver.3_(보고) 안전위원회 Agenda 및 Master Plan ver 1.9 0211" xfId="620" xr:uid="{00000000-0005-0000-0000-00007F000000}"/>
    <cellStyle name="_~9043655_0. Master Q1_2004_(040127)_ver.3_복사본 (나현우)파주장비기술담당 `12년 추석 근무계획 요청용_120904_v0.1" xfId="621" xr:uid="{00000000-0005-0000-0000-000080000000}"/>
    <cellStyle name="_~9043655_0. Master Q4_2004_(0401208)공식-rev 01" xfId="622" xr:uid="{00000000-0005-0000-0000-000081000000}"/>
    <cellStyle name="_~9043655_0. Master Q4_2004_(0401208)공식-rev 01 2" xfId="623" xr:uid="{00000000-0005-0000-0000-000082000000}"/>
    <cellStyle name="_~9043655_0. Master Q4_2004_(0401208)공식-rev 01_(보고) 안전위원회 Agenda 및 Master Plan ver 0.6 0114" xfId="624" xr:uid="{00000000-0005-0000-0000-000083000000}"/>
    <cellStyle name="_~9043655_0. Master Q4_2004_(0401208)공식-rev 01_(보고) 안전위원회 Agenda 및 Master Plan ver 1.9 0211" xfId="625" xr:uid="{00000000-0005-0000-0000-000084000000}"/>
    <cellStyle name="_~9043655_0. Master Q4_2004_(0401208)공식-rev 01_복사본 (나현우)파주장비기술담당 `12년 추석 근무계획 요청용_120904_v0.1" xfId="626" xr:uid="{00000000-0005-0000-0000-000085000000}"/>
    <cellStyle name="_~9043655_1.NB demand master_2Q(030723)-v01" xfId="627" xr:uid="{00000000-0005-0000-0000-000086000000}"/>
    <cellStyle name="_~9043655_1.NB demand master_2Q(030723)-v01 2" xfId="628" xr:uid="{00000000-0005-0000-0000-000087000000}"/>
    <cellStyle name="_~9043655_1.NB demand master_2Q(030723)-v01_(보고) 안전위원회 Agenda 및 Master Plan ver 0.6 0114" xfId="629" xr:uid="{00000000-0005-0000-0000-000088000000}"/>
    <cellStyle name="_~9043655_1.NB demand master_2Q(030723)-v01_(보고) 안전위원회 Agenda 및 Master Plan ver 1.9 0211" xfId="630" xr:uid="{00000000-0005-0000-0000-000089000000}"/>
    <cellStyle name="_~9043655_1.NB demand master_2Q(030723)-v01_복사본 (나현우)파주장비기술담당 `12년 추석 근무계획 요청용_120904_v0.1" xfId="631" xr:uid="{00000000-0005-0000-0000-00008A000000}"/>
    <cellStyle name="_~9043655_Book1" xfId="632" xr:uid="{00000000-0005-0000-0000-00008B000000}"/>
    <cellStyle name="_~9043655_Book1 2" xfId="633" xr:uid="{00000000-0005-0000-0000-00008C000000}"/>
    <cellStyle name="_~9043655_Book1_(보고) 안전위원회 Agenda 및 Master Plan ver 0.6 0114" xfId="634" xr:uid="{00000000-0005-0000-0000-00008D000000}"/>
    <cellStyle name="_~9043655_Book1_(보고) 안전위원회 Agenda 및 Master Plan ver 1.9 0211" xfId="635" xr:uid="{00000000-0005-0000-0000-00008E000000}"/>
    <cellStyle name="_~9043655_Book1_복사본 (나현우)파주장비기술담당 `12년 추석 근무계획 요청용_120904_v0.1" xfId="636" xr:uid="{00000000-0005-0000-0000-00008F000000}"/>
    <cellStyle name="_~9043655_NB vendor TAM update_취합(030127)-Rev 03" xfId="637" xr:uid="{00000000-0005-0000-0000-000090000000}"/>
    <cellStyle name="_~9043655_NB vendor TAM update_취합(030127)-Rev 03 2" xfId="638" xr:uid="{00000000-0005-0000-0000-000091000000}"/>
    <cellStyle name="_~9043655_NB vendor TAM update_취합(030127)-Rev 03_(보고) 안전위원회 Agenda 및 Master Plan ver 0.6 0114" xfId="639" xr:uid="{00000000-0005-0000-0000-000092000000}"/>
    <cellStyle name="_~9043655_NB vendor TAM update_취합(030127)-Rev 03_(보고) 안전위원회 Agenda 및 Master Plan ver 1.9 0211" xfId="640" xr:uid="{00000000-0005-0000-0000-000093000000}"/>
    <cellStyle name="_~9043655_NB vendor TAM update_취합(030127)-Rev 03_복사본 (나현우)파주장비기술담당 `12년 추석 근무계획 요청용_120904_v0.1" xfId="641" xr:uid="{00000000-0005-0000-0000-000094000000}"/>
    <cellStyle name="_~9328922" xfId="642" xr:uid="{00000000-0005-0000-0000-000095000000}"/>
    <cellStyle name="_■ PECVD 일일 상황_060918(Ver2.0)" xfId="643" xr:uid="{00000000-0005-0000-0000-000096000000}"/>
    <cellStyle name="_■ PECVD 일일 상황_060919(VER2.0)" xfId="644" xr:uid="{00000000-0005-0000-0000-000097000000}"/>
    <cellStyle name="_□ TP-Management 양식" xfId="645" xr:uid="{00000000-0005-0000-0000-000098000000}"/>
    <cellStyle name="_□ TP-Management 양식_업무일보" xfId="646" xr:uid="{00000000-0005-0000-0000-000099000000}"/>
    <cellStyle name="_■ 절감액 정리(PAC100%)2500_90K,130K_060626完_환율변동" xfId="647" xr:uid="{00000000-0005-0000-0000-00009A000000}"/>
    <cellStyle name="_■□■ 2008년 8 Set Up 상세일정 Total_Ver1.0(080105)" xfId="648" xr:uid="{00000000-0005-0000-0000-00009B000000}"/>
    <cellStyle name="_▣Photo 2009년 2월 장비일보▣" xfId="649" xr:uid="{00000000-0005-0000-0000-00009C000000}"/>
    <cellStyle name="_○(32W)-파주 안전위원회_120726_v0.0_v0.1_v0.1_v0.1" xfId="650" xr:uid="{00000000-0005-0000-0000-00009D000000}"/>
    <cellStyle name="_●P1 포토 RPN 층별화 누적●" xfId="651" xr:uid="{00000000-0005-0000-0000-00009E000000}"/>
    <cellStyle name="_●절감액 정리(PAC100%)2250_60K_060626完_TFT" xfId="652" xr:uid="{00000000-0005-0000-0000-00009F000000}"/>
    <cellStyle name="_●절감액 정리(PAC100%)2500_90K,130K,135K_060919完_종공" xfId="653" xr:uid="{00000000-0005-0000-0000-0000A0000000}"/>
    <cellStyle name="_☆RP12 재료비예상 중소형 전모델 Ver2.1-0116_종합간략본" xfId="654" xr:uid="{00000000-0005-0000-0000-0000A1000000}"/>
    <cellStyle name="_★ ’11년 퇴직률 관리_Rev0.1_110317" xfId="655" xr:uid="{00000000-0005-0000-0000-0000A2000000}"/>
    <cellStyle name="_★ GenX option_ver0.0_070622 (취합본)_CF 수정" xfId="656" xr:uid="{00000000-0005-0000-0000-0000A3000000}"/>
    <cellStyle name="_★ 기획 P. 업무 Master Plan_v2.0_v0.1_r_0904707180dce29f_4f69_m" xfId="657" xr:uid="{00000000-0005-0000-0000-0000A4000000}"/>
    <cellStyle name="_★ 인원 이동 현황 관리_개별_(110207~)_Rev0.2" xfId="658" xr:uid="{00000000-0005-0000-0000-0000A5000000}"/>
    <cellStyle name="_★ 인원현황_PPT_R.1.2" xfId="659" xr:uid="{00000000-0005-0000-0000-0000A6000000}"/>
    <cellStyle name="_★ 투자 효율 목표 vs. 실적 (070201)" xfId="660" xr:uid="{00000000-0005-0000-0000-0000A7000000}"/>
    <cellStyle name="_★'08 각팀별 업무 Rev._ 081229_관리팀_v1.4" xfId="661" xr:uid="{00000000-0005-0000-0000-0000A8000000}"/>
    <cellStyle name="_★08년 생기센터 인원계획_기능직_080310ver1.4" xfId="662" xr:uid="{00000000-0005-0000-0000-0000A9000000}"/>
    <cellStyle name="_★08년 생기센터 인원계획_기능직_080315ver1.6" xfId="663" xr:uid="{00000000-0005-0000-0000-0000AA000000}"/>
    <cellStyle name="_★ACTIVITY_P6_PECVD_v1.0_081228_Line 단위" xfId="664" xr:uid="{00000000-0005-0000-0000-0000AB000000}"/>
    <cellStyle name="_★BMCC 구축 Rev 4.2_세부일정표 100823" xfId="665" xr:uid="{00000000-0005-0000-0000-0000AC000000}"/>
    <cellStyle name="_★History Review_구미장비기술담당_r_0904707180880584_4a6e_m" xfId="666" xr:uid="{00000000-0005-0000-0000-0000AD000000}"/>
    <cellStyle name="_★WET 고장기준정보_공장별 취합_Rev0.1_090722" xfId="667" xr:uid="{00000000-0005-0000-0000-0000AE000000}"/>
    <cellStyle name="_★공수분석 2차취합정리_080119_Rev0" xfId="668" xr:uid="{00000000-0005-0000-0000-0000AF000000}"/>
    <cellStyle name="_★구미장비기술담당 History_20100726" xfId="669" xr:uid="{00000000-0005-0000-0000-0000B0000000}"/>
    <cellStyle name="_x0012__★구미장비기술담당 History_20100726" xfId="670" xr:uid="{00000000-0005-0000-0000-0000B1000000}"/>
    <cellStyle name="_★구미장비기술담당 Task 활동현황_v0.6" xfId="671" xr:uid="{00000000-0005-0000-0000-0000B2000000}"/>
    <cellStyle name="_★새론1월" xfId="672" xr:uid="{00000000-0005-0000-0000-0000B3000000}"/>
    <cellStyle name="_★인원사업계획 준비 Story Telling_20100820_Ver1.8" xfId="673" xr:uid="{00000000-0005-0000-0000-0000B4000000}"/>
    <cellStyle name="_★인원사업계획 준비 Story Telling_20100820_Ver1.8_업무일보" xfId="674" xr:uid="{00000000-0005-0000-0000-0000B5000000}"/>
    <cellStyle name="_★주기별 점검 항목 (090108)" xfId="675" xr:uid="{00000000-0005-0000-0000-0000B6000000}"/>
    <cellStyle name="_★주기별 점검 항목 (090108)_업무일보" xfId="676" xr:uid="{00000000-0005-0000-0000-0000B7000000}"/>
    <cellStyle name="_0. Master Q1_2004_(040127)_ver.3" xfId="677" xr:uid="{00000000-0005-0000-0000-0000B8000000}"/>
    <cellStyle name="_0. Master Q1_2004_(040127)_ver.3 2" xfId="678" xr:uid="{00000000-0005-0000-0000-0000B9000000}"/>
    <cellStyle name="_0. Master Q1_2004_(040127)_ver.3_(보고) 안전위원회 Agenda 및 Master Plan ver 0.6 0114" xfId="679" xr:uid="{00000000-0005-0000-0000-0000BA000000}"/>
    <cellStyle name="_0. Master Q1_2004_(040127)_ver.3_(보고) 안전위원회 Agenda 및 Master Plan ver 1.9 0211" xfId="680" xr:uid="{00000000-0005-0000-0000-0000BB000000}"/>
    <cellStyle name="_0. Master Q1_2004_(040127)_ver.3_복사본 (나현우)파주장비기술담당 `12년 추석 근무계획 요청용_120904_v0.1" xfId="681" xr:uid="{00000000-0005-0000-0000-0000BC000000}"/>
    <cellStyle name="_0. Master Q4_2004_(0401208)공식-rev 01" xfId="682" xr:uid="{00000000-0005-0000-0000-0000BD000000}"/>
    <cellStyle name="_0. Master Q4_2004_(0401208)공식-rev 01 2" xfId="683" xr:uid="{00000000-0005-0000-0000-0000BE000000}"/>
    <cellStyle name="_0. Master Q4_2004_(0401208)공식-rev 01_(보고) 안전위원회 Agenda 및 Master Plan ver 0.6 0114" xfId="684" xr:uid="{00000000-0005-0000-0000-0000BF000000}"/>
    <cellStyle name="_0. Master Q4_2004_(0401208)공식-rev 01_(보고) 안전위원회 Agenda 및 Master Plan ver 1.9 0211" xfId="685" xr:uid="{00000000-0005-0000-0000-0000C0000000}"/>
    <cellStyle name="_0. Master Q4_2004_(0401208)공식-rev 01_복사본 (나현우)파주장비기술담당 `12년 추석 근무계획 요청용_120904_v0.1" xfId="686" xr:uid="{00000000-0005-0000-0000-0000C1000000}"/>
    <cellStyle name="_00월 검사장비 일보 원본" xfId="687" xr:uid="{00000000-0005-0000-0000-0000C2000000}"/>
    <cellStyle name="_01_Cell4 검사 장비일보" xfId="688" xr:uid="{00000000-0005-0000-0000-0000C3000000}"/>
    <cellStyle name="_01_Cell45 업무일지(원본)" xfId="689" xr:uid="{00000000-0005-0000-0000-0000C4000000}"/>
    <cellStyle name="_01_안전 MAP 진척현황" xfId="690" xr:uid="{00000000-0005-0000-0000-0000C5000000}"/>
    <cellStyle name="_x0012__01월 작업계획_ 포토" xfId="691" xr:uid="{00000000-0005-0000-0000-0000C6000000}"/>
    <cellStyle name="_02_EQC인증평가" xfId="692" xr:uid="{00000000-0005-0000-0000-0000C7000000}"/>
    <cellStyle name="_03_Cell5 검사 장비일보" xfId="693" xr:uid="{00000000-0005-0000-0000-0000C8000000}"/>
    <cellStyle name="_04. 후공정 Part's 교체 이력 (" xfId="694" xr:uid="{00000000-0005-0000-0000-0000C9000000}"/>
    <cellStyle name="_04월18일(07시)" xfId="695" xr:uid="{00000000-0005-0000-0000-0000CA000000}"/>
    <cellStyle name="_051008-2차 기류 회의 회의록" xfId="696" xr:uid="{00000000-0005-0000-0000-0000CB000000}"/>
    <cellStyle name="_051008-실적검토회의_주" xfId="697" xr:uid="{00000000-0005-0000-0000-0000CC000000}"/>
    <cellStyle name="_051018_PM Sheet(ULVAC)" xfId="698" xr:uid="{00000000-0005-0000-0000-0000CD000000}"/>
    <cellStyle name="_05년도 3월 월간 PM 계획서" xfId="699" xr:uid="{00000000-0005-0000-0000-0000CE000000}"/>
    <cellStyle name="_06_설비 총괄 분류 체계도(Ver_0.2)" xfId="700" xr:uid="{00000000-0005-0000-0000-0000CF000000}"/>
    <cellStyle name="_060227(1차수정)" xfId="701" xr:uid="{00000000-0005-0000-0000-0000D0000000}"/>
    <cellStyle name="_060227(1차수정)_업무일보" xfId="702" xr:uid="{00000000-0005-0000-0000-0000D1000000}"/>
    <cellStyle name="_060408_PHOTO_장비일보000001" xfId="703" xr:uid="{00000000-0005-0000-0000-0000D2000000}"/>
    <cellStyle name="_060426_PHOTO 장비일보" xfId="704" xr:uid="{00000000-0005-0000-0000-0000D3000000}"/>
    <cellStyle name="_060514_PHOTO 장비일보" xfId="705" xr:uid="{00000000-0005-0000-0000-0000D4000000}"/>
    <cellStyle name="_060630_06년 7월 SPT PM 계획_rev 0" xfId="706" xr:uid="{00000000-0005-0000-0000-0000D5000000}"/>
    <cellStyle name="_060823_9월 PM 및 작업 계획_Coater 첨부" xfId="707" xr:uid="{00000000-0005-0000-0000-0000D6000000}"/>
    <cellStyle name="_060920_CVD Daily Status" xfId="708" xr:uid="{00000000-0005-0000-0000-0000D7000000}"/>
    <cellStyle name="_060922_CVD_Daily_Status" xfId="709" xr:uid="{00000000-0005-0000-0000-0000D8000000}"/>
    <cellStyle name="_060926_CVD Daily Status(주간)" xfId="710" xr:uid="{00000000-0005-0000-0000-0000D9000000}"/>
    <cellStyle name="_060927_10월 PM 및 작업 계획 ( Ver 2.0 )" xfId="711" xr:uid="{00000000-0005-0000-0000-0000DA000000}"/>
    <cellStyle name="_06년 2월 생산실적 기록" xfId="712" xr:uid="{00000000-0005-0000-0000-0000DB000000}"/>
    <cellStyle name="_06년 2월 생산실적 기록_0218_경아" xfId="713" xr:uid="{00000000-0005-0000-0000-0000DC000000}"/>
    <cellStyle name="_06년 4월 PM계획 및 실적" xfId="714" xr:uid="{00000000-0005-0000-0000-0000DD000000}"/>
    <cellStyle name="_07%EB%85%84 12%EC%9B%94 %EA%B0%9C%EB%B0%9CRun %EA%B3%84%ED%9A%8D_ver3(1).0_071129" xfId="715" xr:uid="{00000000-0005-0000-0000-0000DE000000}"/>
    <cellStyle name="_070730_P8_고하중장비 파악_R2" xfId="716" xr:uid="{00000000-0005-0000-0000-0000DF000000}"/>
    <cellStyle name="_072" xfId="717" xr:uid="{00000000-0005-0000-0000-0000E0000000}"/>
    <cellStyle name="_07년 04월 경비 취합_양식변경_070331" xfId="718" xr:uid="{00000000-0005-0000-0000-0000E1000000}"/>
    <cellStyle name="_07년 6월 작업 계획_SPT" xfId="719" xr:uid="{00000000-0005-0000-0000-0000E2000000}"/>
    <cellStyle name="_07년 CF 경비_070317" xfId="720" xr:uid="{00000000-0005-0000-0000-0000E3000000}"/>
    <cellStyle name="_07년 PM직행률 관리Sheet(최종)" xfId="721" xr:uid="{00000000-0005-0000-0000-0000E4000000}"/>
    <cellStyle name="_08.생산기술Center" xfId="722" xr:uid="{00000000-0005-0000-0000-0000E5000000}"/>
    <cellStyle name="_08_GLS파손관리(전공정_Ver0.4)" xfId="723" xr:uid="{00000000-0005-0000-0000-0000E6000000}"/>
    <cellStyle name="_08년 02월 P1 진공 PM계획" xfId="724" xr:uid="{00000000-0005-0000-0000-0000E7000000}"/>
    <cellStyle name="_08년 02월 P1 진공 PM계획_업무일보" xfId="725" xr:uid="{00000000-0005-0000-0000-0000E8000000}"/>
    <cellStyle name="_08년 07월 작업계획_최종" xfId="726" xr:uid="{00000000-0005-0000-0000-0000E9000000}"/>
    <cellStyle name="_'08년 경비 계획 관리양식_구미_R3_071230_최종본" xfId="727" xr:uid="{00000000-0005-0000-0000-0000EA000000}"/>
    <cellStyle name="_08년 구미 Cell장비팀 인원운영案_080307" xfId="728" xr:uid="{00000000-0005-0000-0000-0000EB000000}"/>
    <cellStyle name="_08년 구미장비기술담당 인원 운영안 회의록_080306" xfId="729" xr:uid="{00000000-0005-0000-0000-0000EC000000}"/>
    <cellStyle name="_08년 구미지역 장비기술팀 Setup List 및 일정 -071123_Rev 0.2" xfId="730" xr:uid="{00000000-0005-0000-0000-0000ED000000}"/>
    <cellStyle name="_08년 구미지역 장비기술팀 Setup List 및 일정 -071123_Rev 1" xfId="731" xr:uid="{00000000-0005-0000-0000-0000EE000000}"/>
    <cellStyle name="_08년 인원계획(080109)_7" xfId="732" xr:uid="{00000000-0005-0000-0000-0000EF000000}"/>
    <cellStyle name="_08년2월PM &amp; 작업계획(관리팀양식)R_1" xfId="733" xr:uid="{00000000-0005-0000-0000-0000F0000000}"/>
    <cellStyle name="_090403_CF 장비 Eng'r 경력 관리" xfId="734" xr:uid="{00000000-0005-0000-0000-0000F1000000}"/>
    <cellStyle name="_090701_CF8팀 장비 Engr  경력 관리" xfId="735" xr:uid="{00000000-0005-0000-0000-0000F2000000}"/>
    <cellStyle name="_090904_P8E 설계 일정 V2.1" xfId="736" xr:uid="{00000000-0005-0000-0000-0000F3000000}"/>
    <cellStyle name="_090904_P8E 설계 일정 V2.1 2" xfId="737" xr:uid="{00000000-0005-0000-0000-0000F4000000}"/>
    <cellStyle name="_091013_P8E In-line 추진 일정" xfId="738" xr:uid="{00000000-0005-0000-0000-0000F5000000}"/>
    <cellStyle name="_09년 파주장비기술담당 하계휴가계획_R.1.0" xfId="739" xr:uid="{00000000-0005-0000-0000-0000F6000000}"/>
    <cellStyle name="_09년 파주장비기술담당 하계휴가계획_R.1.0_(141111) EPFPHT0704 Coater Leak Reflection Shee111t" xfId="740" xr:uid="{00000000-0005-0000-0000-0000F7000000}"/>
    <cellStyle name="_09년 파주장비기술담당 하계휴가계획_R.1.0_업무일보" xfId="741" xr:uid="{00000000-0005-0000-0000-0000F8000000}"/>
    <cellStyle name="_09년 파주장비기술담당 하계휴가계획_R.1.0_업무일보_(141111) EPFPHT0704 Coater Leak Reflection Shee111t" xfId="742" xr:uid="{00000000-0005-0000-0000-0000F9000000}"/>
    <cellStyle name="_1.NB demand master_2Q(030723)-v01" xfId="743" xr:uid="{00000000-0005-0000-0000-0000FA000000}"/>
    <cellStyle name="_1.NB demand master_2Q(030723)-v01 2" xfId="744" xr:uid="{00000000-0005-0000-0000-0000FB000000}"/>
    <cellStyle name="_1.NB demand master_2Q(030723)-v01_(보고) 안전위원회 Agenda 및 Master Plan ver 0.6 0114" xfId="745" xr:uid="{00000000-0005-0000-0000-0000FC000000}"/>
    <cellStyle name="_1.NB demand master_2Q(030723)-v01_(보고) 안전위원회 Agenda 및 Master Plan ver 1.9 0211" xfId="746" xr:uid="{00000000-0005-0000-0000-0000FD000000}"/>
    <cellStyle name="_1.NB demand master_2Q(030723)-v01_복사본 (나현우)파주장비기술담당 `12년 추석 근무계획 요청용_120904_v0.1" xfId="747" xr:uid="{00000000-0005-0000-0000-0000FE000000}"/>
    <cellStyle name="_1~10일 일보-3일야간" xfId="748" xr:uid="{00000000-0005-0000-0000-0000FF000000}"/>
    <cellStyle name="_1~10일 일보-최종-" xfId="749" xr:uid="{00000000-0005-0000-0000-000000010000}"/>
    <cellStyle name="_10.Failure Data Setup 작성 (080507 CNS)" xfId="750" xr:uid="{00000000-0005-0000-0000-000001010000}"/>
    <cellStyle name="_1000mm파손 이력" xfId="751" xr:uid="{00000000-0005-0000-0000-000002010000}"/>
    <cellStyle name="_100107 LGD 및 PRI 사급-도급품 업체연락처" xfId="752" xr:uid="{00000000-0005-0000-0000-000003010000}"/>
    <cellStyle name="_11_12일 현장 조직도 Ver3_1110_송부용" xfId="753" xr:uid="{00000000-0005-0000-0000-000004010000}"/>
    <cellStyle name="_11_청소순서서(원본)" xfId="754" xr:uid="{00000000-0005-0000-0000-000005010000}"/>
    <cellStyle name="_11~20일 일보" xfId="755" xr:uid="{00000000-0005-0000-0000-000006010000}"/>
    <cellStyle name="_11년 _  12년도 안전사고 재해자 관리 현황_안전TASK_Ver1_v0.1" xfId="756" xr:uid="{00000000-0005-0000-0000-000007010000}"/>
    <cellStyle name="_11월 장비일보" xfId="757" xr:uid="{00000000-0005-0000-0000-000008010000}"/>
    <cellStyle name="_11월 장비일보 2" xfId="758" xr:uid="{00000000-0005-0000-0000-000009010000}"/>
    <cellStyle name="_11월 장비일보_13년 P8 Gas Room 인수인계 (2月)" xfId="759" xr:uid="{00000000-0005-0000-0000-00000A010000}"/>
    <cellStyle name="_11월 장비일보_Crane 점검 계획서_파주장비기술안전 Task_v0.1_r_E64EF6520AB256FBEF5921E786EEB98CD91889A99EA66A48D49CB4509A3252CA_461d_m" xfId="760" xr:uid="{00000000-0005-0000-0000-00000B010000}"/>
    <cellStyle name="_11월 장비일보_업무일보" xfId="761" xr:uid="{00000000-0005-0000-0000-00000C010000}"/>
    <cellStyle name="_11월 장비일보_ㅋㅋㅋ" xfId="762" xr:uid="{00000000-0005-0000-0000-00000D010000}"/>
    <cellStyle name="_11월인수인계" xfId="763" xr:uid="{00000000-0005-0000-0000-00000E010000}"/>
    <cellStyle name="_12년 Daily 작업계획_P81_2월.v0.1_v0.1_r_B092B5D886A18361567AA7BC6F8AA4AC722D11C5F71DDD13BEB6F7DB8AD3753D_45c0_m" xfId="764" xr:uid="{00000000-0005-0000-0000-00000F010000}"/>
    <cellStyle name="_12년 Daily 작업계획_포토_v0.1_v0.1_r_503D1EB2E31A05263B027F0ABB438BEBEA9BB4C3DE900AF605FCEC7F85EB197F_41af_m" xfId="765" xr:uid="{00000000-0005-0000-0000-000010010000}"/>
    <cellStyle name="_12년 Daily 작업계획_포토_v0.1_v0.1_r_503D1EB2E31A05263B027F0ABB438BEBEA9BB4C3DE900AF605FCEC7F85EB197F_4434_m" xfId="766" xr:uid="{00000000-0005-0000-0000-000011010000}"/>
    <cellStyle name="_12년 추석 휴무 근무 계획_120911(보고용)_v0.1_v0.1_r_0904707180e2bef2_481e_m" xfId="767" xr:uid="{00000000-0005-0000-0000-000012010000}"/>
    <cellStyle name="_12년 추석 휴무 근무 계획_120911(보고용)_v0.1_v0.1_r_0904707180e2bef2_481e_m_(141111) EPFPHT0704 Coater Leak Reflection Shee111t" xfId="768" xr:uid="{00000000-0005-0000-0000-000013010000}"/>
    <cellStyle name="_12월 인수인계" xfId="769" xr:uid="{00000000-0005-0000-0000-000014010000}"/>
    <cellStyle name="_13_MES견적모델_v1.0_서윤모편집" xfId="275" xr:uid="{00000000-0005-0000-0000-000015010000}"/>
    <cellStyle name="_x0012__13년 P8 Gas Room 인수인계 (2月)" xfId="770" xr:uid="{00000000-0005-0000-0000-000016010000}"/>
    <cellStyle name="_15_PM 입고실적 List" xfId="771" xr:uid="{00000000-0005-0000-0000-000017010000}"/>
    <cellStyle name="_15_급유기준서 순서서 진척현황" xfId="772" xr:uid="{00000000-0005-0000-0000-000018010000}"/>
    <cellStyle name="_1월 SPT 인수인계" xfId="773" xr:uid="{00000000-0005-0000-0000-000019010000}"/>
    <cellStyle name="_1월 SPT 인수인계_업무일보" xfId="774" xr:uid="{00000000-0005-0000-0000-00001A010000}"/>
    <cellStyle name="_1월파손Sheet" xfId="775" xr:uid="{00000000-0005-0000-0000-00001B010000}"/>
    <cellStyle name="_1일~10일 일보" xfId="776" xr:uid="{00000000-0005-0000-0000-00001C010000}"/>
    <cellStyle name="_1일~10일 일보 진짜" xfId="777" xr:uid="{00000000-0005-0000-0000-00001D010000}"/>
    <cellStyle name="_2. 파주담당 인원 변동 현황 이력_12월_101231_R.1.0" xfId="778" xr:uid="{00000000-0005-0000-0000-00001E010000}"/>
    <cellStyle name="_2. 파주담당 인원 변동 현황 이력_3월_110402_R.1.2" xfId="779" xr:uid="{00000000-0005-0000-0000-00001F010000}"/>
    <cellStyle name="_2. 파주담당 인원 변동 현황 이력_3월_110402_R.1.3" xfId="780" xr:uid="{00000000-0005-0000-0000-000020010000}"/>
    <cellStyle name="_200411 PM계획(Photo최종)-2004.11" xfId="781" xr:uid="{00000000-0005-0000-0000-000021010000}"/>
    <cellStyle name="_200412 PM계획(Photo)" xfId="782" xr:uid="{00000000-0005-0000-0000-000022010000}"/>
    <cellStyle name="_2007-01-10-통합List" xfId="783" xr:uid="{00000000-0005-0000-0000-000023010000}"/>
    <cellStyle name="_2007년 종합공정7팀 경비계획-ver2.0_070324 (r4)_364.8억" xfId="784" xr:uid="{00000000-0005-0000-0000-000024010000}"/>
    <cellStyle name="_2007년 종합공정7팀 경비계획-ver2.0_070324 (r4)_388억" xfId="785" xr:uid="{00000000-0005-0000-0000-000025010000}"/>
    <cellStyle name="_2007년 종합공정7팀 경비계획-ver2.2_070324 (r4)_370억" xfId="786" xr:uid="{00000000-0005-0000-0000-000026010000}"/>
    <cellStyle name="_20080908_TFT Photo Failure Code_최종정리_P45_류경태" xfId="787" xr:uid="{00000000-0005-0000-0000-000027010000}"/>
    <cellStyle name="_20080908_TFT Photo Failure Code_최종정리_P6_구제성" xfId="788" xr:uid="{00000000-0005-0000-0000-000028010000}"/>
    <cellStyle name="_20080912_CELL Failure Code_최종정리_P6_오용길" xfId="789" xr:uid="{00000000-0005-0000-0000-000029010000}"/>
    <cellStyle name="_20080912_Failure Code 표준화 설명회_작성방법" xfId="790" xr:uid="{00000000-0005-0000-0000-00002A010000}"/>
    <cellStyle name="_20080912_TFT,CF SPT Failure Code_최종정리_P1~P6_장세해" xfId="791" xr:uid="{00000000-0005-0000-0000-00002B010000}"/>
    <cellStyle name="_20080921_Failure Set Code표준화_작성기준 및 결과정리양" xfId="792" xr:uid="{00000000-0005-0000-0000-00002C010000}"/>
    <cellStyle name="_20080922_F Photo_Failure Set Code 표준화결과_v1.0" xfId="793" xr:uid="{00000000-0005-0000-0000-00002D010000}"/>
    <cellStyle name="_20080922_T Photo_Failure Set Code표준화결과_v1.0" xfId="794" xr:uid="{00000000-0005-0000-0000-00002E010000}"/>
    <cellStyle name="_20080922_T Wet_Failure Set Code표준화_v1.0" xfId="795" xr:uid="{00000000-0005-0000-0000-00002F010000}"/>
    <cellStyle name="_20080923_T CVD_Failure Set Code 표준화결과_v2.0" xfId="796" xr:uid="{00000000-0005-0000-0000-000030010000}"/>
    <cellStyle name="_20080923_T DE_Failure Set Code 표준화결과_v2.0" xfId="797" xr:uid="{00000000-0005-0000-0000-000031010000}"/>
    <cellStyle name="_20080923_T SPT_Failure Set Code 표준화결과_v2.0" xfId="798" xr:uid="{00000000-0005-0000-0000-000032010000}"/>
    <cellStyle name="_20080924_C 전공정_Failure Set Code표준화_v2.0" xfId="799" xr:uid="{00000000-0005-0000-0000-000033010000}"/>
    <cellStyle name="_20080924_C 후공정_Failure Set Code표준화_v2.0" xfId="800" xr:uid="{00000000-0005-0000-0000-000034010000}"/>
    <cellStyle name="_20080924_FA_Failure Set Code표준화_v2.0" xfId="801" xr:uid="{00000000-0005-0000-0000-000035010000}"/>
    <cellStyle name="_20080929_CCSS_Failure Set Code표준화결과_v1.1" xfId="802" xr:uid="{00000000-0005-0000-0000-000036010000}"/>
    <cellStyle name="_20081003_★모수_Failure Set Code표준화결과_v1.6_정K" xfId="803" xr:uid="{00000000-0005-0000-0000-000037010000}"/>
    <cellStyle name="_20081008_T PHT_Failure Set Code표준화_v4.0" xfId="804" xr:uid="{00000000-0005-0000-0000-000038010000}"/>
    <cellStyle name="_20081010_환경기술_Failure Set Template 작성완료" xfId="805" xr:uid="{00000000-0005-0000-0000-000039010000}"/>
    <cellStyle name="_20081031_Failure Set Code 표준화 정리(P,M,E)_통합_v4.01" xfId="806" xr:uid="{00000000-0005-0000-0000-00003A010000}"/>
    <cellStyle name="_x0012__2010 인원 계획" xfId="807" xr:uid="{00000000-0005-0000-0000-00003B010000}"/>
    <cellStyle name="_2010년 투자사업계획 편성_구미장비기술전체(1014Level재분류)" xfId="808" xr:uid="{00000000-0005-0000-0000-00003C010000}"/>
    <cellStyle name="_2011년 인원 사업계획_StoryTelling_ver1.7" xfId="809" xr:uid="{00000000-0005-0000-0000-00003D010000}"/>
    <cellStyle name="_2012년 복리후생비 행사비계획_파주장비" xfId="810" xr:uid="{00000000-0005-0000-0000-00003E010000}"/>
    <cellStyle name="_2013년 팀 연차소진계획_2차_v0.1_d-0904707181093ef8_4241-m" xfId="811" xr:uid="{00000000-0005-0000-0000-00003F010000}"/>
    <cellStyle name="_2013년 팀 연차소진계획_2차_v0.1_d-0904707181093ef8_4241-m 2" xfId="812" xr:uid="{00000000-0005-0000-0000-000040010000}"/>
    <cellStyle name="_2013년 팀 연차소진계획_2차_v0.1_d-0904707181093ef8_4241-m 2_(141111) EPFPHT0704 Coater Leak Reflection Shee111t" xfId="813" xr:uid="{00000000-0005-0000-0000-000041010000}"/>
    <cellStyle name="_2013년 팀 연차소진계획_2차_v0.1_d-0904707181093ef8_4241-m_(141111) EPFPHT0704 Coater Leak Reflection Shee111t" xfId="814" xr:uid="{00000000-0005-0000-0000-000042010000}"/>
    <cellStyle name="_2013년 팀 연차소진계획_2차_v0.1_r_0904707181093ef8_4a4f_m" xfId="815" xr:uid="{00000000-0005-0000-0000-000043010000}"/>
    <cellStyle name="_2013년 팀 연차소진계획_2차_v0.1_r_0904707181093ef8_4a4f_m 2" xfId="816" xr:uid="{00000000-0005-0000-0000-000044010000}"/>
    <cellStyle name="_2013년 팀 연차소진계획_2차_v0.1_r_0904707181093ef8_4a4f_m 2_(141111) EPFPHT0704 Coater Leak Reflection Shee111t" xfId="817" xr:uid="{00000000-0005-0000-0000-000045010000}"/>
    <cellStyle name="_2013년 팀 연차소진계획_2차_v0.1_r_0904707181093ef8_4a4f_m_(141111) EPFPHT0704 Coater Leak Reflection Shee111t" xfId="818" xr:uid="{00000000-0005-0000-0000-000046010000}"/>
    <cellStyle name="_2013년 팀 연차소진계획_2차_v0.1_r_0904707181093ef8_4fd3_m" xfId="819" xr:uid="{00000000-0005-0000-0000-000047010000}"/>
    <cellStyle name="_2013년 팀 연차소진계획_2차_v0.1_r_0904707181093ef8_4fd3_m 2" xfId="820" xr:uid="{00000000-0005-0000-0000-000048010000}"/>
    <cellStyle name="_2013년 팀 연차소진계획_2차_v0.1_r_0904707181093ef8_4fd3_m 2_(141111) EPFPHT0704 Coater Leak Reflection Shee111t" xfId="821" xr:uid="{00000000-0005-0000-0000-000049010000}"/>
    <cellStyle name="_2013년 팀 연차소진계획_2차_v0.1_r_0904707181093ef8_4fd3_m_(141111) EPFPHT0704 Coater Leak Reflection Shee111t" xfId="822" xr:uid="{00000000-0005-0000-0000-00004A010000}"/>
    <cellStyle name="_2013년 팀 연차소진계획_2차_v0.1_r_0904707181093ef8_4ff8_m" xfId="823" xr:uid="{00000000-0005-0000-0000-00004B010000}"/>
    <cellStyle name="_2013년 팀 연차소진계획_2차_v0.1_r_0904707181093ef8_4ff8_m 2" xfId="824" xr:uid="{00000000-0005-0000-0000-00004C010000}"/>
    <cellStyle name="_2013년 팀 연차소진계획_2차_v0.1_r_0904707181093ef8_4ff8_m 2_(141111) EPFPHT0704 Coater Leak Reflection Shee111t" xfId="825" xr:uid="{00000000-0005-0000-0000-00004D010000}"/>
    <cellStyle name="_2013년 팀 연차소진계획_2차_v0.1_r_0904707181093ef8_4ff8_m_(141111) EPFPHT0704 Coater Leak Reflection Shee111t" xfId="826" xr:uid="{00000000-0005-0000-0000-00004E010000}"/>
    <cellStyle name="_21c판매물량" xfId="827" xr:uid="{00000000-0005-0000-0000-00004F010000}"/>
    <cellStyle name="_2단 포트 설치 수량 재파악_120412_파주안전TASK" xfId="828" xr:uid="{00000000-0005-0000-0000-000050010000}"/>
    <cellStyle name="_2반 10월05일(07시)" xfId="829" xr:uid="{00000000-0005-0000-0000-000051010000}"/>
    <cellStyle name="_2월 2차 발주분(0214)" xfId="830" xr:uid="{00000000-0005-0000-0000-000052010000}"/>
    <cellStyle name="_2월인수인계 진짜" xfId="831" xr:uid="{00000000-0005-0000-0000-000053010000}"/>
    <cellStyle name="_3 0924(야근조)" xfId="832" xr:uid="{00000000-0005-0000-0000-000054010000}"/>
    <cellStyle name="_30ww11년 _  12년도 안전사고 재해자 관리 현황_안전TASK_Ver1_v0.2_v0.1_d-0904707180d3fc7c_4416-m" xfId="833" xr:uid="{00000000-0005-0000-0000-000055010000}"/>
    <cellStyle name="_39주차 Activity 작성 진척률 관리 Sheet v1.2_설비별특징" xfId="834" xr:uid="{00000000-0005-0000-0000-000056010000}"/>
    <cellStyle name="_3월 20일 Photo 장비일보 1구간(Failure Set추가)" xfId="835" xr:uid="{00000000-0005-0000-0000-000057010000}"/>
    <cellStyle name="_3월 발주 사항" xfId="836" xr:uid="{00000000-0005-0000-0000-000058010000}"/>
    <cellStyle name="_x0012__4 Down Turn 작업List Format Rev1_포토" xfId="837" xr:uid="{00000000-0005-0000-0000-000059010000}"/>
    <cellStyle name="_4. Interlock" xfId="838" xr:uid="{00000000-0005-0000-0000-00005A010000}"/>
    <cellStyle name="_45FSPT 장비일보(02월)" xfId="839" xr:uid="{00000000-0005-0000-0000-00005B010000}"/>
    <cellStyle name="_4TSPT 장비일보(2월)" xfId="840" xr:uid="{00000000-0005-0000-0000-00005C010000}"/>
    <cellStyle name="_x0012__4TSPT 장비일보(2월)" xfId="841" xr:uid="{00000000-0005-0000-0000-00005D010000}"/>
    <cellStyle name="_4월 CM추가_OC" xfId="842" xr:uid="{00000000-0005-0000-0000-00005E010000}"/>
    <cellStyle name="_4월 인수인계.xls" xfId="843" xr:uid="{00000000-0005-0000-0000-00005F010000}"/>
    <cellStyle name="_4월 파손 Trend 1" xfId="844" xr:uid="{00000000-0005-0000-0000-000060010000}"/>
    <cellStyle name="_4차. ★★ Story Telling_인적사고 Zero Task_R0.5_보고_100721 (작업flow)" xfId="845" xr:uid="{00000000-0005-0000-0000-000061010000}"/>
    <cellStyle name="_5TSPT 장비일보 (02월)" xfId="846" xr:uid="{00000000-0005-0000-0000-000062010000}"/>
    <cellStyle name="_x0012__5TSPT 장비일보 (02월)" xfId="847" xr:uid="{00000000-0005-0000-0000-000063010000}"/>
    <cellStyle name="_5월 SPT 장비일보" xfId="848" xr:uid="{00000000-0005-0000-0000-000064010000}"/>
    <cellStyle name="_5월 SPT 장비일보(life)" xfId="849" xr:uid="{00000000-0005-0000-0000-000065010000}"/>
    <cellStyle name="_5월 SPT 장비일보(life)_업무일보" xfId="850" xr:uid="{00000000-0005-0000-0000-000066010000}"/>
    <cellStyle name="_5월 SPT 장비일보_업무일보" xfId="851" xr:uid="{00000000-0005-0000-0000-000067010000}"/>
    <cellStyle name="_x0012__5월 개조개선 0521" xfId="852" xr:uid="{00000000-0005-0000-0000-000068010000}"/>
    <cellStyle name="_6월" xfId="853" xr:uid="{00000000-0005-0000-0000-000069010000}"/>
    <cellStyle name="_6월 SPT 장비일보" xfId="854" xr:uid="{00000000-0005-0000-0000-00006A010000}"/>
    <cellStyle name="_6월 SPT 장비일보(최신)" xfId="855" xr:uid="{00000000-0005-0000-0000-00006B010000}"/>
    <cellStyle name="_6월 SPT 장비일보(최신)_업무일보" xfId="856" xr:uid="{00000000-0005-0000-0000-00006C010000}"/>
    <cellStyle name="_6월 SPT 장비일보_업무일보" xfId="857" xr:uid="{00000000-0005-0000-0000-00006D010000}"/>
    <cellStyle name="_7월장비일보" xfId="858" xr:uid="{00000000-0005-0000-0000-00006E010000}"/>
    <cellStyle name="_7월장비일보_업무일보" xfId="859" xr:uid="{00000000-0005-0000-0000-00006F010000}"/>
    <cellStyle name="_8" xfId="860" xr:uid="{00000000-0005-0000-0000-000070010000}"/>
    <cellStyle name="_8월 SPT 장비일보" xfId="861" xr:uid="{00000000-0005-0000-0000-000071010000}"/>
    <cellStyle name="_8월 SPT 장비일보_업무일보" xfId="862" xr:uid="{00000000-0005-0000-0000-000072010000}"/>
    <cellStyle name="_8월 SPT장비일보" xfId="863" xr:uid="{00000000-0005-0000-0000-000073010000}"/>
    <cellStyle name="_8월 SPT장비일보(life)" xfId="864" xr:uid="{00000000-0005-0000-0000-000074010000}"/>
    <cellStyle name="_8월 SPT장비일보(life)_업무일보" xfId="865" xr:uid="{00000000-0005-0000-0000-000075010000}"/>
    <cellStyle name="_8월 SPT장비일보_업무일보" xfId="866" xr:uid="{00000000-0005-0000-0000-000076010000}"/>
    <cellStyle name="_8차 안전개선위원회_안전 Audit 일보(최종)_v0.1_r_0904707180c46542_42af_m" xfId="867" xr:uid="{00000000-0005-0000-0000-000077010000}"/>
    <cellStyle name="_8차 안전개선위원회_안전Audit일보(취합)" xfId="868" xr:uid="{00000000-0005-0000-0000-000078010000}"/>
    <cellStyle name="_9월 생산History" xfId="869" xr:uid="{00000000-0005-0000-0000-000079010000}"/>
    <cellStyle name="_9월 생산History_(050324)Demand Updatever1.0" xfId="870" xr:uid="{00000000-0005-0000-0000-00007A010000}"/>
    <cellStyle name="_9월 생산History_(050324)Demand Updatever1.0 2" xfId="871" xr:uid="{00000000-0005-0000-0000-00007B010000}"/>
    <cellStyle name="_9월 생산History_(050324)Demand Updatever1.0_(보고) 안전위원회 Agenda 및 Master Plan ver 0.6 0114" xfId="872" xr:uid="{00000000-0005-0000-0000-00007C010000}"/>
    <cellStyle name="_9월 생산History_(050324)Demand Updatever1.0_(보고) 안전위원회 Agenda 및 Master Plan ver 1.9 0211" xfId="873" xr:uid="{00000000-0005-0000-0000-00007D010000}"/>
    <cellStyle name="_9월 생산History_(050324)Demand Updatever1.0_복사본 (나현우)파주장비기술담당 `12년 추석 근무계획 요청용_120904_v0.1" xfId="874" xr:uid="{00000000-0005-0000-0000-00007E010000}"/>
    <cellStyle name="_9월 생산History_0. Master Q1_2004_(040127)_ver.3" xfId="875" xr:uid="{00000000-0005-0000-0000-00007F010000}"/>
    <cellStyle name="_9월 생산History_0. Master Q1_2004_(040127)_ver.3 2" xfId="876" xr:uid="{00000000-0005-0000-0000-000080010000}"/>
    <cellStyle name="_9월 생산History_0. Master Q1_2004_(040127)_ver.3_(보고) 안전위원회 Agenda 및 Master Plan ver 0.6 0114" xfId="877" xr:uid="{00000000-0005-0000-0000-000081010000}"/>
    <cellStyle name="_9월 생산History_0. Master Q1_2004_(040127)_ver.3_(보고) 안전위원회 Agenda 및 Master Plan ver 1.9 0211" xfId="878" xr:uid="{00000000-0005-0000-0000-000082010000}"/>
    <cellStyle name="_9월 생산History_0. Master Q1_2004_(040127)_ver.3_복사본 (나현우)파주장비기술담당 `12년 추석 근무계획 요청용_120904_v0.1" xfId="879" xr:uid="{00000000-0005-0000-0000-000083010000}"/>
    <cellStyle name="_9월 생산History_0. Master Q4_2004_(0401208)공식-rev 01" xfId="880" xr:uid="{00000000-0005-0000-0000-000084010000}"/>
    <cellStyle name="_9월 생산History_0. Master Q4_2004_(0401208)공식-rev 01 2" xfId="881" xr:uid="{00000000-0005-0000-0000-000085010000}"/>
    <cellStyle name="_9월 생산History_0. Master Q4_2004_(0401208)공식-rev 01_(보고) 안전위원회 Agenda 및 Master Plan ver 0.6 0114" xfId="882" xr:uid="{00000000-0005-0000-0000-000086010000}"/>
    <cellStyle name="_9월 생산History_0. Master Q4_2004_(0401208)공식-rev 01_(보고) 안전위원회 Agenda 및 Master Plan ver 1.9 0211" xfId="883" xr:uid="{00000000-0005-0000-0000-000087010000}"/>
    <cellStyle name="_9월 생산History_0. Master Q4_2004_(0401208)공식-rev 01_복사본 (나현우)파주장비기술담당 `12년 추석 근무계획 요청용_120904_v0.1" xfId="884" xr:uid="{00000000-0005-0000-0000-000088010000}"/>
    <cellStyle name="_9월 생산History_1.NB demand master_2Q(030723)-v01" xfId="885" xr:uid="{00000000-0005-0000-0000-000089010000}"/>
    <cellStyle name="_9월 생산History_1.NB demand master_2Q(030723)-v01 2" xfId="886" xr:uid="{00000000-0005-0000-0000-00008A010000}"/>
    <cellStyle name="_9월 생산History_1.NB demand master_2Q(030723)-v01_(보고) 안전위원회 Agenda 및 Master Plan ver 0.6 0114" xfId="887" xr:uid="{00000000-0005-0000-0000-00008B010000}"/>
    <cellStyle name="_9월 생산History_1.NB demand master_2Q(030723)-v01_(보고) 안전위원회 Agenda 및 Master Plan ver 1.9 0211" xfId="888" xr:uid="{00000000-0005-0000-0000-00008C010000}"/>
    <cellStyle name="_9월 생산History_1.NB demand master_2Q(030723)-v01_복사본 (나현우)파주장비기술담당 `12년 추석 근무계획 요청용_120904_v0.1" xfId="889" xr:uid="{00000000-0005-0000-0000-00008D010000}"/>
    <cellStyle name="_9월 생산History_Book1" xfId="890" xr:uid="{00000000-0005-0000-0000-00008E010000}"/>
    <cellStyle name="_9월 생산History_Book1 2" xfId="891" xr:uid="{00000000-0005-0000-0000-00008F010000}"/>
    <cellStyle name="_9월 생산History_Book1_(보고) 안전위원회 Agenda 및 Master Plan ver 0.6 0114" xfId="892" xr:uid="{00000000-0005-0000-0000-000090010000}"/>
    <cellStyle name="_9월 생산History_Book1_(보고) 안전위원회 Agenda 및 Master Plan ver 1.9 0211" xfId="893" xr:uid="{00000000-0005-0000-0000-000091010000}"/>
    <cellStyle name="_9월 생산History_Book1_복사본 (나현우)파주장비기술담당 `12년 추석 근무계획 요청용_120904_v0.1" xfId="894" xr:uid="{00000000-0005-0000-0000-000092010000}"/>
    <cellStyle name="_9월 생산History_NB vendor TAM update_취합(030127)-Rev 03" xfId="895" xr:uid="{00000000-0005-0000-0000-000093010000}"/>
    <cellStyle name="_9월 생산History_NB vendor TAM update_취합(030127)-Rev 03 2" xfId="896" xr:uid="{00000000-0005-0000-0000-000094010000}"/>
    <cellStyle name="_9월 생산History_NB vendor TAM update_취합(030127)-Rev 03_(보고) 안전위원회 Agenda 및 Master Plan ver 0.6 0114" xfId="897" xr:uid="{00000000-0005-0000-0000-000095010000}"/>
    <cellStyle name="_9월 생산History_NB vendor TAM update_취합(030127)-Rev 03_(보고) 안전위원회 Agenda 및 Master Plan ver 1.9 0211" xfId="898" xr:uid="{00000000-0005-0000-0000-000096010000}"/>
    <cellStyle name="_9월 생산History_NB vendor TAM update_취합(030127)-Rev 03_복사본 (나현우)파주장비기술담당 `12년 추석 근무계획 요청용_120904_v0.1" xfId="899" xr:uid="{00000000-0005-0000-0000-000097010000}"/>
    <cellStyle name="_9차 안전개선위원회_안전Audit일보(최종)" xfId="900" xr:uid="{00000000-0005-0000-0000-000098010000}"/>
    <cellStyle name="_a,b,c전산" xfId="901" xr:uid="{00000000-0005-0000-0000-000099010000}"/>
    <cellStyle name="_a,b,c전산_P6E Photo 장비일보 (3월11일 ~ 3월20일) CR3F" xfId="902" xr:uid="{00000000-0005-0000-0000-00009A010000}"/>
    <cellStyle name="_AKT D-CH PM Table" xfId="903" xr:uid="{00000000-0005-0000-0000-00009B010000}"/>
    <cellStyle name="_Alarm명" xfId="904" xr:uid="{00000000-0005-0000-0000-00009C010000}"/>
    <cellStyle name="_AP 타기점검 계획" xfId="905" xr:uid="{00000000-0005-0000-0000-00009D010000}"/>
    <cellStyle name="_Audit 일보 정리 " xfId="906" xr:uid="{00000000-0005-0000-0000-00009E010000}"/>
    <cellStyle name="_x0012__Audit 일보 정리 " xfId="907" xr:uid="{00000000-0005-0000-0000-00009F010000}"/>
    <cellStyle name="_B. 월변동사항" xfId="908" xr:uid="{00000000-0005-0000-0000-0000A0010000}"/>
    <cellStyle name="_Biz-plan" xfId="909" xr:uid="{00000000-0005-0000-0000-0000A1010000}"/>
    <cellStyle name="_Book1" xfId="910" xr:uid="{00000000-0005-0000-0000-0000A2010000}"/>
    <cellStyle name="_Book1 2" xfId="911" xr:uid="{00000000-0005-0000-0000-0000A3010000}"/>
    <cellStyle name="_Book1_(보고) 안전위원회 Agenda 및 Master Plan ver 0.6 0114" xfId="912" xr:uid="{00000000-0005-0000-0000-0000A4010000}"/>
    <cellStyle name="_Book1_(보고) 안전위원회 Agenda 및 Master Plan ver 1.9 0211" xfId="913" xr:uid="{00000000-0005-0000-0000-0000A5010000}"/>
    <cellStyle name="_Book1_13년 P8 Gas Room 인수인계 (2月)" xfId="914" xr:uid="{00000000-0005-0000-0000-0000A6010000}"/>
    <cellStyle name="_Book1_Crane 점검 계획서_파주장비기술안전 Task_v0.1_r_E64EF6520AB256FBEF5921E786EEB98CD91889A99EA66A48D49CB4509A3252CA_461d_m" xfId="915" xr:uid="{00000000-0005-0000-0000-0000A7010000}"/>
    <cellStyle name="_Book1_P6E인원검토 ver 1.2_080430" xfId="916" xr:uid="{00000000-0005-0000-0000-0000A8010000}"/>
    <cellStyle name="_Book1_P8E Cell 후공정 반송 Master V4.0_100302" xfId="917" xr:uid="{00000000-0005-0000-0000-0000A9010000}"/>
    <cellStyle name="_Book1_P8E 반송 Master Ver4.0_100203" xfId="918" xr:uid="{00000000-0005-0000-0000-0000AA010000}"/>
    <cellStyle name="_Book1_복사본 (나현우)파주장비기술담당 `12년 추석 근무계획 요청용_120904_v0.1" xfId="919" xr:uid="{00000000-0005-0000-0000-0000AB010000}"/>
    <cellStyle name="_Book1_ㅋㅋㅋ" xfId="920" xr:uid="{00000000-0005-0000-0000-0000AC010000}"/>
    <cellStyle name="_Book1_파주 CGSS반 조직도 구성(Eng'r 포함)_최종(★협의전 수정금지★)_120529" xfId="921" xr:uid="{00000000-0005-0000-0000-0000AD010000}"/>
    <cellStyle name="_Book2" xfId="922" xr:uid="{00000000-0005-0000-0000-0000AE010000}"/>
    <cellStyle name="_Book6" xfId="923" xr:uid="{00000000-0005-0000-0000-0000AF010000}"/>
    <cellStyle name="_BTM타기전개 확인 Sheet" xfId="924" xr:uid="{00000000-0005-0000-0000-0000B0010000}"/>
    <cellStyle name="_Canon 노광기 현상 분석" xfId="925" xr:uid="{00000000-0005-0000-0000-0000B1010000}"/>
    <cellStyle name="_capa plan(Fab) 05~07" xfId="926" xr:uid="{00000000-0005-0000-0000-0000B2010000}"/>
    <cellStyle name="_Cell 04월 Glass파손 Report-수정본0423" xfId="927" xr:uid="{00000000-0005-0000-0000-0000B3010000}"/>
    <cellStyle name="_Cell 기술7팀 장비3반 일보(4월)" xfId="928" xr:uid="{00000000-0005-0000-0000-0000B4010000}"/>
    <cellStyle name="_Cell1  2인1조 작업개소 조사件_Cell1_v0.1" xfId="929" xr:uid="{00000000-0005-0000-0000-0000B5010000}"/>
    <cellStyle name="_Cell5 검사 장비일보 원본(명일 작성중)" xfId="930" xr:uid="{00000000-0005-0000-0000-0000B6010000}"/>
    <cellStyle name="_Cell7 기술7팀 장비3반 일보(5월)" xfId="931" xr:uid="{00000000-0005-0000-0000-0000B7010000}"/>
    <cellStyle name="_Cell7팀 B T M AP List ver1.6 (070405)" xfId="932" xr:uid="{00000000-0005-0000-0000-0000B8010000}"/>
    <cellStyle name="_cf12" xfId="933" xr:uid="{00000000-0005-0000-0000-0000B9010000}"/>
    <cellStyle name="_CF145 고장" xfId="934" xr:uid="{00000000-0005-0000-0000-0000BA010000}"/>
    <cellStyle name="_CF145 불합리 적출 Sheet(7월)" xfId="935" xr:uid="{00000000-0005-0000-0000-0000BB010000}"/>
    <cellStyle name="_CF5_소모성파츠_교체이력" xfId="936" xr:uid="{00000000-0005-0000-0000-0000BC010000}"/>
    <cellStyle name="_CF7 1월 경비집행" xfId="937" xr:uid="{00000000-0005-0000-0000-0000BD010000}"/>
    <cellStyle name="_CF7 Robot 개조작업" xfId="938" xr:uid="{00000000-0005-0000-0000-0000BE010000}"/>
    <cellStyle name="_CF7_교육훈련필요능력List_1" xfId="939" xr:uid="{00000000-0005-0000-0000-0000BF010000}"/>
    <cellStyle name="_CF7팀 8월 경비취합(세현)" xfId="940" xr:uid="{00000000-0005-0000-0000-0000C0010000}"/>
    <cellStyle name="_CF7팀 정기품 관리" xfId="941" xr:uid="{00000000-0005-0000-0000-0000C1010000}"/>
    <cellStyle name="_Check_진공2_TSPT_090131" xfId="942" xr:uid="{00000000-0005-0000-0000-0000C2010000}"/>
    <cellStyle name="_x0012__Crane 점검 계획서_파주장비기술안전 Task_v0.1_r_E64EF6520AB256FBEF5921E786EEB98CD91889A99EA66A48D49CB4509A3252CA_461d_m" xfId="943" xr:uid="{00000000-0005-0000-0000-0000C3010000}"/>
    <cellStyle name="_x0012__Cryo Pump 교체 이력 Sheet_081028" xfId="944" xr:uid="{00000000-0005-0000-0000-0000C4010000}"/>
    <cellStyle name="_x0012__Cryo Pump 교체 이력 Sheet_081211" xfId="945" xr:uid="{00000000-0005-0000-0000-0000C5010000}"/>
    <cellStyle name="_D. 월간보고(2월)_보고서표준화" xfId="946" xr:uid="{00000000-0005-0000-0000-0000C6010000}"/>
    <cellStyle name="_Data" xfId="947" xr:uid="{00000000-0005-0000-0000-0000C7010000}"/>
    <cellStyle name="_DE PM 계획(2월계획)-P1" xfId="948" xr:uid="{00000000-0005-0000-0000-0000C8010000}"/>
    <cellStyle name="_DE 고장 이력 (04월)" xfId="949" xr:uid="{00000000-0005-0000-0000-0000C9010000}"/>
    <cellStyle name="_x0012__Down Turn 작업List Format Rev1_091008_P123공장" xfId="950" xr:uid="{00000000-0005-0000-0000-0000CA010000}"/>
    <cellStyle name="_x0012__Down Turn 작업List Format Rev1_091008_P6_Ver1" xfId="951" xr:uid="{00000000-0005-0000-0000-0000CB010000}"/>
    <cellStyle name="_x0012__Down Turn 작업List Format Rev1_091015_P123공장" xfId="952" xr:uid="{00000000-0005-0000-0000-0000CC010000}"/>
    <cellStyle name="_x0012__Down Turn 작업파악 Format Rev1_091008_Photo P45" xfId="953" xr:uid="{00000000-0005-0000-0000-0000CD010000}"/>
    <cellStyle name="_Dry Etch 10월 장비 일보" xfId="954" xr:uid="{00000000-0005-0000-0000-0000CE010000}"/>
    <cellStyle name="_Dry Etch 스케쥴" xfId="955" xr:uid="{00000000-0005-0000-0000-0000CF010000}"/>
    <cellStyle name="_Dry Etch 장비일보(06.10.01)" xfId="956" xr:uid="{00000000-0005-0000-0000-0000D0010000}"/>
    <cellStyle name="_EM NO" xfId="957" xr:uid="{00000000-0005-0000-0000-0000D1010000}"/>
    <cellStyle name="_x0012__ETMS 분석_P45 SPT(8월~10월)_원본(4TSPT만)" xfId="958" xr:uid="{00000000-0005-0000-0000-0000D2010000}"/>
    <cellStyle name="_x0012__ETMS 분석_P45 SPT(8월~10월)_원본2" xfId="959" xr:uid="{00000000-0005-0000-0000-0000D3010000}"/>
    <cellStyle name="_ETMS 운영 회의록 Rev7.0_2" xfId="960" xr:uid="{00000000-0005-0000-0000-0000D4010000}"/>
    <cellStyle name="_FA _ 해당 Machine List Check" xfId="961" xr:uid="{00000000-0005-0000-0000-0000D5010000}"/>
    <cellStyle name="_Failure Set" xfId="962" xr:uid="{00000000-0005-0000-0000-0000D6010000}"/>
    <cellStyle name="_Glass 뜯김 발생 관련 지정 Lot Monitoring 결과(8-27일)" xfId="963" xr:uid="{00000000-0005-0000-0000-0000D7010000}"/>
    <cellStyle name="_Glass 뜯김 발생 관련 지정 Lot Monitoring 결과(8-28일)" xfId="964" xr:uid="{00000000-0005-0000-0000-0000D8010000}"/>
    <cellStyle name="_Glass 뜯김 발생 관련 지정 Lot Monitoring 결과(8-7일)" xfId="965" xr:uid="{00000000-0005-0000-0000-0000D9010000}"/>
    <cellStyle name="_Glass 파손 현황(3월)_ver0.5" xfId="966" xr:uid="{00000000-0005-0000-0000-0000DA010000}"/>
    <cellStyle name="_Glass 파손 호기별,요인별,Unit별 현황 Rev 0.4" xfId="967" xr:uid="{00000000-0005-0000-0000-0000DB010000}"/>
    <cellStyle name="_Glass파손 관리_v2.3(월_일) 검사 추가 1115" xfId="968" xr:uid="{00000000-0005-0000-0000-0000DC010000}"/>
    <cellStyle name="_x0012__HF 구간 Filter 교체" xfId="969" xr:uid="{00000000-0005-0000-0000-0000DD010000}"/>
    <cellStyle name="_Interlock 통합 Sheet" xfId="970" xr:uid="{00000000-0005-0000-0000-0000DE010000}"/>
    <cellStyle name="_KPI 목표" xfId="971" xr:uid="{00000000-0005-0000-0000-0000DF010000}"/>
    <cellStyle name="_LGD P8 CF Shop 사급 투자 List 및 지급일정_080519" xfId="972" xr:uid="{00000000-0005-0000-0000-0000E0010000}"/>
    <cellStyle name="_LGD P8 CF Shop 사급 투자 List 및 지급일정_080519 2" xfId="973" xr:uid="{00000000-0005-0000-0000-0000E1010000}"/>
    <cellStyle name="_LGD P8 사급품 납기 파악(FA8팀) 080630" xfId="974" xr:uid="{00000000-0005-0000-0000-0000E2010000}"/>
    <cellStyle name="_LGD P8 사급품 납기 파악(FA8팀) 080630 2" xfId="975" xr:uid="{00000000-0005-0000-0000-0000E3010000}"/>
    <cellStyle name="_Line Tour 지적 사항_20080419(P45)" xfId="976" xr:uid="{00000000-0005-0000-0000-0000E4010000}"/>
    <cellStyle name="_Loss 목표 정합성 검토 070510" xfId="977" xr:uid="{00000000-0005-0000-0000-0000E5010000}"/>
    <cellStyle name="_LQC 일보(2.12)" xfId="978" xr:uid="{00000000-0005-0000-0000-0000E6010000}"/>
    <cellStyle name="_LQC 일보(2.12)_업무일보" xfId="979" xr:uid="{00000000-0005-0000-0000-0000E7010000}"/>
    <cellStyle name="_LQC인수인계사항-진짜" xfId="980" xr:uid="{00000000-0005-0000-0000-0000E8010000}"/>
    <cellStyle name="_M1 위험 작업 List Up 130429(최종본)_v0.1_r_68D1FE8A485BE47A164C596EF4FF5184BF7025CEBB5DCC14B50508B46C2DEC75_4623_m" xfId="981" xr:uid="{00000000-0005-0000-0000-0000E9010000}"/>
    <cellStyle name="_Machine Group 관리 List(080903)_전체" xfId="982" xr:uid="{00000000-0005-0000-0000-0000EA010000}"/>
    <cellStyle name="_Main" xfId="983" xr:uid="{00000000-0005-0000-0000-0000EB010000}"/>
    <cellStyle name="_Masteplan ver12.3_080327" xfId="984" xr:uid="{00000000-0005-0000-0000-0000EC010000}"/>
    <cellStyle name="_Masteplan ver12.3_080327 2" xfId="985" xr:uid="{00000000-0005-0000-0000-0000ED010000}"/>
    <cellStyle name="_Masteplan ver12.3_080327 2_(141111) EPFPHT0704 Coater Leak Reflection Shee111t" xfId="986" xr:uid="{00000000-0005-0000-0000-0000EE010000}"/>
    <cellStyle name="_Masteplan ver12.3_080327_(141111) EPFPHT0704 Coater Leak Reflection Shee111t" xfId="987" xr:uid="{00000000-0005-0000-0000-0000EF010000}"/>
    <cellStyle name="_Masteplan ver12.3_080327_업무일보" xfId="988" xr:uid="{00000000-0005-0000-0000-0000F0010000}"/>
    <cellStyle name="_Masteplan ver12.3_080327_업무일보_(141111) EPFPHT0704 Coater Leak Reflection Shee111t" xfId="989" xr:uid="{00000000-0005-0000-0000-0000F1010000}"/>
    <cellStyle name="_Masteplan ver12.3_080327_파주장비기술담당 `12년 하반기 Refresh 가시화 지표_v0.1_r_0904707180d964a8_4612_m" xfId="990" xr:uid="{00000000-0005-0000-0000-0000F2010000}"/>
    <cellStyle name="_Masteplan ver12.3_080327_파주장비기술담당 `12년 하반기 Refresh 가시화 지표_v0.1_r_0904707180d964a8_4612_m_(141111) EPFPHT0704 Coater Leak Reflection Shee111t" xfId="991" xr:uid="{00000000-0005-0000-0000-0000F3010000}"/>
    <cellStyle name="_Master plan_rev0.3_080306" xfId="992" xr:uid="{00000000-0005-0000-0000-0000F4010000}"/>
    <cellStyle name="_Min Loss_08년 Loss목표수립_Rev.2.5(기획)_070810" xfId="993" xr:uid="{00000000-0005-0000-0000-0000F5010000}"/>
    <cellStyle name="_MS_Simulation(기본안)" xfId="994" xr:uid="{00000000-0005-0000-0000-0000F6010000}"/>
    <cellStyle name="_MS_Simulation_050915(P8_2200)_rev9(06SAM 변경&amp;최종판가)_작업중_P8G8 정리" xfId="995" xr:uid="{00000000-0005-0000-0000-0000F7010000}"/>
    <cellStyle name="_My Machine 담당자 취합본(080606)" xfId="996" xr:uid="{00000000-0005-0000-0000-0000F8010000}"/>
    <cellStyle name="_NB vendor TAM update_취합(030127)-Rev 03" xfId="997" xr:uid="{00000000-0005-0000-0000-0000F9010000}"/>
    <cellStyle name="_NB vendor TAM update_취합(030127)-Rev 03 2" xfId="998" xr:uid="{00000000-0005-0000-0000-0000FA010000}"/>
    <cellStyle name="_NB vendor TAM update_취합(030127)-Rev 03_(보고) 안전위원회 Agenda 및 Master Plan ver 0.6 0114" xfId="999" xr:uid="{00000000-0005-0000-0000-0000FB010000}"/>
    <cellStyle name="_NB vendor TAM update_취합(030127)-Rev 03_(보고) 안전위원회 Agenda 및 Master Plan ver 1.9 0211" xfId="1000" xr:uid="{00000000-0005-0000-0000-0000FC010000}"/>
    <cellStyle name="_NB vendor TAM update_취합(030127)-Rev 03_복사본 (나현우)파주장비기술담당 `12년 추석 근무계획 요청용_120904_v0.1" xfId="1001" xr:uid="{00000000-0005-0000-0000-0000FD010000}"/>
    <cellStyle name="_New P6E PHOTO 장비 고장종합분석 Sheet" xfId="1002" xr:uid="{00000000-0005-0000-0000-0000FE010000}"/>
    <cellStyle name="_New P6E PHOTO 장비 고장종합분석 Sheet(수정중)" xfId="1003" xr:uid="{00000000-0005-0000-0000-0000FF010000}"/>
    <cellStyle name="_New P6E PHOTO 장비 고장종합분석 Sheet_복사본 P6E Photo 장비일보 (3월1일 ~ 3월10일)NEW" xfId="1004" xr:uid="{00000000-0005-0000-0000-000000020000}"/>
    <cellStyle name="_New P6E PHOTO 장비 고장종합분석 Sheet_복사본 P6E Photo 장비일보 (3월1일 ~ 3월10일)NEW_P6E Photo 장비일보 (3월11일 ~ 3월20일) CR3F" xfId="1005" xr:uid="{00000000-0005-0000-0000-000001020000}"/>
    <cellStyle name="_New PM" xfId="1006" xr:uid="{00000000-0005-0000-0000-000002020000}"/>
    <cellStyle name="_NSK 현상구분 재정립(성백현)" xfId="1007" xr:uid="{00000000-0005-0000-0000-000003020000}"/>
    <cellStyle name="_option 검토 7가지" xfId="1008" xr:uid="{00000000-0005-0000-0000-000004020000}"/>
    <cellStyle name="_P1)2007년 경비 계획 vs 실적_2월실적(0305)" xfId="1009" xr:uid="{00000000-0005-0000-0000-000005020000}"/>
    <cellStyle name="_P1공장 07년 경비Target 수립_0320" xfId="1010" xr:uid="{00000000-0005-0000-0000-000006020000}"/>
    <cellStyle name="_P2 WET 고장List_(8월)" xfId="1011" xr:uid="{00000000-0005-0000-0000-000007020000}"/>
    <cellStyle name="_P23 CGSS Failure Set Code(CM-4 &amp; SCRUBBER)" xfId="1012" xr:uid="{00000000-0005-0000-0000-000008020000}"/>
    <cellStyle name="_P23 진공(CVD&amp;DE&amp;SPT) My Unit(최종본)" xfId="1013" xr:uid="{00000000-0005-0000-0000-000009020000}"/>
    <cellStyle name="_P23_RP2 인원 계획_NEW_070223" xfId="1014" xr:uid="{00000000-0005-0000-0000-00000A020000}"/>
    <cellStyle name="_P23진공 고장 종합 Sheet_Rev1.5(WS시 공유할 장표임 22일이후 Key in금지)" xfId="1015" xr:uid="{00000000-0005-0000-0000-00000B020000}"/>
    <cellStyle name="_P2공장 파손관리 Sheet" xfId="1016" xr:uid="{00000000-0005-0000-0000-00000C020000}"/>
    <cellStyle name="_P4  Sheet" xfId="1017" xr:uid="{00000000-0005-0000-0000-00000D020000}"/>
    <cellStyle name="_P4 8월 경비 Planning(4Part) " xfId="1018" xr:uid="{00000000-0005-0000-0000-00000E020000}"/>
    <cellStyle name="_P4 9월 경비 Planning " xfId="1019" xr:uid="{00000000-0005-0000-0000-00000F020000}"/>
    <cellStyle name="_P4 9월 경비 Planning(정수꺼) " xfId="1020" xr:uid="{00000000-0005-0000-0000-000010020000}"/>
    <cellStyle name="_P4 CF V3제품군 설치 현황(060706)" xfId="1021" xr:uid="{00000000-0005-0000-0000-000011020000}"/>
    <cellStyle name="_P4 CF V3제품군 설치 현황(060706)_LQC 일일 보고서-1109" xfId="1022" xr:uid="{00000000-0005-0000-0000-000012020000}"/>
    <cellStyle name="_P4 CF V3제품군 설치 현황(060706)_LQC 일일 보고서-1109_업무일보" xfId="1023" xr:uid="{00000000-0005-0000-0000-000013020000}"/>
    <cellStyle name="_p4 Glass 파손 시트" xfId="1024" xr:uid="{00000000-0005-0000-0000-000014020000}"/>
    <cellStyle name="_P4 SPT PM 계획" xfId="1025" xr:uid="{00000000-0005-0000-0000-000015020000}"/>
    <cellStyle name="_P4 진공 장비군 주간 Glass 파손 Report" xfId="1026" xr:uid="{00000000-0005-0000-0000-000016020000}"/>
    <cellStyle name="_P4_08년 06월 Glass 파손 Sheet" xfId="1027" xr:uid="{00000000-0005-0000-0000-000017020000}"/>
    <cellStyle name="_P4_검사장비일보_5월" xfId="1028" xr:uid="{00000000-0005-0000-0000-000018020000}"/>
    <cellStyle name="_P45 검사장비1반" xfId="1029" xr:uid="{00000000-0005-0000-0000-000019020000}"/>
    <cellStyle name="_P45 검사장비일보(Cell45)" xfId="1030" xr:uid="{00000000-0005-0000-0000-00001A020000}"/>
    <cellStyle name="_P45 진공 Daily 업무" xfId="1031" xr:uid="{00000000-0005-0000-0000-00001B020000}"/>
    <cellStyle name="_P45진공 Daily 회의록_ WW21,22" xfId="1032" xr:uid="{00000000-0005-0000-0000-00001C020000}"/>
    <cellStyle name="_P45진공2 Daily 회의록" xfId="1033" xr:uid="{00000000-0005-0000-0000-00001D020000}"/>
    <cellStyle name="_P45진공2팀 Daily회의록_WW10" xfId="1034" xr:uid="{00000000-0005-0000-0000-00001E020000}"/>
    <cellStyle name="_P45포토 PM_08년08월_080721_PHT" xfId="1035" xr:uid="{00000000-0005-0000-0000-00001F020000}"/>
    <cellStyle name="_P5 진공 장비군 주간 Glass 파손 Report" xfId="1036" xr:uid="{00000000-0005-0000-0000-000020020000}"/>
    <cellStyle name="_P5_08년 6월 Glass 파손 Sheet" xfId="1037" xr:uid="{00000000-0005-0000-0000-000021020000}"/>
    <cellStyle name="_P5PM KPI 실적ev3.0_10월" xfId="1038" xr:uid="{00000000-0005-0000-0000-000022020000}"/>
    <cellStyle name="_P5SPT지표_Metal PXL구분" xfId="1039" xr:uid="{00000000-0005-0000-0000-000023020000}"/>
    <cellStyle name="_P5통합일보_5월" xfId="1040" xr:uid="{00000000-0005-0000-0000-000024020000}"/>
    <cellStyle name="_P6 P6E 통합 Master sheet 수정 파일 AKT수정 Ver1.0 (090106)" xfId="1041" xr:uid="{00000000-0005-0000-0000-000025020000}"/>
    <cellStyle name="_P6 통합 Master sheet 수정 파일 AKT수정 Ver1.2 (090106)" xfId="1042" xr:uid="{00000000-0005-0000-0000-000026020000}"/>
    <cellStyle name="_P6 통합 Master sheet 수정 파일 AKT수정 Ver1.2 (090106) 2" xfId="1043" xr:uid="{00000000-0005-0000-0000-000027020000}"/>
    <cellStyle name="_P6 통합 Master sheet 수정 파일 AKT수정 Ver1.2 (090106)_13년 P8 Gas Room 인수인계 (2月)" xfId="1044" xr:uid="{00000000-0005-0000-0000-000028020000}"/>
    <cellStyle name="_P6 통합 Master sheet 수정 파일 AKT수정 Ver1.2 (090106)_Crane 점검 계획서_파주장비기술안전 Task_v0.1_r_E64EF6520AB256FBEF5921E786EEB98CD91889A99EA66A48D49CB4509A3252CA_461d_m" xfId="1045" xr:uid="{00000000-0005-0000-0000-000029020000}"/>
    <cellStyle name="_P6 통합 Master sheet 수정 파일 AKT수정 Ver1.2 (090106)_업무일보" xfId="1046" xr:uid="{00000000-0005-0000-0000-00002A020000}"/>
    <cellStyle name="_P6 통합 Master sheet 수정 파일 AKT수정 Ver1.2 (090106)_정합성 분석 SHEET_(Rev2.0)" xfId="1047" xr:uid="{00000000-0005-0000-0000-00002B020000}"/>
    <cellStyle name="_P6 통합 Master sheet 수정 파일 AKT수정 Ver1.2 (090106)_정합성 분석 SHEET_(Rev2.0) 2" xfId="1048" xr:uid="{00000000-0005-0000-0000-00002C020000}"/>
    <cellStyle name="_P6 통합 Master sheet 수정 파일 AKT수정 Ver1.2 (090106)_정합성 분석 SHEET_(Rev2.0)_구미 CF 계획보전 장비 일보(Rev 1.0)_CF145" xfId="1049" xr:uid="{00000000-0005-0000-0000-00002D020000}"/>
    <cellStyle name="_P6 통합 Master sheet 수정 파일 AKT수정 Ver1.2 (090106)_정합성 분석 SHEET_(Rev2.0)_구미 CF 계획보전 장비 일보(Rev 1.0)_CF145 2" xfId="1050" xr:uid="{00000000-0005-0000-0000-00002E020000}"/>
    <cellStyle name="_P6 통합 Master sheet 수정 파일 AKT수정 Ver1.2 (090106)_정합성 분석 SHEET_(Rev2.0)_구미 CF 계획보전 장비 일보(Rev 1.0)_P23" xfId="1051" xr:uid="{00000000-0005-0000-0000-00002F020000}"/>
    <cellStyle name="_P6 통합 Master sheet 수정 파일 AKT수정 Ver1.2 (090106)_정합성 분석 SHEET_(Rev2.0)_구미 CF 계획보전 장비 일보(Rev 1.0)_P23 2" xfId="1052" xr:uid="{00000000-0005-0000-0000-000030020000}"/>
    <cellStyle name="_P6 통합 Master sheet 수정 파일 AKT수정 Ver1.2 (090106)_ㅋㅋㅋ" xfId="1053" xr:uid="{00000000-0005-0000-0000-000031020000}"/>
    <cellStyle name="_P6E Capa지표_080416_Rev5.2" xfId="1054" xr:uid="{00000000-0005-0000-0000-000032020000}"/>
    <cellStyle name="_P6E PHOTO CR4F 장비일보" xfId="1055" xr:uid="{00000000-0005-0000-0000-000033020000}"/>
    <cellStyle name="_P6E PHOTO 장비 고장종합분석 Sheet" xfId="1056" xr:uid="{00000000-0005-0000-0000-000034020000}"/>
    <cellStyle name="_P6E PHOTO 장비 고장종합분석 Sheet_New P6E PHOTO 장비 고장종합분석 Sheet(수정중)" xfId="1057" xr:uid="{00000000-0005-0000-0000-000035020000}"/>
    <cellStyle name="_P6E PHOTO 장비 고장종합분석 Sheet_복사본 P6E Photo 장비일보 (3월1일 ~ 3월10일)NEW" xfId="1058" xr:uid="{00000000-0005-0000-0000-000036020000}"/>
    <cellStyle name="_P6E PHOTO 장비 고장종합분석 Sheet_복사본 P6E Photo 장비일보 (3월1일 ~ 3월10일)NEW_P6E Photo 장비일보 (3월11일 ~ 3월20일) CR3F" xfId="1059" xr:uid="{00000000-0005-0000-0000-000037020000}"/>
    <cellStyle name="_P6E Photo 장비일보 (3월20일 ~ 3월31일) CR4F" xfId="1060" xr:uid="{00000000-0005-0000-0000-000038020000}"/>
    <cellStyle name="_P6E TPHT Glass 파손 관리Sheet ." xfId="1061" xr:uid="{00000000-0005-0000-0000-000039020000}"/>
    <cellStyle name="_P6E 통합 Master sheet 수정 파일 AKT수정 Ver1.5 (090109)" xfId="1062" xr:uid="{00000000-0005-0000-0000-00003A020000}"/>
    <cellStyle name="_P6E 통합 Master sheet 수정 파일 AKT수정 Ver1.5 (090109) 2" xfId="1063" xr:uid="{00000000-0005-0000-0000-00003B020000}"/>
    <cellStyle name="_P6E 통합 Master sheet 수정 파일 AKT수정 Ver1.5 (090109)_13년 P8 Gas Room 인수인계 (2月)" xfId="1064" xr:uid="{00000000-0005-0000-0000-00003C020000}"/>
    <cellStyle name="_P6E 통합 Master sheet 수정 파일 AKT수정 Ver1.5 (090109)_Crane 점검 계획서_파주장비기술안전 Task_v0.1_r_E64EF6520AB256FBEF5921E786EEB98CD91889A99EA66A48D49CB4509A3252CA_461d_m" xfId="1065" xr:uid="{00000000-0005-0000-0000-00003D020000}"/>
    <cellStyle name="_P6E 통합 Master sheet 수정 파일 AKT수정 Ver1.5 (090109)_업무일보" xfId="1066" xr:uid="{00000000-0005-0000-0000-00003E020000}"/>
    <cellStyle name="_P6E 통합 Master sheet 수정 파일 AKT수정 Ver1.5 (090109)_정합성 분석 SHEET_(Rev2.0)" xfId="1067" xr:uid="{00000000-0005-0000-0000-00003F020000}"/>
    <cellStyle name="_P6E 통합 Master sheet 수정 파일 AKT수정 Ver1.5 (090109)_정합성 분석 SHEET_(Rev2.0) 2" xfId="1068" xr:uid="{00000000-0005-0000-0000-000040020000}"/>
    <cellStyle name="_P6E 통합 Master sheet 수정 파일 AKT수정 Ver1.5 (090109)_정합성 분석 SHEET_(Rev2.0)_구미 CF 계획보전 장비 일보(Rev 1.0)_CF145" xfId="1069" xr:uid="{00000000-0005-0000-0000-000041020000}"/>
    <cellStyle name="_P6E 통합 Master sheet 수정 파일 AKT수정 Ver1.5 (090109)_정합성 분석 SHEET_(Rev2.0)_구미 CF 계획보전 장비 일보(Rev 1.0)_CF145 2" xfId="1070" xr:uid="{00000000-0005-0000-0000-000042020000}"/>
    <cellStyle name="_P6E 통합 Master sheet 수정 파일 AKT수정 Ver1.5 (090109)_정합성 분석 SHEET_(Rev2.0)_구미 CF 계획보전 장비 일보(Rev 1.0)_P23" xfId="1071" xr:uid="{00000000-0005-0000-0000-000043020000}"/>
    <cellStyle name="_P6E 통합 Master sheet 수정 파일 AKT수정 Ver1.5 (090109)_정합성 분석 SHEET_(Rev2.0)_구미 CF 계획보전 장비 일보(Rev 1.0)_P23 2" xfId="1072" xr:uid="{00000000-0005-0000-0000-000044020000}"/>
    <cellStyle name="_P6E 통합 Master sheet 수정 파일 AKT수정 Ver1.5 (090109)_ㅋㅋㅋ" xfId="1073" xr:uid="{00000000-0005-0000-0000-000045020000}"/>
    <cellStyle name="_P6E인원검토 ver 1.2_080430" xfId="1074" xr:uid="{00000000-0005-0000-0000-000046020000}"/>
    <cellStyle name="_P6TSPT_매트릭스_고장List_09년11월6일" xfId="1075" xr:uid="{00000000-0005-0000-0000-000047020000}"/>
    <cellStyle name="_P6진공2_6FSPT 장비 일보_4월(변경품)" xfId="1076" xr:uid="{00000000-0005-0000-0000-000048020000}"/>
    <cellStyle name="_P7" xfId="1077" xr:uid="{00000000-0005-0000-0000-000049020000}"/>
    <cellStyle name="_P7 RBT 점검 List_Shop공유(060807)" xfId="1078" xr:uid="{00000000-0005-0000-0000-00004A020000}"/>
    <cellStyle name="_P7 Robot Issue 점검 일정_Ver1(060821)" xfId="1079" xr:uid="{00000000-0005-0000-0000-00004B020000}"/>
    <cellStyle name="_P7 검사장비2반 Pin miss 일보 (12월)" xfId="1080" xr:uid="{00000000-0005-0000-0000-00004C020000}"/>
    <cellStyle name="_P7 반입Master Calendar (050503)_최종" xfId="1081" xr:uid="{00000000-0005-0000-0000-00004D020000}"/>
    <cellStyle name="_P7 장비반(Tech) 직무 조직도_070801" xfId="1082" xr:uid="{00000000-0005-0000-0000-00004E020000}"/>
    <cellStyle name="_P7 장비반(Tech) 직무 조직도_070801_(141111) EPFPHT0704 Coater Leak Reflection Shee111t" xfId="1083" xr:uid="{00000000-0005-0000-0000-00004F020000}"/>
    <cellStyle name="_P7 장비반(Tech) 직무 조직도_070801_P6검사장비1반 조직도_080521" xfId="1084" xr:uid="{00000000-0005-0000-0000-000050020000}"/>
    <cellStyle name="_P7 장비반(Tech) 직무 조직도_070801_P6검사장비1반 조직도_080521_(141111) EPFPHT0704 Coater Leak Reflection Shee111t" xfId="1085" xr:uid="{00000000-0005-0000-0000-000051020000}"/>
    <cellStyle name="_P7 장비반(Tech) 직무 조직도_070801_P6검사장비반 조직도_080522" xfId="1086" xr:uid="{00000000-0005-0000-0000-000052020000}"/>
    <cellStyle name="_P7 장비반(Tech) 직무 조직도_070801_P6검사장비반 조직도_080522_(141111) EPFPHT0704 Coater Leak Reflection Shee111t" xfId="1087" xr:uid="{00000000-0005-0000-0000-000053020000}"/>
    <cellStyle name="_P7 장비반(Tech) 직무 조직도_070801_P6검사장비반 조직도_080617" xfId="1088" xr:uid="{00000000-0005-0000-0000-000054020000}"/>
    <cellStyle name="_P7 장비반(Tech) 직무 조직도_070801_P6검사장비반 조직도_080617_(141111) EPFPHT0704 Coater Leak Reflection Shee111t" xfId="1089" xr:uid="{00000000-0005-0000-0000-000055020000}"/>
    <cellStyle name="_P7 장비반(Tech) 직무 조직도_070801_파주장비기술팀조직개발_071122_Rev 3.1_수정" xfId="1090" xr:uid="{00000000-0005-0000-0000-000056020000}"/>
    <cellStyle name="_P7 장비반(Tech) 직무 조직도_070801_파주장비기술팀조직개발_071122_Rev 3.1_수정_(141111) EPFPHT0704 Coater Leak Reflection Shee111t" xfId="1091" xr:uid="{00000000-0005-0000-0000-000057020000}"/>
    <cellStyle name="_P7 장비반(Tech) 직무 조직도_070801_파주장비기술팀조직개발_071122_Rev 3.1_수정_P6검사장비1반 조직도_080521" xfId="1092" xr:uid="{00000000-0005-0000-0000-000058020000}"/>
    <cellStyle name="_P7 장비반(Tech) 직무 조직도_070801_파주장비기술팀조직개발_071122_Rev 3.1_수정_P6검사장비1반 조직도_080521_(141111) EPFPHT0704 Coater Leak Reflection Shee111t" xfId="1093" xr:uid="{00000000-0005-0000-0000-000059020000}"/>
    <cellStyle name="_P7 장비반(Tech) 직무 조직도_070801_파주장비기술팀조직개발_071122_Rev 3.1_수정_P6검사장비반 조직도_080522" xfId="1094" xr:uid="{00000000-0005-0000-0000-00005A020000}"/>
    <cellStyle name="_P7 장비반(Tech) 직무 조직도_070801_파주장비기술팀조직개발_071122_Rev 3.1_수정_P6검사장비반 조직도_080522_(141111) EPFPHT0704 Coater Leak Reflection Shee111t" xfId="1095" xr:uid="{00000000-0005-0000-0000-00005B020000}"/>
    <cellStyle name="_P7 장비반(Tech) 직무 조직도_070801_파주장비기술팀조직개발_071122_Rev 3.1_수정_P6검사장비반 조직도_080617" xfId="1096" xr:uid="{00000000-0005-0000-0000-00005C020000}"/>
    <cellStyle name="_P7 장비반(Tech) 직무 조직도_070801_파주장비기술팀조직개발_071122_Rev 3.1_수정_P6검사장비반 조직도_080617_(141111) EPFPHT0704 Coater Leak Reflection Shee111t" xfId="1097" xr:uid="{00000000-0005-0000-0000-00005D020000}"/>
    <cellStyle name="_P7 장비반(Tech) 직무 조직도_070801_파주장비기술팀조직개발1119_포토수정" xfId="1098" xr:uid="{00000000-0005-0000-0000-00005E020000}"/>
    <cellStyle name="_P7 장비반(Tech) 직무 조직도_070801_파주장비기술팀조직개발1119_포토수정_(141111) EPFPHT0704 Coater Leak Reflection Shee111t" xfId="1099" xr:uid="{00000000-0005-0000-0000-00005F020000}"/>
    <cellStyle name="_P7 장비반(Tech) 직무 조직도_070801_파주장비기술팀조직개발1119_포토수정_~3568166" xfId="1100" xr:uid="{00000000-0005-0000-0000-000060020000}"/>
    <cellStyle name="_P7 장비반(Tech) 직무 조직도_070801_파주장비기술팀조직개발1119_포토수정_~3568166_(141111) EPFPHT0704 Coater Leak Reflection Shee111t" xfId="1101" xr:uid="{00000000-0005-0000-0000-000061020000}"/>
    <cellStyle name="_P7 장비반(Tech) 직무 조직도_070801_파주장비기술팀조직개발1119_포토수정_~3568166_P6검사장비1반 조직도_080521" xfId="1102" xr:uid="{00000000-0005-0000-0000-000062020000}"/>
    <cellStyle name="_P7 장비반(Tech) 직무 조직도_070801_파주장비기술팀조직개발1119_포토수정_~3568166_P6검사장비1반 조직도_080521_(141111) EPFPHT0704 Coater Leak Reflection Shee111t" xfId="1103" xr:uid="{00000000-0005-0000-0000-000063020000}"/>
    <cellStyle name="_P7 장비반(Tech) 직무 조직도_070801_파주장비기술팀조직개발1119_포토수정_~3568166_P6검사장비반 조직도_080522" xfId="1104" xr:uid="{00000000-0005-0000-0000-000064020000}"/>
    <cellStyle name="_P7 장비반(Tech) 직무 조직도_070801_파주장비기술팀조직개발1119_포토수정_~3568166_P6검사장비반 조직도_080522_(141111) EPFPHT0704 Coater Leak Reflection Shee111t" xfId="1105" xr:uid="{00000000-0005-0000-0000-000065020000}"/>
    <cellStyle name="_P7 장비반(Tech) 직무 조직도_070801_파주장비기술팀조직개발1119_포토수정_~3568166_P6검사장비반 조직도_080617" xfId="1106" xr:uid="{00000000-0005-0000-0000-000066020000}"/>
    <cellStyle name="_P7 장비반(Tech) 직무 조직도_070801_파주장비기술팀조직개발1119_포토수정_~3568166_P6검사장비반 조직도_080617_(141111) EPFPHT0704 Coater Leak Reflection Shee111t" xfId="1107" xr:uid="{00000000-0005-0000-0000-000067020000}"/>
    <cellStyle name="_P7 장비반(Tech) 직무 조직도_070801_파주장비기술팀조직개발1119_포토수정_~3568166_파주장비기술팀조직개발_071122_Rev 3.1_수정" xfId="1108" xr:uid="{00000000-0005-0000-0000-000068020000}"/>
    <cellStyle name="_P7 장비반(Tech) 직무 조직도_070801_파주장비기술팀조직개발1119_포토수정_~3568166_파주장비기술팀조직개발_071122_Rev 3.1_수정_(141111) EPFPHT0704 Coater Leak Reflection Shee111t" xfId="1109" xr:uid="{00000000-0005-0000-0000-000069020000}"/>
    <cellStyle name="_P7 장비반(Tech) 직무 조직도_070801_파주장비기술팀조직개발1119_포토수정_~3568166_파주장비기술팀조직개발_071122_Rev 3.1_수정_P6검사장비1반 조직도_080521" xfId="1110" xr:uid="{00000000-0005-0000-0000-00006A020000}"/>
    <cellStyle name="_P7 장비반(Tech) 직무 조직도_070801_파주장비기술팀조직개발1119_포토수정_~3568166_파주장비기술팀조직개발_071122_Rev 3.1_수정_P6검사장비1반 조직도_080521_(141111) EPFPHT0704 Coater Leak Reflection Shee111t" xfId="1111" xr:uid="{00000000-0005-0000-0000-00006B020000}"/>
    <cellStyle name="_P7 장비반(Tech) 직무 조직도_070801_파주장비기술팀조직개발1119_포토수정_~3568166_파주장비기술팀조직개발_071122_Rev 3.1_수정_P6검사장비반 조직도_080522" xfId="1112" xr:uid="{00000000-0005-0000-0000-00006C020000}"/>
    <cellStyle name="_P7 장비반(Tech) 직무 조직도_070801_파주장비기술팀조직개발1119_포토수정_~3568166_파주장비기술팀조직개발_071122_Rev 3.1_수정_P6검사장비반 조직도_080522_(141111) EPFPHT0704 Coater Leak Reflection Shee111t" xfId="1113" xr:uid="{00000000-0005-0000-0000-00006D020000}"/>
    <cellStyle name="_P7 장비반(Tech) 직무 조직도_070801_파주장비기술팀조직개발1119_포토수정_~3568166_파주장비기술팀조직개발_071122_Rev 3.1_수정_P6검사장비반 조직도_080617" xfId="1114" xr:uid="{00000000-0005-0000-0000-00006E020000}"/>
    <cellStyle name="_P7 장비반(Tech) 직무 조직도_070801_파주장비기술팀조직개발1119_포토수정_~3568166_파주장비기술팀조직개발_071122_Rev 3.1_수정_P6검사장비반 조직도_080617_(141111) EPFPHT0704 Coater Leak Reflection Shee111t" xfId="1115" xr:uid="{00000000-0005-0000-0000-00006F020000}"/>
    <cellStyle name="_P7 장비반(Tech) 직무 조직도_070801_파주장비기술팀조직개발1119_포토수정_P6검사장비1반 조직도_080521" xfId="1116" xr:uid="{00000000-0005-0000-0000-000070020000}"/>
    <cellStyle name="_P7 장비반(Tech) 직무 조직도_070801_파주장비기술팀조직개발1119_포토수정_P6검사장비1반 조직도_080521_(141111) EPFPHT0704 Coater Leak Reflection Shee111t" xfId="1117" xr:uid="{00000000-0005-0000-0000-000071020000}"/>
    <cellStyle name="_P7 장비반(Tech) 직무 조직도_070801_파주장비기술팀조직개발1119_포토수정_P6검사장비반 조직도_080522" xfId="1118" xr:uid="{00000000-0005-0000-0000-000072020000}"/>
    <cellStyle name="_P7 장비반(Tech) 직무 조직도_070801_파주장비기술팀조직개발1119_포토수정_P6검사장비반 조직도_080522_(141111) EPFPHT0704 Coater Leak Reflection Shee111t" xfId="1119" xr:uid="{00000000-0005-0000-0000-000073020000}"/>
    <cellStyle name="_P7 장비반(Tech) 직무 조직도_070801_파주장비기술팀조직개발1119_포토수정_P6검사장비반 조직도_080617" xfId="1120" xr:uid="{00000000-0005-0000-0000-000074020000}"/>
    <cellStyle name="_P7 장비반(Tech) 직무 조직도_070801_파주장비기술팀조직개발1119_포토수정_P6검사장비반 조직도_080617_(141111) EPFPHT0704 Coater Leak Reflection Shee111t" xfId="1121" xr:uid="{00000000-0005-0000-0000-000075020000}"/>
    <cellStyle name="_P7 장비반(Tech) 직무 조직도_070801_파주장비기술팀조직개발1119_포토수정_인사발령  List_071122_Rev 0.0" xfId="1122" xr:uid="{00000000-0005-0000-0000-000076020000}"/>
    <cellStyle name="_P7 장비반(Tech) 직무 조직도_070801_파주장비기술팀조직개발1119_포토수정_인사발령  List_071122_Rev 0.0_(141111) EPFPHT0704 Coater Leak Reflection Shee111t" xfId="1123" xr:uid="{00000000-0005-0000-0000-000077020000}"/>
    <cellStyle name="_P7 장비반(Tech) 직무 조직도_070801_파주장비기술팀조직개발1119_포토수정_인사발령  List_071122_Rev 0.0_P6검사장비1반 조직도_080521" xfId="1124" xr:uid="{00000000-0005-0000-0000-000078020000}"/>
    <cellStyle name="_P7 장비반(Tech) 직무 조직도_070801_파주장비기술팀조직개발1119_포토수정_인사발령  List_071122_Rev 0.0_P6검사장비1반 조직도_080521_(141111) EPFPHT0704 Coater Leak Reflection Shee111t" xfId="1125" xr:uid="{00000000-0005-0000-0000-000079020000}"/>
    <cellStyle name="_P7 장비반(Tech) 직무 조직도_070801_파주장비기술팀조직개발1119_포토수정_인사발령  List_071122_Rev 0.0_P6검사장비반 조직도_080522" xfId="1126" xr:uid="{00000000-0005-0000-0000-00007A020000}"/>
    <cellStyle name="_P7 장비반(Tech) 직무 조직도_070801_파주장비기술팀조직개발1119_포토수정_인사발령  List_071122_Rev 0.0_P6검사장비반 조직도_080522_(141111) EPFPHT0704 Coater Leak Reflection Shee111t" xfId="1127" xr:uid="{00000000-0005-0000-0000-00007B020000}"/>
    <cellStyle name="_P7 장비반(Tech) 직무 조직도_070801_파주장비기술팀조직개발1119_포토수정_인사발령  List_071122_Rev 0.0_P6검사장비반 조직도_080617" xfId="1128" xr:uid="{00000000-0005-0000-0000-00007C020000}"/>
    <cellStyle name="_P7 장비반(Tech) 직무 조직도_070801_파주장비기술팀조직개발1119_포토수정_인사발령  List_071122_Rev 0.0_P6검사장비반 조직도_080617_(141111) EPFPHT0704 Coater Leak Reflection Shee111t" xfId="1129" xr:uid="{00000000-0005-0000-0000-00007D020000}"/>
    <cellStyle name="_P7 장비반(Tech) 직무 조직도_070801_파주장비기술팀조직개발1119_포토수정_인사발령  List_071122_Rev 0.0_파주장비기술팀조직개발_071122_Rev 3.1_수정" xfId="1130" xr:uid="{00000000-0005-0000-0000-00007E020000}"/>
    <cellStyle name="_P7 장비반(Tech) 직무 조직도_070801_파주장비기술팀조직개발1119_포토수정_인사발령  List_071122_Rev 0.0_파주장비기술팀조직개발_071122_Rev 3.1_수정_(141111) EPFPHT0704 Coater Leak Reflection Shee111t" xfId="1131" xr:uid="{00000000-0005-0000-0000-00007F020000}"/>
    <cellStyle name="_P7 장비반(Tech) 직무 조직도_070801_파주장비기술팀조직개발1119_포토수정_인사발령  List_071122_Rev 0.0_파주장비기술팀조직개발_071122_Rev 3.1_수정_P6검사장비1반 조직도_080521" xfId="1132" xr:uid="{00000000-0005-0000-0000-000080020000}"/>
    <cellStyle name="_P7 장비반(Tech) 직무 조직도_070801_파주장비기술팀조직개발1119_포토수정_인사발령  List_071122_Rev 0.0_파주장비기술팀조직개발_071122_Rev 3.1_수정_P6검사장비1반 조직도_080521_(141111) EPFPHT0704 Coater Leak Reflection Shee111t" xfId="1133" xr:uid="{00000000-0005-0000-0000-000081020000}"/>
    <cellStyle name="_P7 장비반(Tech) 직무 조직도_070801_파주장비기술팀조직개발1119_포토수정_인사발령  List_071122_Rev 0.0_파주장비기술팀조직개발_071122_Rev 3.1_수정_P6검사장비반 조직도_080522" xfId="1134" xr:uid="{00000000-0005-0000-0000-000082020000}"/>
    <cellStyle name="_P7 장비반(Tech) 직무 조직도_070801_파주장비기술팀조직개발1119_포토수정_인사발령  List_071122_Rev 0.0_파주장비기술팀조직개발_071122_Rev 3.1_수정_P6검사장비반 조직도_080522_(141111) EPFPHT0704 Coater Leak Reflection Shee111t" xfId="1135" xr:uid="{00000000-0005-0000-0000-000083020000}"/>
    <cellStyle name="_P7 장비반(Tech) 직무 조직도_070801_파주장비기술팀조직개발1119_포토수정_인사발령  List_071122_Rev 0.0_파주장비기술팀조직개발_071122_Rev 3.1_수정_P6검사장비반 조직도_080617" xfId="1136" xr:uid="{00000000-0005-0000-0000-000084020000}"/>
    <cellStyle name="_P7 장비반(Tech) 직무 조직도_070801_파주장비기술팀조직개발1119_포토수정_인사발령  List_071122_Rev 0.0_파주장비기술팀조직개발_071122_Rev 3.1_수정_P6검사장비반 조직도_080617_(141111) EPFPHT0704 Coater Leak Reflection Shee111t" xfId="1137" xr:uid="{00000000-0005-0000-0000-000085020000}"/>
    <cellStyle name="_P8 Stocker Set-up Schedule v1.0(080102)" xfId="1138" xr:uid="{00000000-0005-0000-0000-000086020000}"/>
    <cellStyle name="_P8 Stocker Set-up Schedule v1.0(080102) 2" xfId="1139" xr:uid="{00000000-0005-0000-0000-000087020000}"/>
    <cellStyle name="_P8 이동자 2차 취합 ver1.1_구미Cell장비" xfId="1140" xr:uid="{00000000-0005-0000-0000-000088020000}"/>
    <cellStyle name="_P8, 생기센터간 장비 인원 협의_rev.7_080204" xfId="1141" xr:uid="{00000000-0005-0000-0000-000089020000}"/>
    <cellStyle name="_x0012__P81 Daily 작업계획" xfId="1142" xr:uid="{00000000-0005-0000-0000-00008A020000}"/>
    <cellStyle name="_P8E Cell 후공정 반송 Master V4.0_100302" xfId="1143" xr:uid="{00000000-0005-0000-0000-00008B020000}"/>
    <cellStyle name="_P8E ECS 비상 연락망100125" xfId="1144" xr:uid="{00000000-0005-0000-0000-00008C020000}"/>
    <cellStyle name="_P8E 경력사원(Tech) 이동인원 선정(양식)_090922" xfId="1145" xr:uid="{00000000-0005-0000-0000-00008D020000}"/>
    <cellStyle name="_P8E 반송 Master Ver4.0_100203" xfId="1146" xr:uid="{00000000-0005-0000-0000-00008E020000}"/>
    <cellStyle name="_x0012__P8E 이동인원 주거 지원현황 파악_구미장비기술담당 Rev 0.1" xfId="1147" xr:uid="{00000000-0005-0000-0000-00008F020000}"/>
    <cellStyle name="_P8이동자" xfId="1148" xr:uid="{00000000-0005-0000-0000-000090020000}"/>
    <cellStyle name="_P98 안전모 수량파악" xfId="1149" xr:uid="{00000000-0005-0000-0000-000091020000}"/>
    <cellStyle name="_P98 안전모 수량파악_(141111) EPFPHT0704 Coater Leak Reflection Shee111t" xfId="1150" xr:uid="{00000000-0005-0000-0000-000092020000}"/>
    <cellStyle name="_Panel 센타 09년 인원계획_rev8(081128)" xfId="1151" xr:uid="{00000000-0005-0000-0000-000093020000}"/>
    <cellStyle name="_Panel센타 RP03 인원 계획(080314_rev3)" xfId="1152" xr:uid="{00000000-0005-0000-0000-000094020000}"/>
    <cellStyle name="_Panel센타 RP08 인원계획(송부용_080825_rev1)" xfId="1153" xr:uid="{00000000-0005-0000-0000-000095020000}"/>
    <cellStyle name="_Panel센터 추석연휴 근무 계획_파주장비기술담당_v0.1_r_03A8DFAFEEE65149071B0EA7E8F1A1D779E015A1072BC43A1B2DB16943EC6C92_4a29_m" xfId="1154" xr:uid="{00000000-0005-0000-0000-000096020000}"/>
    <cellStyle name="_PARTS 교체이력" xfId="1155" xr:uid="{00000000-0005-0000-0000-000097020000}"/>
    <cellStyle name="_Part'교체이력, Time Chart" xfId="1156" xr:uid="{00000000-0005-0000-0000-000098020000}"/>
    <cellStyle name="_PECVD 장비일보ver.3 0917(야근조)Daily" xfId="1157" xr:uid="{00000000-0005-0000-0000-000099020000}"/>
    <cellStyle name="_PECVD 장비일보ver.3 0919(야근조)" xfId="1158" xr:uid="{00000000-0005-0000-0000-00009A020000}"/>
    <cellStyle name="_PECVD 장비일보ver.3 0920(야근조)" xfId="1159" xr:uid="{00000000-0005-0000-0000-00009B020000}"/>
    <cellStyle name="_PECVD 장비일보ver.3 0921(야근조)" xfId="1160" xr:uid="{00000000-0005-0000-0000-00009C020000}"/>
    <cellStyle name="_PECVD 장비일보ver.3 0922(야근조)" xfId="1161" xr:uid="{00000000-0005-0000-0000-00009D020000}"/>
    <cellStyle name="_PECVD 장비일보ver.3 0923(야근조..)" xfId="1162" xr:uid="{00000000-0005-0000-0000-00009E020000}"/>
    <cellStyle name="_PECVD 장비일보ver.3 0925(야근조)" xfId="1163" xr:uid="{00000000-0005-0000-0000-00009F020000}"/>
    <cellStyle name="_PECVD 장비일보ver.3 1003" xfId="1164" xr:uid="{00000000-0005-0000-0000-0000A0020000}"/>
    <cellStyle name="_PECVD 장비일보ver.3 1007(야근)" xfId="1165" xr:uid="{00000000-0005-0000-0000-0000A1020000}"/>
    <cellStyle name="_PECVD 장비일보ver.3 1023(야근조)" xfId="1166" xr:uid="{00000000-0005-0000-0000-0000A2020000}"/>
    <cellStyle name="_PH#2 Stitch Spec Out-2" xfId="1167" xr:uid="{00000000-0005-0000-0000-0000A3020000}"/>
    <cellStyle name="_PH#2 가로선 정리" xfId="1168" xr:uid="{00000000-0005-0000-0000-0000A4020000}"/>
    <cellStyle name="_PH#4 사선 정리(0724)" xfId="1169" xr:uid="{00000000-0005-0000-0000-0000A5020000}"/>
    <cellStyle name="_PH#4 사선 정리(0726)" xfId="1170" xr:uid="{00000000-0005-0000-0000-0000A6020000}"/>
    <cellStyle name="_PH#4 사선 정리(0728)" xfId="1171" xr:uid="{00000000-0005-0000-0000-0000A7020000}"/>
    <cellStyle name="_Ph-1 TFT 매엽 Inline Set-up Schedule_FAB테스트(060127)" xfId="1172" xr:uid="{00000000-0005-0000-0000-0000A8020000}"/>
    <cellStyle name="_Ph-2 검사 장비 set-up 일정" xfId="1173" xr:uid="{00000000-0005-0000-0000-0000A9020000}"/>
    <cellStyle name="_Photo #8호기 Test 항목(060719)" xfId="1174" xr:uid="{00000000-0005-0000-0000-0000AA020000}"/>
    <cellStyle name="_Photo #8호기 Test 항목(060719)_업무일보" xfId="1175" xr:uid="{00000000-0005-0000-0000-0000AB020000}"/>
    <cellStyle name="_Photo 8월 PM 계획서" xfId="1176" xr:uid="{00000000-0005-0000-0000-0000AC020000}"/>
    <cellStyle name="_Photo 작업(2.6) 계획(060204)." xfId="1177" xr:uid="{00000000-0005-0000-0000-0000AD020000}"/>
    <cellStyle name="_Photo 장비 PM 계획서(06년 7월)" xfId="1178" xr:uid="{00000000-0005-0000-0000-0000AE020000}"/>
    <cellStyle name="_Photo 장비일보 1004" xfId="1179" xr:uid="{00000000-0005-0000-0000-0000AF020000}"/>
    <cellStyle name="_Photo#1 지표관리(박찬호)" xfId="1180" xr:uid="{00000000-0005-0000-0000-0000B0020000}"/>
    <cellStyle name="_Photo#10 지표관리(조성두)" xfId="1181" xr:uid="{00000000-0005-0000-0000-0000B1020000}"/>
    <cellStyle name="_Photo#14 지표관리(김평길)" xfId="1182" xr:uid="{00000000-0005-0000-0000-0000B2020000}"/>
    <cellStyle name="_Photo#5 지표관리(박종근)" xfId="1183" xr:uid="{00000000-0005-0000-0000-0000B3020000}"/>
    <cellStyle name="_Photo#6 지표관리(유병남)" xfId="1184" xr:uid="{00000000-0005-0000-0000-0000B4020000}"/>
    <cellStyle name="_Photo#8 지표관리(이정한)" xfId="1185" xr:uid="{00000000-0005-0000-0000-0000B5020000}"/>
    <cellStyle name="_Photo#9 지표관리(조재군)" xfId="1186" xr:uid="{00000000-0005-0000-0000-0000B6020000}"/>
    <cellStyle name="_PHOTO파손이력정리" xfId="1187" xr:uid="{00000000-0005-0000-0000-0000B7020000}"/>
    <cellStyle name="_PHT 18호기 작업일지-BM" xfId="1188" xr:uid="{00000000-0005-0000-0000-0000B8020000}"/>
    <cellStyle name="_PHT#4 장비문제점(0722-1)" xfId="1189" xr:uid="{00000000-0005-0000-0000-0000B9020000}"/>
    <cellStyle name="_PHT#A 장비문제점(0710)" xfId="1190" xr:uid="{00000000-0005-0000-0000-0000BA020000}"/>
    <cellStyle name="_PI 파손 이력" xfId="1191" xr:uid="{00000000-0005-0000-0000-0000BB020000}"/>
    <cellStyle name="_PM Master Sheet_이력_송부_진공1(090106).xls" xfId="1192" xr:uid="{00000000-0005-0000-0000-0000BC020000}"/>
    <cellStyle name="_PM Master Sheet_진공2_TSPT_P45_091111" xfId="1193" xr:uid="{00000000-0005-0000-0000-0000BD020000}"/>
    <cellStyle name="_PM Sheet 관리 Sheet" xfId="1194" xr:uid="{00000000-0005-0000-0000-0000BE020000}"/>
    <cellStyle name="_PM 계획서 관리(PHOTO)" xfId="1195" xr:uid="{00000000-0005-0000-0000-0000BF020000}"/>
    <cellStyle name="_PM 계획서(06년 05월)" xfId="1196" xr:uid="{00000000-0005-0000-0000-0000C0020000}"/>
    <cellStyle name="_PM 계획서(06년 06월) (060601)" xfId="1197" xr:uid="{00000000-0005-0000-0000-0000C1020000}"/>
    <cellStyle name="_PM 실적 관리 Sheet" xfId="1198" xr:uid="{00000000-0005-0000-0000-0000C2020000}"/>
    <cellStyle name="_PM 잘하기 TDR TP-Mgt_CF6" xfId="1199" xr:uid="{00000000-0005-0000-0000-0000C3020000}"/>
    <cellStyle name="_PM 카렌다" xfId="1200" xr:uid="{00000000-0005-0000-0000-0000C4020000}"/>
    <cellStyle name="_PM 항목 정리" xfId="1201" xr:uid="{00000000-0005-0000-0000-0000C5020000}"/>
    <cellStyle name="_PM_Master(CVD090107)" xfId="1202" xr:uid="{00000000-0005-0000-0000-0000C6020000}"/>
    <cellStyle name="_PM계획서(08년도)" xfId="1203" xr:uid="{00000000-0005-0000-0000-0000C7020000}"/>
    <cellStyle name="_PM이력" xfId="1204" xr:uid="{00000000-0005-0000-0000-0000C8020000}"/>
    <cellStyle name="_PM잘하기_주간보고_Tool관리_080314_양식_R1.0" xfId="1205" xr:uid="{00000000-0005-0000-0000-0000C9020000}"/>
    <cellStyle name="_Port 갯수 확인 P8E 반송 Master Ver4.0_091205" xfId="1206" xr:uid="{00000000-0005-0000-0000-0000CA020000}"/>
    <cellStyle name="_Port 갯수 확인 P8E 반송 Master Ver4.0_091205 2" xfId="1207" xr:uid="{00000000-0005-0000-0000-0000CB020000}"/>
    <cellStyle name="_PSI_FAB" xfId="1208" xr:uid="{00000000-0005-0000-0000-0000CC020000}"/>
    <cellStyle name="_PSI_FAB_13년 P8 Gas Room 인수인계 (2月)" xfId="1209" xr:uid="{00000000-0005-0000-0000-0000CD020000}"/>
    <cellStyle name="_PSI_FAB_Crane 점검 계획서_파주장비기술안전 Task_v0.1_r_E64EF6520AB256FBEF5921E786EEB98CD91889A99EA66A48D49CB4509A3252CA_461d_m" xfId="1210" xr:uid="{00000000-0005-0000-0000-0000CE020000}"/>
    <cellStyle name="_PSI_FAB_ㅋㅋㅋ" xfId="1211" xr:uid="{00000000-0005-0000-0000-0000CF020000}"/>
    <cellStyle name="_RAW_장비일보" xfId="1212" xr:uid="{00000000-0005-0000-0000-0000D0020000}"/>
    <cellStyle name="_Robot" xfId="1213" xr:uid="{00000000-0005-0000-0000-0000D1020000}"/>
    <cellStyle name="_Robot 2" xfId="1214" xr:uid="{00000000-0005-0000-0000-0000D2020000}"/>
    <cellStyle name="_Robot 작업 Schedule(양식_060825)_CF 진영진S" xfId="1215" xr:uid="{00000000-0005-0000-0000-0000D3020000}"/>
    <cellStyle name="_Set-Up Master Sheet Ver3.1(051027)_Host Test 일정 추가" xfId="1216" xr:uid="{00000000-0005-0000-0000-0000D4020000}"/>
    <cellStyle name="_Sheet1" xfId="1217" xr:uid="{00000000-0005-0000-0000-0000D5020000}"/>
    <cellStyle name="_Sheet2" xfId="1218" xr:uid="{00000000-0005-0000-0000-0000D6020000}"/>
    <cellStyle name="_SPR 인수인계♡" xfId="1219" xr:uid="{00000000-0005-0000-0000-0000D7020000}"/>
    <cellStyle name="_SPT 10월 장비 일보" xfId="1220" xr:uid="{00000000-0005-0000-0000-0000D8020000}"/>
    <cellStyle name="_SPT 4월 장비일보" xfId="1221" xr:uid="{00000000-0005-0000-0000-0000D9020000}"/>
    <cellStyle name="_SPT 4월 장비일보 " xfId="1222" xr:uid="{00000000-0005-0000-0000-0000DA020000}"/>
    <cellStyle name="_SPT 4월 장비일보 _업무일보" xfId="1223" xr:uid="{00000000-0005-0000-0000-0000DB020000}"/>
    <cellStyle name="_SPT 4월 장비일보(life)" xfId="1224" xr:uid="{00000000-0005-0000-0000-0000DC020000}"/>
    <cellStyle name="_SPT 4월 장비일보(life)_업무일보" xfId="1225" xr:uid="{00000000-0005-0000-0000-0000DD020000}"/>
    <cellStyle name="_SPT 4월 장비일보_업무일보" xfId="1226" xr:uid="{00000000-0005-0000-0000-0000DE020000}"/>
    <cellStyle name="_SPT 5월 PM  계획" xfId="1227" xr:uid="{00000000-0005-0000-0000-0000DF020000}"/>
    <cellStyle name="_SPT 5월 장비일보" xfId="1228" xr:uid="{00000000-0005-0000-0000-0000E0020000}"/>
    <cellStyle name="_SPT 5월 장비일보_업무일보" xfId="1229" xr:uid="{00000000-0005-0000-0000-0000E1020000}"/>
    <cellStyle name="_SPT 장비 문제점 List(11월)" xfId="1230" xr:uid="{00000000-0005-0000-0000-0000E2020000}"/>
    <cellStyle name="_Sputter Time Chart" xfId="1231" xr:uid="{00000000-0005-0000-0000-0000E3020000}"/>
    <cellStyle name="_SPUTTER 개선 ITEM 호기 적용 이력" xfId="1232" xr:uid="{00000000-0005-0000-0000-0000E4020000}"/>
    <cellStyle name="_SputterTime Chart1125" xfId="1233" xr:uid="{00000000-0005-0000-0000-0000E5020000}"/>
    <cellStyle name="_SSE-구매품의서01" xfId="1234" xr:uid="{00000000-0005-0000-0000-0000E6020000}"/>
    <cellStyle name="_SSE-구매품의서01_1" xfId="1235" xr:uid="{00000000-0005-0000-0000-0000E7020000}"/>
    <cellStyle name="_SSE-구매품의서01_2" xfId="1236" xr:uid="{00000000-0005-0000-0000-0000E8020000}"/>
    <cellStyle name="_SSE-구매품의서01_3" xfId="1237" xr:uid="{00000000-0005-0000-0000-0000E9020000}"/>
    <cellStyle name="_SSE-구매품의서01_4" xfId="1238" xr:uid="{00000000-0005-0000-0000-0000EA020000}"/>
    <cellStyle name="_SSE-구매품의서01_5" xfId="1239" xr:uid="{00000000-0005-0000-0000-0000EB020000}"/>
    <cellStyle name="_Strip" xfId="1240" xr:uid="{00000000-0005-0000-0000-0000EC020000}"/>
    <cellStyle name="_Strip#6 1000mm 파손" xfId="1241" xr:uid="{00000000-0005-0000-0000-0000ED020000}"/>
    <cellStyle name="_Summary" xfId="1242" xr:uid="{00000000-0005-0000-0000-0000EE020000}"/>
    <cellStyle name="_Summary (2)" xfId="1243" xr:uid="{00000000-0005-0000-0000-0000EF020000}"/>
    <cellStyle name="_Summary (2) 2" xfId="1244" xr:uid="{00000000-0005-0000-0000-0000F0020000}"/>
    <cellStyle name="_Summary 2" xfId="1245" xr:uid="{00000000-0005-0000-0000-0000F1020000}"/>
    <cellStyle name="_Summary 3" xfId="1246" xr:uid="{00000000-0005-0000-0000-0000F2020000}"/>
    <cellStyle name="_Summary 4" xfId="1247" xr:uid="{00000000-0005-0000-0000-0000F3020000}"/>
    <cellStyle name="_Summary 5" xfId="1248" xr:uid="{00000000-0005-0000-0000-0000F4020000}"/>
    <cellStyle name="_Summary 6" xfId="1249" xr:uid="{00000000-0005-0000-0000-0000F5020000}"/>
    <cellStyle name="_Summary 7" xfId="1250" xr:uid="{00000000-0005-0000-0000-0000F6020000}"/>
    <cellStyle name="_Summary_(보고) 안전위원회 Agenda 및 Master Plan ver 0.6 0114" xfId="1251" xr:uid="{00000000-0005-0000-0000-0000F7020000}"/>
    <cellStyle name="_Summary_(보고) 안전위원회 Agenda 및 Master Plan ver 1.9 0211" xfId="1252" xr:uid="{00000000-0005-0000-0000-0000F8020000}"/>
    <cellStyle name="_Target Life" xfId="1253" xr:uid="{00000000-0005-0000-0000-0000F9020000}"/>
    <cellStyle name="_Target 교체주기" xfId="1254" xr:uid="{00000000-0005-0000-0000-0000FA020000}"/>
    <cellStyle name="_TAS Data (PLC)" xfId="1255" xr:uid="{00000000-0005-0000-0000-0000FB020000}"/>
    <cellStyle name="_Task 공통업무 100705 Ver1.0" xfId="1256" xr:uid="{00000000-0005-0000-0000-0000FC020000}"/>
    <cellStyle name="_Task 인원 현황_20110214_Rev0.1" xfId="1257" xr:uid="{00000000-0005-0000-0000-0000FD020000}"/>
    <cellStyle name="_Task 인원 현황_20110214_Rev0.1_(141111) EPFPHT0704 Coater Leak Reflection Shee111t" xfId="1258" xr:uid="{00000000-0005-0000-0000-0000FE020000}"/>
    <cellStyle name="_Task 인원 현황_20110214_Rev0.1_사무직 Summary_0619" xfId="1259" xr:uid="{00000000-0005-0000-0000-0000FF020000}"/>
    <cellStyle name="_Task 인원 현황_20110214_Rev0.1_사무직 Summary_0619_(141111) EPFPHT0704 Coater Leak Reflection Shee111t" xfId="1260" xr:uid="{00000000-0005-0000-0000-000000030000}"/>
    <cellStyle name="_Task 인원 현황_20110214_Rev0.1_인원 Raw" xfId="1261" xr:uid="{00000000-0005-0000-0000-000001030000}"/>
    <cellStyle name="_Task 인원 현황_20110214_Rev0.1_인원 Raw_(141111) EPFPHT0704 Coater Leak Reflection Shee111t" xfId="1262" xr:uid="{00000000-0005-0000-0000-000002030000}"/>
    <cellStyle name="_Task 인원 현황_20110214_Rev0.1_현황_OT" xfId="1263" xr:uid="{00000000-0005-0000-0000-000003030000}"/>
    <cellStyle name="_Task 인원 현황_20110214_Rev0.1_현황_OT_(141111) EPFPHT0704 Coater Leak Reflection Shee111t" xfId="1264" xr:uid="{00000000-0005-0000-0000-000004030000}"/>
    <cellStyle name="_task일보_080118" xfId="1265" xr:uid="{00000000-0005-0000-0000-000005030000}"/>
    <cellStyle name="_Teaching Data_Ver2(060124)" xfId="1266" xr:uid="{00000000-0005-0000-0000-000006030000}"/>
    <cellStyle name="_TFT WET (정일헌)" xfId="1267" xr:uid="{00000000-0005-0000-0000-000007030000}"/>
    <cellStyle name="_TFT 장비반 7월 PM계획" xfId="1268" xr:uid="{00000000-0005-0000-0000-000008030000}"/>
    <cellStyle name="_TFT_PECVD" xfId="1269" xr:uid="{00000000-0005-0000-0000-000009030000}"/>
    <cellStyle name="_TFT5 PM 관리_2008년" xfId="1270" xr:uid="{00000000-0005-0000-0000-00000A030000}"/>
    <cellStyle name="_TFT7가동율(세부항목별06'02월)" xfId="1271" xr:uid="{00000000-0005-0000-0000-00000B030000}"/>
    <cellStyle name="_TFT검사 Setup Plan_최종_V3.0" xfId="1272" xr:uid="{00000000-0005-0000-0000-00000C030000}"/>
    <cellStyle name="_Total 안전사고 재발방지대책 현황_Ver.1.0" xfId="1273" xr:uid="{00000000-0005-0000-0000-00000D030000}"/>
    <cellStyle name="_TP_M Canon P6_0611-6" xfId="1274" xr:uid="{00000000-0005-0000-0000-00000E030000}"/>
    <cellStyle name="_TP-Management 관리번호" xfId="1275" xr:uid="{00000000-0005-0000-0000-00000F030000}"/>
    <cellStyle name="_TP-Management 관리번호_업무일보" xfId="1276" xr:uid="{00000000-0005-0000-0000-000010030000}"/>
    <cellStyle name="_TP-Management_CF2 CF Photo SPT Ver 1.2" xfId="1277" xr:uid="{00000000-0005-0000-0000-000011030000}"/>
    <cellStyle name="_TP-Management_P1 DE Ver 1.2" xfId="1278" xr:uid="{00000000-0005-0000-0000-000012030000}"/>
    <cellStyle name="_TP-Management_P6 DE Ver 1.1" xfId="1279" xr:uid="{00000000-0005-0000-0000-000013030000}"/>
    <cellStyle name="_TP-Mgt_WET_0708~10(071113)" xfId="1280" xr:uid="{00000000-0005-0000-0000-000014030000}"/>
    <cellStyle name="_TV 수요" xfId="1281" xr:uid="{00000000-0005-0000-0000-000015030000}"/>
    <cellStyle name="_TV 수요 2" xfId="1282" xr:uid="{00000000-0005-0000-0000-000016030000}"/>
    <cellStyle name="_TV 수요_(보고) 안전위원회 Agenda 및 Master Plan ver 0.6 0114" xfId="1283" xr:uid="{00000000-0005-0000-0000-000017030000}"/>
    <cellStyle name="_TV 수요_(보고) 안전위원회 Agenda 및 Master Plan ver 1.9 0211" xfId="1284" xr:uid="{00000000-0005-0000-0000-000018030000}"/>
    <cellStyle name="_TV 수요_복사본 (나현우)파주장비기술담당 `12년 추석 근무계획 요청용_120904_v0.1" xfId="1285" xr:uid="{00000000-0005-0000-0000-000019030000}"/>
    <cellStyle name="_TWED" xfId="1286" xr:uid="{00000000-0005-0000-0000-00001A030000}"/>
    <cellStyle name="_ULVAC_SPT PM Sheet_Rev.0_051125" xfId="1287" xr:uid="{00000000-0005-0000-0000-00001B030000}"/>
    <cellStyle name="_wet" xfId="1288" xr:uid="{00000000-0005-0000-0000-00001C030000}"/>
    <cellStyle name="_WET_Parts 교체이력 관리" xfId="1289" xr:uid="{00000000-0005-0000-0000-00001D030000}"/>
    <cellStyle name="_WW18주 인원 변동_080428_rev0.1" xfId="1290" xr:uid="{00000000-0005-0000-0000-00001E030000}"/>
    <cellStyle name="_x0012__개조개선 계획_실적_포토_2009 WW47" xfId="1291" xr:uid="{00000000-0005-0000-0000-00001F030000}"/>
    <cellStyle name="_개조개선관리(요약판)_08년11월09년3월_0904.01_v 0.2_포토팀(최종)" xfId="1292" xr:uid="{00000000-0005-0000-0000-000020030000}"/>
    <cellStyle name="_x0012__개조개선관리(요약판)_08년11월09년3월_0904.01_v 0.2_포토팀(최종)" xfId="1293" xr:uid="{00000000-0005-0000-0000-000021030000}"/>
    <cellStyle name="_검사 2인1조 작업개소 조사件_파주검사장비기술계_v0.1" xfId="1294" xr:uid="{00000000-0005-0000-0000-000022030000}"/>
    <cellStyle name="_검사 2인1조 작업개소 조사件_파주검사장비기술계_수정본_v0.2" xfId="1295" xr:uid="{00000000-0005-0000-0000-000023030000}"/>
    <cellStyle name="_경비계획 관리 양식_Rev5.0_080117" xfId="1296" xr:uid="{00000000-0005-0000-0000-000024030000}"/>
    <cellStyle name="_경훈)특별 안전점검" xfId="1297" xr:uid="{00000000-0005-0000-0000-000025030000}"/>
    <cellStyle name="_공수분석 및 Case Study_080116" xfId="1298" xr:uid="{00000000-0005-0000-0000-000026030000}"/>
    <cellStyle name="_공장별매출" xfId="1299" xr:uid="{00000000-0005-0000-0000-000027030000}"/>
    <cellStyle name="_공정별 TAT_051127" xfId="1300" xr:uid="{00000000-0005-0000-0000-000028030000}"/>
    <cellStyle name="_관리항목 " xfId="1301" xr:uid="{00000000-0005-0000-0000-000029030000}"/>
    <cellStyle name="_구동부 안전 Cover 설치 개소2011.08.31_v0.1_v0.1" xfId="1302" xr:uid="{00000000-0005-0000-0000-00002A030000}"/>
    <cellStyle name="_구미검사장비_현장조직도_101108" xfId="1303" xr:uid="{00000000-0005-0000-0000-00002B030000}"/>
    <cellStyle name="_구미장비기술관리팀 주간업무계획(080322)" xfId="1304" xr:uid="{00000000-0005-0000-0000-00002C030000}"/>
    <cellStyle name="_구미장비기술담당 세부 조직도 Ver4_080226_파주포함" xfId="1305" xr:uid="{00000000-0005-0000-0000-00002D030000}"/>
    <cellStyle name="_구미장비기술담당 세부 조직도 Ver7_구미Cell" xfId="1306" xr:uid="{00000000-0005-0000-0000-00002E030000}"/>
    <cellStyle name="_구미장비기술담당 야유회 계획_rev.0.0_100918" xfId="1307" xr:uid="{00000000-0005-0000-0000-00002F030000}"/>
    <cellStyle name="_x0012__구미장비기술담당 인원 계획_Rev0.0_20090921" xfId="1308" xr:uid="{00000000-0005-0000-0000-000030030000}"/>
    <cellStyle name="_x0012__구미장비기술담당 인원 배치계획 Rev0.4" xfId="1309" xr:uid="{00000000-0005-0000-0000-000031030000}"/>
    <cellStyle name="_구미장비기술담당 인원사업계획" xfId="1310" xr:uid="{00000000-0005-0000-0000-000032030000}"/>
    <cellStyle name="_x0012__구미장비기술담당 인원현황" xfId="1311" xr:uid="{00000000-0005-0000-0000-000033030000}"/>
    <cellStyle name="_구미장비기술담당 조직도_080328_Ver0.6_검사" xfId="1312" xr:uid="{00000000-0005-0000-0000-000034030000}"/>
    <cellStyle name="_구미장비기술담당 조직도_080328_Ver0.8_검사" xfId="1313" xr:uid="{00000000-0005-0000-0000-000035030000}"/>
    <cellStyle name="_x0012__구미장비기술담당 조직도_200901111_Rev" xfId="1314" xr:uid="{00000000-0005-0000-0000-000036030000}"/>
    <cellStyle name="_구미장비기술담당 조직도_구미CF장비기술팀_080328" xfId="1315" xr:uid="{00000000-0005-0000-0000-000037030000}"/>
    <cellStyle name="_구미장비기술담당 조직도_구미CF장비기술팀_080329최종" xfId="1316" xr:uid="{00000000-0005-0000-0000-000038030000}"/>
    <cellStyle name="_x0012__구미장비기술담당 중국 Fab 이동인원선정_Ver2.0" xfId="1317" xr:uid="{00000000-0005-0000-0000-000039030000}"/>
    <cellStyle name="_x0012__구미장비기술담당 충원 계획_Rev1.5_20090824" xfId="1318" xr:uid="{00000000-0005-0000-0000-00003A030000}"/>
    <cellStyle name="_구미장비기술팀 KPI 양식" xfId="1319" xr:uid="{00000000-0005-0000-0000-00003B030000}"/>
    <cellStyle name="_구미장비기술팀 KPI 양식(080421)_PHOTO 장비기술팀" xfId="1320" xr:uid="{00000000-0005-0000-0000-00003C030000}"/>
    <cellStyle name="_기능직 인원수 Raw Data_080204" xfId="1321" xr:uid="{00000000-0005-0000-0000-00003D030000}"/>
    <cellStyle name="_기대효과_F3_060126" xfId="1322" xr:uid="{00000000-0005-0000-0000-00003E030000}"/>
    <cellStyle name="_기준정보(MES)_기준정보list(모듈)_20070426" xfId="1323" xr:uid="{00000000-0005-0000-0000-00003F030000}"/>
    <cellStyle name="_기준정보(MES)_기준정보list(패널)_V2.0_20070703" xfId="1324" xr:uid="{00000000-0005-0000-0000-000040030000}"/>
    <cellStyle name="_기획_운영안_Rev0.2_110513" xfId="1325" xr:uid="{00000000-0005-0000-0000-000041030000}"/>
    <cellStyle name="_김운호1호기 Air Blow MTBF" xfId="1326" xr:uid="{00000000-0005-0000-0000-000042030000}"/>
    <cellStyle name="_노광기 세부진척 일정_061206" xfId="1327" xr:uid="{00000000-0005-0000-0000-000043030000}"/>
    <cellStyle name="_다알력" xfId="1328" xr:uid="{00000000-0005-0000-0000-000044030000}"/>
    <cellStyle name="_다알력_4TSPT 장비일보(2월)" xfId="1329" xr:uid="{00000000-0005-0000-0000-000045030000}"/>
    <cellStyle name="_다알력_4TSPT 장비일보(2월)_업무일보" xfId="1330" xr:uid="{00000000-0005-0000-0000-000046030000}"/>
    <cellStyle name="_다알력_5TSPT 장비일보 (02월)" xfId="1331" xr:uid="{00000000-0005-0000-0000-000047030000}"/>
    <cellStyle name="_단위화학물질별 기본유해정보.0105" xfId="1332" xr:uid="{00000000-0005-0000-0000-000048030000}"/>
    <cellStyle name="_담당주간업무계획_11년_ww49_v0.1_r_09047071808f222e_40d7_m" xfId="1333" xr:uid="{00000000-0005-0000-0000-000049030000}"/>
    <cellStyle name="_x0012__담당주간업무계획_11년_ww49_v0.1_r_09047071808f222e_40d7_m" xfId="1334" xr:uid="{00000000-0005-0000-0000-00004A030000}"/>
    <cellStyle name="_대상자선정List" xfId="1335" xr:uid="{00000000-0005-0000-0000-00004B030000}"/>
    <cellStyle name="_등록 Activity 정리 v0.4" xfId="1336" xr:uid="{00000000-0005-0000-0000-00004C030000}"/>
    <cellStyle name="_마이머신 담당자 _080604" xfId="1337" xr:uid="{00000000-0005-0000-0000-00004D030000}"/>
    <cellStyle name="_만회계획_LOB" xfId="1338" xr:uid="{00000000-0005-0000-0000-00004E030000}"/>
    <cellStyle name="_무빙케이블" xfId="1339" xr:uid="{00000000-0005-0000-0000-00004F030000}"/>
    <cellStyle name="_복사본 (120830)`12년 추석선물 Case Study_v0.1" xfId="1340" xr:uid="{00000000-0005-0000-0000-000050030000}"/>
    <cellStyle name="_복사본 (120830)`12년 추석선물 Case Study_v0.1 2" xfId="1341" xr:uid="{00000000-0005-0000-0000-000051030000}"/>
    <cellStyle name="_복사본 (120830)`12년 추석선물 Case Study_v0.1_업무일보" xfId="1342" xr:uid="{00000000-0005-0000-0000-000052030000}"/>
    <cellStyle name="_x0012__복사본 (나현우)파주장비기술담당 `12년 추석 근무계획 요청용_120904_v0.1" xfId="1343" xr:uid="{00000000-0005-0000-0000-000053030000}"/>
    <cellStyle name="_복사본 (파주장비기술) 2010년 복리후생비 행사비_시상금" xfId="1344" xr:uid="{00000000-0005-0000-0000-000054030000}"/>
    <cellStyle name="_복사본 10월 파주장비기술담당  TDR 인원현황_v0.1" xfId="1345" xr:uid="{00000000-0005-0000-0000-000055030000}"/>
    <cellStyle name="_복사본 10월 파주장비기술담당  TDR 인원현황_v0.1_(141111) EPFPHT0704 Coater Leak Reflection Shee111t" xfId="1346" xr:uid="{00000000-0005-0000-0000-000056030000}"/>
    <cellStyle name="_복사본 10월 파주장비기술담당  TDR 인원현황_v0.1_★조직개편 대응 Master Plan_v1.0_120509" xfId="1347" xr:uid="{00000000-0005-0000-0000-000057030000}"/>
    <cellStyle name="_복사본 10월 파주장비기술담당  TDR 인원현황_v0.1_★조직개편 대응 Master Plan_v1.0_120509_(141111) EPFPHT0704 Coater Leak Reflection Shee111t" xfId="1348" xr:uid="{00000000-0005-0000-0000-000058030000}"/>
    <cellStyle name="_복사본 10월 파주장비기술담당  TDR 인원현황_v0.1_★조직개편 대응 Master Plan_v1.0_120509_★조직개편 대응 Master Plan_v2.0_120509_v0.1_d-0904707180bc4905_4973-m" xfId="1349" xr:uid="{00000000-0005-0000-0000-000059030000}"/>
    <cellStyle name="_복사본 10월 파주장비기술담당  TDR 인원현황_v0.1_★조직개편 대응 Master Plan_v1.0_120509_★조직개편 대응 Master Plan_v2.0_120509_v0.1_d-0904707180bc4905_4973-m_(141111) EPFPHT0704 Coater Leak Reflection Shee111t" xfId="1350" xr:uid="{00000000-0005-0000-0000-00005A030000}"/>
    <cellStyle name="_복사본 10월 파주장비기술담당  TDR 인원현황_v0.1_★조직개편 대응 Master Plan_v1.0_120509_★조직개편 대응 Master Plan_v2.0_120509_v0.1_d-0904707180bc4905_4973-m_★조직개편 대응 Master Plan_v2.0_120509_v0.1_d-0904707180bc4905_46b2-m" xfId="1351" xr:uid="{00000000-0005-0000-0000-00005B030000}"/>
    <cellStyle name="_복사본 10월 파주장비기술담당  TDR 인원현황_v0.1_★조직개편 대응 Master Plan_v1.0_120509_★조직개편 대응 Master Plan_v2.0_120509_v0.1_d-0904707180bc4905_4973-m_★조직개편 대응 Master Plan_v2.0_120509_v0.1_d-0904707180bc4905_46b2-m_(141111) EPFPHT0704 Coater Leak Reflection Shee111t" xfId="1352" xr:uid="{00000000-0005-0000-0000-00005C030000}"/>
    <cellStyle name="_복사본 10월 파주장비기술담당  TDR 인원현황_v0.1_★조직개편 대응 Master Plan_v1.0_120509_★조직개편 대응 Master Plan_v2.0_120509_v0.1_d-0904707180bc4905_4973-m_★조직개편 대응 Master Plan_v2.0_120509_v0.1_d-0904707180bc4905_46b2-m_파주장비기술담당 Part Leader Readership 교육_121012_v0.1_d-0904707180ec" xfId="1353" xr:uid="{00000000-0005-0000-0000-00005D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 xfId="1354" xr:uid="{00000000-0005-0000-0000-00005E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_(141111) EPFPHT0704 Coater Leak Reflection Shee111t" xfId="1355" xr:uid="{00000000-0005-0000-0000-00005F030000}"/>
    <cellStyle name="_복사본 10월 파주장비기술담당  TDR 인원현황_v0.1_★조직개편 대응 Master Plan_v1.0_120509_파주장비기술담당 Part Leader Readership 교육_121012_v0.1_d-0904707180ecbb82_4099-m" xfId="1356" xr:uid="{00000000-0005-0000-0000-000060030000}"/>
    <cellStyle name="_복사본 10월 파주장비기술담당  TDR 인원현황_v0.1_★조직개편 대응 Master Plan_v1.0_120509_파주장비기술담당 Part Leader Readership 교육_121012_v0.1_d-0904707180ecbb82_4099-m_(141111) EPFPHT0704 Coater Leak Reflection Shee111t" xfId="1357" xr:uid="{00000000-0005-0000-0000-000061030000}"/>
    <cellStyle name="_복사본 10월 파주장비기술담당  TDR 인원현황_v0.1_★조직개편 대응 Master Plan_v2.0_120509_v0.1_d-0904707180bc4905_46b2-m" xfId="1358" xr:uid="{00000000-0005-0000-0000-000062030000}"/>
    <cellStyle name="_복사본 10월 파주장비기술담당  TDR 인원현황_v0.1_★조직개편 대응 Master Plan_v2.0_120509_v0.1_d-0904707180bc4905_46b2-m_(141111) EPFPHT0704 Coater Leak Reflection Shee111t" xfId="1359" xr:uid="{00000000-0005-0000-0000-000063030000}"/>
    <cellStyle name="_복사본 10월 파주장비기술담당  TDR 인원현황_v0.1_★조직개편 대응 Master Plan_v2.0_120509_v0.1_d-0904707180bc4905_46b2-m_파주장비기술담당 Part Leader Readership 교육_121012_v0.1_d-0904707180ecbb82_4099-m" xfId="1360" xr:uid="{00000000-0005-0000-0000-000064030000}"/>
    <cellStyle name="_복사본 10월 파주장비기술담당  TDR 인원현황_v0.1_★조직개편 대응 Master Plan_v2.0_120509_v0.1_d-0904707180bc4905_46b2-m_파주장비기술담당 Part Leader Readership 교육_121012_v0.1_d-0904707180ecbb82_4099-m_(141111) EPFPHT0704 Coater Leak Reflection Shee111t" xfId="1361" xr:uid="{00000000-0005-0000-0000-000065030000}"/>
    <cellStyle name="_복사본 10월 파주장비기술담당  TDR 인원현황_v0.1_파주담당 TDR 진척현황 관리양식_(2011.12.06)_v0.1_r_3B507901CA1CE3B3698C989718AF191A6FDE104A964F421934CFF7492C9DDB81_4b1f_m" xfId="1362" xr:uid="{00000000-0005-0000-0000-000066030000}"/>
    <cellStyle name="_복사본 10월 파주장비기술담당  TDR 인원현황_v0.1_파주담당 TDR 진척현황 관리양식_(2011.12.06)_v0.1_r_3B507901CA1CE3B3698C989718AF191A6FDE104A964F421934CFF7492C9DDB81_4b1f_m_(141111) EPFPHT0704 Coater Leak Reflection Shee111t" xfId="1363" xr:uid="{00000000-0005-0000-0000-000067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 xfId="1364" xr:uid="{00000000-0005-0000-0000-000068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141111) EPFPHT0704 Coater Leak Reflection Shee" xfId="1365" xr:uid="{00000000-0005-0000-0000-000069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조직개편 대응 Master Plan_v2.0_120509_v0.1_d-0904707" xfId="1366" xr:uid="{00000000-0005-0000-0000-00006A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파주장비기술담당 Part Leader Readership 교육_121012_v0.1_" xfId="1367" xr:uid="{00000000-0005-0000-0000-00006B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 xfId="1368" xr:uid="{00000000-0005-0000-0000-00006C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141111) EPFPHT0704 Coater Leak Reflection Shee111t" xfId="1369" xr:uid="{00000000-0005-0000-0000-00006D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 xfId="1370" xr:uid="{00000000-0005-0000-0000-00006E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141111) EPFPHT070" xfId="1371" xr:uid="{00000000-0005-0000-0000-00006F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조직개편 대응 Master Pl" xfId="1372" xr:uid="{00000000-0005-0000-0000-000070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파주장비기술담당 Part Lead" xfId="1373" xr:uid="{00000000-0005-0000-0000-000071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2.0_120509_v0.1_d-0904707180b" xfId="1374" xr:uid="{00000000-0005-0000-0000-000072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파주장비기술담당 Part Leader Readership 교육_121012_v0.1_d-09" xfId="1375" xr:uid="{00000000-0005-0000-0000-000073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 xfId="1376" xr:uid="{00000000-0005-0000-0000-000074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_(141111) EPFPHT0704 Coater Leak Reflec" xfId="1377" xr:uid="{00000000-0005-0000-0000-000075030000}"/>
    <cellStyle name="_복사본 10월 파주장비기술담당  TDR 인원현황_v0.1_파주장비기술담당 Part Leader Readership 교육_121012_v0.1_d-0904707180ecbb82_4099-m" xfId="1378" xr:uid="{00000000-0005-0000-0000-000076030000}"/>
    <cellStyle name="_복사본 10월 파주장비기술담당  TDR 인원현황_v0.1_파주장비기술담당 Part Leader Readership 교육_121012_v0.1_d-0904707180ecbb82_4099-m_(141111) EPFPHT0704 Coater Leak Reflection Shee111t" xfId="1379" xr:uid="{00000000-0005-0000-0000-000077030000}"/>
    <cellStyle name="_복사본 2012년 팀계별 추계 야유회 실시 件__v0.1" xfId="1380" xr:uid="{00000000-0005-0000-0000-000078030000}"/>
    <cellStyle name="_복사본 CF145 Unit 別 고장 건수  080624" xfId="1381" xr:uid="{00000000-0005-0000-0000-000079030000}"/>
    <cellStyle name="_복사본 LGD 임시 소음측정" xfId="1382" xr:uid="{00000000-0005-0000-0000-00007A030000}"/>
    <cellStyle name="_복사본 복사본 9월 장비일보(18~22)B조" xfId="1383" xr:uid="{00000000-0005-0000-0000-00007B030000}"/>
    <cellStyle name="_복사본 인원현황_파주장비_v0.1" xfId="1384" xr:uid="{00000000-0005-0000-0000-00007C030000}"/>
    <cellStyle name="_복사본 장비기술 구매 List 취합 양식(071123)" xfId="1385" xr:uid="{00000000-0005-0000-0000-00007D030000}"/>
    <cellStyle name="_복사본 직무분석 자료.201008-2강문필K" xfId="1386" xr:uid="{00000000-0005-0000-0000-00007E030000}"/>
    <cellStyle name="_x0012__복사본 직무분석 자료.201008-2강문필K" xfId="1387" xr:uid="{00000000-0005-0000-0000-00007F030000}"/>
    <cellStyle name="_복사본 직무분석 자료.201008-2강문필K_업무일보" xfId="1388" xr:uid="{00000000-0005-0000-0000-000080030000}"/>
    <cellStyle name="_복사본 추석 연차 최종 소진 계획_v0.1" xfId="1389" xr:uid="{00000000-0005-0000-0000-000081030000}"/>
    <cellStyle name="_복사본 추석 연차 최종 소진 계획_v0.1 2" xfId="1390" xr:uid="{00000000-0005-0000-0000-000082030000}"/>
    <cellStyle name="_복사본 추석 연차 최종 소진 계획_v0.1 2_(141111) EPFPHT0704 Coater Leak Reflection Shee111t" xfId="1391" xr:uid="{00000000-0005-0000-0000-000083030000}"/>
    <cellStyle name="_복사본 추석 연차 최종 소진 계획_v0.1_(141111) EPFPHT0704 Coater Leak Reflection Shee111t" xfId="1392" xr:uid="{00000000-0005-0000-0000-000084030000}"/>
    <cellStyle name="_복사본 추석 연차 최종 소진 계획_v0.1_v0.1_r_0904707180e7fbe6_4afc_m" xfId="1393" xr:uid="{00000000-0005-0000-0000-000085030000}"/>
    <cellStyle name="_복사본 추석 연차 최종 소진 계획_v0.1_v0.1_r_0904707180e7fbe6_4afc_m 2" xfId="1394" xr:uid="{00000000-0005-0000-0000-000086030000}"/>
    <cellStyle name="_복사본 추석 연차 최종 소진 계획_v0.1_v0.1_r_0904707180e7fbe6_4afc_m 2_(141111) EPFPHT0704 Coater Leak Reflection Shee111t" xfId="1395" xr:uid="{00000000-0005-0000-0000-000087030000}"/>
    <cellStyle name="_복사본 추석 연차 최종 소진 계획_v0.1_v0.1_r_0904707180e7fbe6_4afc_m_(141111) EPFPHT0704 Coater Leak Reflection Shee111t" xfId="1396" xr:uid="{00000000-0005-0000-0000-000088030000}"/>
    <cellStyle name="_복사본 파주장비기술담당 안전사고현황_안전TASK_Ver1_v0.3" xfId="1397" xr:uid="{00000000-0005-0000-0000-000089030000}"/>
    <cellStyle name="_불합리" xfId="1398" xr:uid="{00000000-0005-0000-0000-00008A030000}"/>
    <cellStyle name="_x0012__불합리 적출 Sheet_CF(081104)_압축" xfId="1399" xr:uid="{00000000-0005-0000-0000-00008B030000}"/>
    <cellStyle name="_사본 - ★P45 FAB 수기 작성문서 현황_P4CF" xfId="1400" xr:uid="{00000000-0005-0000-0000-00008C030000}"/>
    <cellStyle name="_사본 - ★P45 FAB 수기 작성문서 현황_P5CF" xfId="1401" xr:uid="{00000000-0005-0000-0000-00008D030000}"/>
    <cellStyle name="_생기센터 기능직 인원계획_080122_rev0.1" xfId="1402" xr:uid="{00000000-0005-0000-0000-00008E030000}"/>
    <cellStyle name="_생기센터 인원 재분배_080327" xfId="1403" xr:uid="{00000000-0005-0000-0000-00008F030000}"/>
    <cellStyle name="_생기센터 인원 재분배_080327 2" xfId="1404" xr:uid="{00000000-0005-0000-0000-000090030000}"/>
    <cellStyle name="_생기센터 인원 재분배_080327 2_(141111) EPFPHT0704 Coater Leak Reflection Shee111t" xfId="1405" xr:uid="{00000000-0005-0000-0000-000091030000}"/>
    <cellStyle name="_생기센터 인원 재분배_080327_(141111) EPFPHT0704 Coater Leak Reflection Shee111t" xfId="1406" xr:uid="{00000000-0005-0000-0000-000092030000}"/>
    <cellStyle name="_생기센터 인원 재분배_080327_업무일보" xfId="1407" xr:uid="{00000000-0005-0000-0000-000093030000}"/>
    <cellStyle name="_생기센터 인원 재분배_080327_업무일보_(141111) EPFPHT0704 Coater Leak Reflection Shee111t" xfId="1408" xr:uid="{00000000-0005-0000-0000-000094030000}"/>
    <cellStyle name="_생기센터 인원 재분배_080327_파주장비기술담당 `12년 하반기 Refresh 가시화 지표_v0.1_r_0904707180d964a8_4612_m" xfId="1409" xr:uid="{00000000-0005-0000-0000-000095030000}"/>
    <cellStyle name="_생기센터 인원 재분배_080327_파주장비기술담당 `12년 하반기 Refresh 가시화 지표_v0.1_r_0904707180d964a8_4612_m_(141111) EPFPHT0704 Coater Leak Reflection Shee111t" xfId="1410" xr:uid="{00000000-0005-0000-0000-000096030000}"/>
    <cellStyle name="_생산가동률(Neck)" xfId="1411" xr:uid="{00000000-0005-0000-0000-000097030000}"/>
    <cellStyle name="_생산가동율" xfId="1412" xr:uid="{00000000-0005-0000-0000-000098030000}"/>
    <cellStyle name="_생산가동율 도출_완료" xfId="1413" xr:uid="{00000000-0005-0000-0000-000099030000}"/>
    <cellStyle name="_실적 키인2" xfId="1414" xr:uid="{00000000-0005-0000-0000-00009A030000}"/>
    <cellStyle name="_안전 Interlock_V.2.7.1" xfId="1415" xr:uid="{00000000-0005-0000-0000-00009B030000}"/>
    <cellStyle name="_안전화 개선 수요파악 0608" xfId="1416" xr:uid="{00000000-0005-0000-0000-00009C030000}"/>
    <cellStyle name="_업무보고준비 Storytelling_v0.1" xfId="1417" xr:uid="{00000000-0005-0000-0000-00009D030000}"/>
    <cellStyle name="_예제" xfId="1418" xr:uid="{00000000-0005-0000-0000-00009E030000}"/>
    <cellStyle name="_요청 사항" xfId="1419" xr:uid="{00000000-0005-0000-0000-00009F030000}"/>
    <cellStyle name="_워크샵_P1 최종정리_071011" xfId="1420" xr:uid="{00000000-0005-0000-0000-0000A0030000}"/>
    <cellStyle name="_월별 경비 구매 계획 양식_071227" xfId="1421" xr:uid="{00000000-0005-0000-0000-0000A1030000}"/>
    <cellStyle name="_위험 작업 List Up_Cell2_130426_v0.3_r_1022D9F3E3AFA20F71E7FBC396461B3CC8354F0144050E66E0097F8EBEE760EA_4b71_m" xfId="1422" xr:uid="{00000000-0005-0000-0000-0000A2030000}"/>
    <cellStyle name="_이력관리 시트" xfId="1423" xr:uid="{00000000-0005-0000-0000-0000A3030000}"/>
    <cellStyle name="_인원 적정성 WS_진척사항_R0.1_100811" xfId="1424" xr:uid="{00000000-0005-0000-0000-0000A4030000}"/>
    <cellStyle name="_x0012__인원 적정성 WS_진척사항_R0.1_100811" xfId="1425" xr:uid="{00000000-0005-0000-0000-0000A5030000}"/>
    <cellStyle name="_인원 조직도_v0.1_v0.1_d-0904707180d2424f_4ac1-m" xfId="1426" xr:uid="{00000000-0005-0000-0000-0000A6030000}"/>
    <cellStyle name="_x0012__인원투입계획_20090527_Rev33(주간보고)" xfId="1427" xr:uid="{00000000-0005-0000-0000-0000A7030000}"/>
    <cellStyle name="_인원현황" xfId="1428" xr:uid="{00000000-0005-0000-0000-0000A8030000}"/>
    <cellStyle name="_일보" xfId="1429" xr:uid="{00000000-0005-0000-0000-0000A9030000}"/>
    <cellStyle name="_일보_업무일보" xfId="1430" xr:uid="{00000000-0005-0000-0000-0000AA030000}"/>
    <cellStyle name="_일헌 선배보낼꺼2 파손 관리팀" xfId="1431" xr:uid="{00000000-0005-0000-0000-0000AB030000}"/>
    <cellStyle name="_임시" xfId="1432" xr:uid="{00000000-0005-0000-0000-0000AC030000}"/>
    <cellStyle name="_장비 반입 일보(최종)_050527" xfId="1433" xr:uid="{00000000-0005-0000-0000-0000AD030000}"/>
    <cellStyle name="_장비 일일 Set-Up(기존)" xfId="1434" xr:uid="{00000000-0005-0000-0000-0000AE030000}"/>
    <cellStyle name="_장비Issue_FMC일보용_P45검사장비" xfId="1435" xr:uid="{00000000-0005-0000-0000-0000AF030000}"/>
    <cellStyle name="_장비Issue_FMC일보용_P45검사장비_업무일보" xfId="1436" xr:uid="{00000000-0005-0000-0000-0000B0030000}"/>
    <cellStyle name="_장비기술관리팀 업무별 담당자 검토(080325)의 워크시트" xfId="1437" xr:uid="{00000000-0005-0000-0000-0000B1030000}"/>
    <cellStyle name="_장비대수_P9_150K_P7tact×1.12_070513" xfId="1438" xr:uid="{00000000-0005-0000-0000-0000B2030000}"/>
    <cellStyle name="_장비반 2반 Daily Report (07시)" xfId="1439" xr:uid="{00000000-0005-0000-0000-0000B3030000}"/>
    <cellStyle name="_장비반 2반 Daily Report_060418_7시" xfId="1440" xr:uid="{00000000-0005-0000-0000-0000B4030000}"/>
    <cellStyle name="_장비반 업무 진척 현황" xfId="1441" xr:uid="{00000000-0005-0000-0000-0000B5030000}"/>
    <cellStyle name="_장비반조직도(080421)" xfId="1442" xr:uid="{00000000-0005-0000-0000-0000B6030000}"/>
    <cellStyle name="_장비일보 수정중" xfId="1443" xr:uid="{00000000-0005-0000-0000-0000B7030000}"/>
    <cellStyle name="_장비일보첨부" xfId="1444" xr:uid="{00000000-0005-0000-0000-0000B8030000}"/>
    <cellStyle name="_장비팀 Glass 파손 취합 양식_v1.0" xfId="1445" xr:uid="{00000000-0005-0000-0000-0000B9030000}"/>
    <cellStyle name="_재해자관리_안전TASK_Ver1_v0.3" xfId="1446" xr:uid="{00000000-0005-0000-0000-0000BA030000}"/>
    <cellStyle name="_전공정 GLS파손 관리" xfId="1447" xr:uid="{00000000-0005-0000-0000-0000BB030000}"/>
    <cellStyle name="_정합성 분석 SHEET_(Rev2.0)" xfId="1448" xr:uid="{00000000-0005-0000-0000-0000BC030000}"/>
    <cellStyle name="_제조반 LQC일보" xfId="1449" xr:uid="{00000000-0005-0000-0000-0000BD030000}"/>
    <cellStyle name="_제조실행 견적모델_v4.0_20051206" xfId="276" xr:uid="{00000000-0005-0000-0000-0000BE030000}"/>
    <cellStyle name="_종합공정7팀 CF검사 반입 관련 진행결과" xfId="1450" xr:uid="{00000000-0005-0000-0000-0000BF030000}"/>
    <cellStyle name="_중장기 판매계획_050513_전략팀 송부" xfId="1451" xr:uid="{00000000-0005-0000-0000-0000C0030000}"/>
    <cellStyle name="_중장기 판매계획_050513_전략팀 송부 2" xfId="1452" xr:uid="{00000000-0005-0000-0000-0000C1030000}"/>
    <cellStyle name="_중장기 판매계획_050513_전략팀 송부_(보고) 안전위원회 Agenda 및 Master Plan ver 0.6 0114" xfId="1453" xr:uid="{00000000-0005-0000-0000-0000C2030000}"/>
    <cellStyle name="_중장기 판매계획_050513_전략팀 송부_(보고) 안전위원회 Agenda 및 Master Plan ver 1.9 0211" xfId="1454" xr:uid="{00000000-0005-0000-0000-0000C3030000}"/>
    <cellStyle name="_중장기 판매계획_050513_전략팀 송부_복사본 (나현우)파주장비기술담당 `12년 추석 근무계획 요청용_120904_v0.1" xfId="1455" xr:uid="{00000000-0005-0000-0000-0000C4030000}"/>
    <cellStyle name="_중점추진과제 계획 및 실적_R1.5(080301)" xfId="1456" xr:uid="{00000000-0005-0000-0000-0000C5030000}"/>
    <cellStyle name="_중점추진과제 계획 및 실적_R1.5(080308)" xfId="1457" xr:uid="{00000000-0005-0000-0000-0000C6030000}"/>
    <cellStyle name="_진공 장비반조직도(080421)" xfId="1458" xr:uid="{00000000-0005-0000-0000-0000C7030000}"/>
    <cellStyle name="_진공2_FSPT_누적" xfId="1459" xr:uid="{00000000-0005-0000-0000-0000C8030000}"/>
    <cellStyle name="_진짜 개선 Item" xfId="1460" xr:uid="{00000000-0005-0000-0000-0000C9030000}"/>
    <cellStyle name="_진행항목일정계획" xfId="1461" xr:uid="{00000000-0005-0000-0000-0000CA030000}"/>
    <cellStyle name="_최종 보고 시트P7 조도전달용 우선순위 정립_v1.0" xfId="1462" xr:uid="{00000000-0005-0000-0000-0000CB030000}"/>
    <cellStyle name="_최종 보고 시트P7 조도전달용 우선순위 정립_v1.0_v0.1_d-0904707180cccbbe_462b-m" xfId="1463" xr:uid="{00000000-0005-0000-0000-0000CC030000}"/>
    <cellStyle name="_최종 보고파일_v0.1" xfId="1464" xr:uid="{00000000-0005-0000-0000-0000CD030000}"/>
    <cellStyle name="_최종보고_원동기 조사 및 대책 진척률" xfId="1465" xr:uid="{00000000-0005-0000-0000-0000CE030000}"/>
    <cellStyle name="_최종보고_원동기 조사 및 대책 진척률.ver.1_v0.1_r_0904707180ced120_4c65_m" xfId="1466" xr:uid="{00000000-0005-0000-0000-0000CF030000}"/>
    <cellStyle name="_최종보고_재해자 관리 시트" xfId="1467" xr:uid="{00000000-0005-0000-0000-0000D0030000}"/>
    <cellStyle name="_추석 연차 최종 소진 계획_v0.1_r_0904707180e3232f_43b8_m" xfId="1468" xr:uid="{00000000-0005-0000-0000-0000D1030000}"/>
    <cellStyle name="_추석 연차 최종 소진 계획_v0.1_r_0904707180e3232f_43b8_m 2" xfId="1469" xr:uid="{00000000-0005-0000-0000-0000D2030000}"/>
    <cellStyle name="_추석 연차 최종 소진 계획_v0.1_r_0904707180e3232f_43b8_m 2_(141111) EPFPHT0704 Coater Leak Reflection Shee111t" xfId="1470" xr:uid="{00000000-0005-0000-0000-0000D3030000}"/>
    <cellStyle name="_추석 연차 최종 소진 계획_v0.1_r_0904707180e3232f_43b8_m_(141111) EPFPHT0704 Coater Leak Reflection Shee111t" xfId="1471" xr:uid="{00000000-0005-0000-0000-0000D4030000}"/>
    <cellStyle name="_추석 연차 최종 소진 계획_v0.1_r_0904707180e3232f_47b0_m" xfId="1472" xr:uid="{00000000-0005-0000-0000-0000D5030000}"/>
    <cellStyle name="_추석 연차 최종 소진 계획_v0.1_r_0904707180e3232f_47b0_m 2" xfId="1473" xr:uid="{00000000-0005-0000-0000-0000D6030000}"/>
    <cellStyle name="_추석 연차 최종 소진 계획_v0.1_r_0904707180e3232f_47b0_m 2_(141111) EPFPHT0704 Coater Leak Reflection Shee111t" xfId="1474" xr:uid="{00000000-0005-0000-0000-0000D7030000}"/>
    <cellStyle name="_추석 연차 최종 소진 계획_v0.1_r_0904707180e3232f_47b0_m_(141111) EPFPHT0704 Coater Leak Reflection Shee111t" xfId="1475" xr:uid="{00000000-0005-0000-0000-0000D8030000}"/>
    <cellStyle name="_충원 Story_rev0.1_080317" xfId="1476" xr:uid="{00000000-0005-0000-0000-0000D9030000}"/>
    <cellStyle name="_측정장비 및 계측기-1" xfId="1477" xr:uid="{00000000-0005-0000-0000-0000DA030000}"/>
    <cellStyle name="_x0012__ㅋㅋㅋ" xfId="1478" xr:uid="{00000000-0005-0000-0000-0000DB030000}"/>
    <cellStyle name="_퇴직_Raw(11년)" xfId="1479" xr:uid="{00000000-0005-0000-0000-0000DC030000}"/>
    <cellStyle name="_퇴직현황(11년)" xfId="1480" xr:uid="{00000000-0005-0000-0000-0000DD030000}"/>
    <cellStyle name="_투자효율_130K 신규 fab mix_070118 절감액 v7.1 CF" xfId="1481" xr:uid="{00000000-0005-0000-0000-0000DE030000}"/>
    <cellStyle name="_투자효율_130K 신규 fab mix_07017_양식" xfId="1482" xr:uid="{00000000-0005-0000-0000-0000DF030000}"/>
    <cellStyle name="_투자효율정리(현실화 前)_060612_전략송부자료" xfId="1483" xr:uid="{00000000-0005-0000-0000-0000E0030000}"/>
    <cellStyle name="_투자효율정리(현실화 後)_060910_전략송부안됨" xfId="1484" xr:uid="{00000000-0005-0000-0000-0000E1030000}"/>
    <cellStyle name="_팀별 세부 조직도 _080423_파주CF(5월19일 기준)" xfId="1485" xr:uid="{00000000-0005-0000-0000-0000E2030000}"/>
    <cellStyle name="_팀별 세부 조직도 _080424" xfId="1486" xr:uid="{00000000-0005-0000-0000-0000E3030000}"/>
    <cellStyle name="_팀별 세부 조직도 _080429_파주검사장비기술팀" xfId="1487" xr:uid="{00000000-0005-0000-0000-0000E4030000}"/>
    <cellStyle name="_팀별 세부 조직도 _구미FA팀_080328" xfId="1488" xr:uid="{00000000-0005-0000-0000-0000E5030000}"/>
    <cellStyle name="_x0012__팀장급이상주간업무계획_49주_취합" xfId="1489" xr:uid="{00000000-0005-0000-0000-0000E6030000}"/>
    <cellStyle name="_x0012__팀장휴가계획_취합_081023" xfId="1490" xr:uid="{00000000-0005-0000-0000-0000E7030000}"/>
    <cellStyle name="_파주 CF 장비기술팀 근무 계획 (2009_2~3月)_노광" xfId="1491" xr:uid="{00000000-0005-0000-0000-0000E8030000}"/>
    <cellStyle name="_파주 CF 장비기술팀 근무 계획 (2009_2~3月)_노광_업무일보" xfId="1492" xr:uid="{00000000-0005-0000-0000-0000E9030000}"/>
    <cellStyle name="_x0012__파주 CGSS반 조직도 구성(Eng'r 포함)_최종(★협의전 수정금지★)_120529" xfId="1493" xr:uid="{00000000-0005-0000-0000-0000EA030000}"/>
    <cellStyle name="_파주 안전 일보_4M_Ver_4.8_v0.1" xfId="1494" xr:uid="{00000000-0005-0000-0000-0000EB030000}"/>
    <cellStyle name="_파주검사장비기술팀" xfId="1495" xr:uid="{00000000-0005-0000-0000-0000EC030000}"/>
    <cellStyle name="_파주검사장비기술팀장일" xfId="1496" xr:uid="{00000000-0005-0000-0000-0000ED030000}"/>
    <cellStyle name="_파주장비 사다리 보유 현황 조사_안전Part_박영민_130222_v0.1_r_0904707181191b27_4727_m" xfId="1497" xr:uid="{00000000-0005-0000-0000-0000EE030000}"/>
    <cellStyle name="_파주장비기술담당 인원현황_080731" xfId="1498" xr:uid="{00000000-0005-0000-0000-0000EF030000}"/>
    <cellStyle name="_파주장비기술담당_Raw Data_080121(최종)" xfId="1499" xr:uid="{00000000-0005-0000-0000-0000F0030000}"/>
    <cellStyle name="_파주장비기술안전반Daily안전일보_ver.0.1_v0.1_r_AF4092ED8C884DF9FCAD3B846CB4A7076C9BDAE9ED9CF4803CC8E299E7562990_4748_m" xfId="1500" xr:uid="{00000000-0005-0000-0000-0000F1030000}"/>
    <cellStyle name="_파주장비기술안전반Daily안전일보_ver.0.1_v0.1_r_AF4092ED8C884DF9FCAD3B846CB4A7076C9BDAE9ED9CF4803CC8E299E7562990_4748_m_업무일보" xfId="1501" xr:uid="{00000000-0005-0000-0000-0000F2030000}"/>
    <cellStyle name="_패널생기 현재원_P기획_4월 핸드북(090410)" xfId="1502" xr:uid="{00000000-0005-0000-0000-0000F3030000}"/>
    <cellStyle name="_포토장비기술 세부조직도_080331_최종본" xfId="1503" xr:uid="{00000000-0005-0000-0000-0000F4030000}"/>
    <cellStyle name="_혁신Task 운영안_v0.1_d-0904707180ca77eb_4bcc-m" xfId="1504" xr:uid="{00000000-0005-0000-0000-0000F5030000}"/>
    <cellStyle name="_후속 대책_파주장비기술산하 2륜원동기 자료_v0.1" xfId="1505" xr:uid="{00000000-0005-0000-0000-0000F6030000}"/>
    <cellStyle name="¤@?e_TEST-1 " xfId="1506" xr:uid="{00000000-0005-0000-0000-0000F7030000}"/>
    <cellStyle name="_x0009__x0009__x0009__x0009_" xfId="1507" xr:uid="{00000000-0005-0000-0000-0000F8030000}"/>
    <cellStyle name="_x0009__x0009__x0009__x0009_ 2" xfId="1508" xr:uid="{00000000-0005-0000-0000-0000F9030000}"/>
    <cellStyle name="æØè [0.00]_NT Server " xfId="1509" xr:uid="{00000000-0005-0000-0000-0000FA030000}"/>
    <cellStyle name="æØè_NT Server " xfId="1510" xr:uid="{00000000-0005-0000-0000-0000FB030000}"/>
    <cellStyle name="ÊÝ [0.00]_NT Server " xfId="1511" xr:uid="{00000000-0005-0000-0000-0000FC030000}"/>
    <cellStyle name="ÊÝ_NT Server " xfId="1512" xr:uid="{00000000-0005-0000-0000-0000FD030000}"/>
    <cellStyle name="W?_½RmF¼° " xfId="1513" xr:uid="{00000000-0005-0000-0000-0000FE030000}"/>
    <cellStyle name="0,0_x000d__x000a_NA_x000d__x000a_" xfId="2" xr:uid="{00000000-0005-0000-0000-0000FF030000}"/>
    <cellStyle name="0,0_x000d__x000a_NA_x000d__x000a_ 2" xfId="277" xr:uid="{00000000-0005-0000-0000-000000040000}"/>
    <cellStyle name="0,0_x000d__x000a_NA_x000d__x000a_ 2 2" xfId="1515" xr:uid="{00000000-0005-0000-0000-000001040000}"/>
    <cellStyle name="0,0_x000d__x000a_NA_x000d__x000a_ 2 3" xfId="1514" xr:uid="{00000000-0005-0000-0000-000002040000}"/>
    <cellStyle name="0,0_x000d__x000a_NA_x000d__x000a_ 3" xfId="1516" xr:uid="{00000000-0005-0000-0000-000003040000}"/>
    <cellStyle name="0,0_x000d__x000a_NA_x000d__x000a__(141111) EPFPHT0704 Coater Leak Reflection Shee111t" xfId="1517" xr:uid="{00000000-0005-0000-0000-000004040000}"/>
    <cellStyle name="2)" xfId="1518" xr:uid="{00000000-0005-0000-0000-000005040000}"/>
    <cellStyle name="20% - Accent1" xfId="1519" xr:uid="{00000000-0005-0000-0000-000006040000}"/>
    <cellStyle name="20% - Accent1 2" xfId="1520" xr:uid="{00000000-0005-0000-0000-000007040000}"/>
    <cellStyle name="20% - Accent1 2 2" xfId="1521" xr:uid="{00000000-0005-0000-0000-000008040000}"/>
    <cellStyle name="20% - Accent1 2 2 2" xfId="1522" xr:uid="{00000000-0005-0000-0000-000009040000}"/>
    <cellStyle name="20% - Accent2" xfId="1523" xr:uid="{00000000-0005-0000-0000-00000A040000}"/>
    <cellStyle name="20% - Accent2 2" xfId="1524" xr:uid="{00000000-0005-0000-0000-00000B040000}"/>
    <cellStyle name="20% - Accent2 2 2" xfId="1525" xr:uid="{00000000-0005-0000-0000-00000C040000}"/>
    <cellStyle name="20% - Accent2 2 2 2" xfId="1526" xr:uid="{00000000-0005-0000-0000-00000D040000}"/>
    <cellStyle name="20% - Accent3" xfId="1527" xr:uid="{00000000-0005-0000-0000-00000E040000}"/>
    <cellStyle name="20% - Accent3 2" xfId="1528" xr:uid="{00000000-0005-0000-0000-00000F040000}"/>
    <cellStyle name="20% - Accent3 2 2" xfId="1529" xr:uid="{00000000-0005-0000-0000-000010040000}"/>
    <cellStyle name="20% - Accent3 2 2 2" xfId="1530" xr:uid="{00000000-0005-0000-0000-000011040000}"/>
    <cellStyle name="20% - Accent4" xfId="1531" xr:uid="{00000000-0005-0000-0000-000012040000}"/>
    <cellStyle name="20% - Accent4 2" xfId="1532" xr:uid="{00000000-0005-0000-0000-000013040000}"/>
    <cellStyle name="20% - Accent4 2 2" xfId="1533" xr:uid="{00000000-0005-0000-0000-000014040000}"/>
    <cellStyle name="20% - Accent4 2 2 2" xfId="1534" xr:uid="{00000000-0005-0000-0000-000015040000}"/>
    <cellStyle name="20% - Accent5" xfId="1535" xr:uid="{00000000-0005-0000-0000-000016040000}"/>
    <cellStyle name="20% - Accent5 2" xfId="1536" xr:uid="{00000000-0005-0000-0000-000017040000}"/>
    <cellStyle name="20% - Accent5 2 2" xfId="1537" xr:uid="{00000000-0005-0000-0000-000018040000}"/>
    <cellStyle name="20% - Accent5 2 2 2" xfId="1538" xr:uid="{00000000-0005-0000-0000-000019040000}"/>
    <cellStyle name="20% - Accent6" xfId="1539" xr:uid="{00000000-0005-0000-0000-00001A040000}"/>
    <cellStyle name="20% - Accent6 2" xfId="1540" xr:uid="{00000000-0005-0000-0000-00001B040000}"/>
    <cellStyle name="20% - Accent6 2 2" xfId="1541" xr:uid="{00000000-0005-0000-0000-00001C040000}"/>
    <cellStyle name="20% - Accent6 2 2 2" xfId="1542" xr:uid="{00000000-0005-0000-0000-00001D040000}"/>
    <cellStyle name="20% - 강조색1 10" xfId="1543" xr:uid="{00000000-0005-0000-0000-00001E040000}"/>
    <cellStyle name="20% - 강조색1 10 2" xfId="1544" xr:uid="{00000000-0005-0000-0000-00001F040000}"/>
    <cellStyle name="20% - 강조색1 11" xfId="1545" xr:uid="{00000000-0005-0000-0000-000020040000}"/>
    <cellStyle name="20% - 강조색1 12" xfId="1546" xr:uid="{00000000-0005-0000-0000-000021040000}"/>
    <cellStyle name="20% - 강조색1 13" xfId="1547" xr:uid="{00000000-0005-0000-0000-000022040000}"/>
    <cellStyle name="20% - 강조색1 2" xfId="23" xr:uid="{00000000-0005-0000-0000-000023040000}"/>
    <cellStyle name="20% - 강조색1 2 2" xfId="315" xr:uid="{00000000-0005-0000-0000-000024040000}"/>
    <cellStyle name="20% - 강조색1 2 3" xfId="450" xr:uid="{00000000-0005-0000-0000-000025040000}"/>
    <cellStyle name="20% - 강조색1 2 4" xfId="1548" xr:uid="{00000000-0005-0000-0000-000026040000}"/>
    <cellStyle name="20% - 강조색1 3" xfId="399" xr:uid="{00000000-0005-0000-0000-000027040000}"/>
    <cellStyle name="20% - 강조색1 3 2" xfId="1550" xr:uid="{00000000-0005-0000-0000-000028040000}"/>
    <cellStyle name="20% - 강조색1 3 2 2" xfId="1551" xr:uid="{00000000-0005-0000-0000-000029040000}"/>
    <cellStyle name="20% - 강조색1 3 2 2 2" xfId="1552" xr:uid="{00000000-0005-0000-0000-00002A040000}"/>
    <cellStyle name="20% - 강조색1 3 2 2 2 2" xfId="1553" xr:uid="{00000000-0005-0000-0000-00002B040000}"/>
    <cellStyle name="20% - 강조색1 3 2 2 2 2 2" xfId="1554" xr:uid="{00000000-0005-0000-0000-00002C040000}"/>
    <cellStyle name="20% - 강조색1 3 2 2 2 3" xfId="1555" xr:uid="{00000000-0005-0000-0000-00002D040000}"/>
    <cellStyle name="20% - 강조색1 3 2 2 3" xfId="1556" xr:uid="{00000000-0005-0000-0000-00002E040000}"/>
    <cellStyle name="20% - 강조색1 3 2 2 3 2" xfId="1557" xr:uid="{00000000-0005-0000-0000-00002F040000}"/>
    <cellStyle name="20% - 강조색1 3 2 2 4" xfId="1558" xr:uid="{00000000-0005-0000-0000-000030040000}"/>
    <cellStyle name="20% - 강조색1 3 2 3" xfId="1559" xr:uid="{00000000-0005-0000-0000-000031040000}"/>
    <cellStyle name="20% - 강조색1 3 2 3 2" xfId="1560" xr:uid="{00000000-0005-0000-0000-000032040000}"/>
    <cellStyle name="20% - 강조색1 3 2 3 2 2" xfId="1561" xr:uid="{00000000-0005-0000-0000-000033040000}"/>
    <cellStyle name="20% - 강조색1 3 2 3 3" xfId="1562" xr:uid="{00000000-0005-0000-0000-000034040000}"/>
    <cellStyle name="20% - 강조색1 3 2 4" xfId="1563" xr:uid="{00000000-0005-0000-0000-000035040000}"/>
    <cellStyle name="20% - 강조색1 3 2 4 2" xfId="1564" xr:uid="{00000000-0005-0000-0000-000036040000}"/>
    <cellStyle name="20% - 강조색1 3 2 5" xfId="1565" xr:uid="{00000000-0005-0000-0000-000037040000}"/>
    <cellStyle name="20% - 강조색1 3 3" xfId="1566" xr:uid="{00000000-0005-0000-0000-000038040000}"/>
    <cellStyle name="20% - 강조색1 3 3 2" xfId="1567" xr:uid="{00000000-0005-0000-0000-000039040000}"/>
    <cellStyle name="20% - 강조색1 3 3 2 2" xfId="1568" xr:uid="{00000000-0005-0000-0000-00003A040000}"/>
    <cellStyle name="20% - 강조색1 3 3 2 2 2" xfId="1569" xr:uid="{00000000-0005-0000-0000-00003B040000}"/>
    <cellStyle name="20% - 강조색1 3 3 2 3" xfId="1570" xr:uid="{00000000-0005-0000-0000-00003C040000}"/>
    <cellStyle name="20% - 강조색1 3 3 3" xfId="1571" xr:uid="{00000000-0005-0000-0000-00003D040000}"/>
    <cellStyle name="20% - 강조색1 3 3 3 2" xfId="1572" xr:uid="{00000000-0005-0000-0000-00003E040000}"/>
    <cellStyle name="20% - 강조색1 3 3 4" xfId="1573" xr:uid="{00000000-0005-0000-0000-00003F040000}"/>
    <cellStyle name="20% - 강조색1 3 4" xfId="1574" xr:uid="{00000000-0005-0000-0000-000040040000}"/>
    <cellStyle name="20% - 강조색1 3 4 2" xfId="1575" xr:uid="{00000000-0005-0000-0000-000041040000}"/>
    <cellStyle name="20% - 강조색1 3 4 2 2" xfId="1576" xr:uid="{00000000-0005-0000-0000-000042040000}"/>
    <cellStyle name="20% - 강조색1 3 4 3" xfId="1577" xr:uid="{00000000-0005-0000-0000-000043040000}"/>
    <cellStyle name="20% - 강조색1 3 5" xfId="1578" xr:uid="{00000000-0005-0000-0000-000044040000}"/>
    <cellStyle name="20% - 강조색1 3 5 2" xfId="1579" xr:uid="{00000000-0005-0000-0000-000045040000}"/>
    <cellStyle name="20% - 강조색1 3 6" xfId="1580" xr:uid="{00000000-0005-0000-0000-000046040000}"/>
    <cellStyle name="20% - 강조색1 3 7" xfId="1549" xr:uid="{00000000-0005-0000-0000-000047040000}"/>
    <cellStyle name="20% - 강조색1 4" xfId="371" xr:uid="{00000000-0005-0000-0000-000048040000}"/>
    <cellStyle name="20% - 강조색1 4 2" xfId="1581" xr:uid="{00000000-0005-0000-0000-000049040000}"/>
    <cellStyle name="20% - 강조색1 5" xfId="1582" xr:uid="{00000000-0005-0000-0000-00004A040000}"/>
    <cellStyle name="20% - 강조색1 5 2" xfId="1583" xr:uid="{00000000-0005-0000-0000-00004B040000}"/>
    <cellStyle name="20% - 강조색1 5 2 2" xfId="1584" xr:uid="{00000000-0005-0000-0000-00004C040000}"/>
    <cellStyle name="20% - 강조색1 5 2 2 2" xfId="1585" xr:uid="{00000000-0005-0000-0000-00004D040000}"/>
    <cellStyle name="20% - 강조색1 5 2 2 2 2" xfId="1586" xr:uid="{00000000-0005-0000-0000-00004E040000}"/>
    <cellStyle name="20% - 강조색1 5 2 2 3" xfId="1587" xr:uid="{00000000-0005-0000-0000-00004F040000}"/>
    <cellStyle name="20% - 강조색1 5 2 3" xfId="1588" xr:uid="{00000000-0005-0000-0000-000050040000}"/>
    <cellStyle name="20% - 강조색1 5 2 3 2" xfId="1589" xr:uid="{00000000-0005-0000-0000-000051040000}"/>
    <cellStyle name="20% - 강조색1 5 2 4" xfId="1590" xr:uid="{00000000-0005-0000-0000-000052040000}"/>
    <cellStyle name="20% - 강조색1 5 3" xfId="1591" xr:uid="{00000000-0005-0000-0000-000053040000}"/>
    <cellStyle name="20% - 강조색1 5 3 2" xfId="1592" xr:uid="{00000000-0005-0000-0000-000054040000}"/>
    <cellStyle name="20% - 강조색1 5 3 2 2" xfId="1593" xr:uid="{00000000-0005-0000-0000-000055040000}"/>
    <cellStyle name="20% - 강조색1 5 3 3" xfId="1594" xr:uid="{00000000-0005-0000-0000-000056040000}"/>
    <cellStyle name="20% - 강조색1 5 4" xfId="1595" xr:uid="{00000000-0005-0000-0000-000057040000}"/>
    <cellStyle name="20% - 강조색1 5 4 2" xfId="1596" xr:uid="{00000000-0005-0000-0000-000058040000}"/>
    <cellStyle name="20% - 강조색1 5 5" xfId="1597" xr:uid="{00000000-0005-0000-0000-000059040000}"/>
    <cellStyle name="20% - 강조색1 6" xfId="1598" xr:uid="{00000000-0005-0000-0000-00005A040000}"/>
    <cellStyle name="20% - 강조색1 7" xfId="1599" xr:uid="{00000000-0005-0000-0000-00005B040000}"/>
    <cellStyle name="20% - 강조색1 7 2" xfId="1600" xr:uid="{00000000-0005-0000-0000-00005C040000}"/>
    <cellStyle name="20% - 강조색1 7 2 2" xfId="1601" xr:uid="{00000000-0005-0000-0000-00005D040000}"/>
    <cellStyle name="20% - 강조색1 7 2 2 2" xfId="1602" xr:uid="{00000000-0005-0000-0000-00005E040000}"/>
    <cellStyle name="20% - 강조색1 7 2 3" xfId="1603" xr:uid="{00000000-0005-0000-0000-00005F040000}"/>
    <cellStyle name="20% - 강조색1 7 3" xfId="1604" xr:uid="{00000000-0005-0000-0000-000060040000}"/>
    <cellStyle name="20% - 강조색1 7 3 2" xfId="1605" xr:uid="{00000000-0005-0000-0000-000061040000}"/>
    <cellStyle name="20% - 강조색1 7 4" xfId="1606" xr:uid="{00000000-0005-0000-0000-000062040000}"/>
    <cellStyle name="20% - 강조색1 8" xfId="1607" xr:uid="{00000000-0005-0000-0000-000063040000}"/>
    <cellStyle name="20% - 강조색1 8 2" xfId="1608" xr:uid="{00000000-0005-0000-0000-000064040000}"/>
    <cellStyle name="20% - 강조색1 8 2 2" xfId="1609" xr:uid="{00000000-0005-0000-0000-000065040000}"/>
    <cellStyle name="20% - 강조색1 8 3" xfId="1610" xr:uid="{00000000-0005-0000-0000-000066040000}"/>
    <cellStyle name="20% - 강조색1 9" xfId="1611" xr:uid="{00000000-0005-0000-0000-000067040000}"/>
    <cellStyle name="20% - 강조색1 9 2" xfId="1612" xr:uid="{00000000-0005-0000-0000-000068040000}"/>
    <cellStyle name="20% - 강조색1 9 2 2" xfId="1613" xr:uid="{00000000-0005-0000-0000-000069040000}"/>
    <cellStyle name="20% - 강조색1 9 3" xfId="1614" xr:uid="{00000000-0005-0000-0000-00006A040000}"/>
    <cellStyle name="20% - 강조색2 10" xfId="1615" xr:uid="{00000000-0005-0000-0000-00006B040000}"/>
    <cellStyle name="20% - 강조색2 10 2" xfId="1616" xr:uid="{00000000-0005-0000-0000-00006C040000}"/>
    <cellStyle name="20% - 강조색2 11" xfId="1617" xr:uid="{00000000-0005-0000-0000-00006D040000}"/>
    <cellStyle name="20% - 강조색2 12" xfId="1618" xr:uid="{00000000-0005-0000-0000-00006E040000}"/>
    <cellStyle name="20% - 강조색2 13" xfId="1619" xr:uid="{00000000-0005-0000-0000-00006F040000}"/>
    <cellStyle name="20% - 강조색2 2" xfId="24" xr:uid="{00000000-0005-0000-0000-000070040000}"/>
    <cellStyle name="20% - 강조색2 2 2" xfId="316" xr:uid="{00000000-0005-0000-0000-000071040000}"/>
    <cellStyle name="20% - 강조색2 2 3" xfId="451" xr:uid="{00000000-0005-0000-0000-000072040000}"/>
    <cellStyle name="20% - 강조색2 2 4" xfId="1620" xr:uid="{00000000-0005-0000-0000-000073040000}"/>
    <cellStyle name="20% - 강조색2 3" xfId="400" xr:uid="{00000000-0005-0000-0000-000074040000}"/>
    <cellStyle name="20% - 강조색2 3 2" xfId="1622" xr:uid="{00000000-0005-0000-0000-000075040000}"/>
    <cellStyle name="20% - 강조색2 3 2 2" xfId="1623" xr:uid="{00000000-0005-0000-0000-000076040000}"/>
    <cellStyle name="20% - 강조색2 3 2 2 2" xfId="1624" xr:uid="{00000000-0005-0000-0000-000077040000}"/>
    <cellStyle name="20% - 강조색2 3 2 2 2 2" xfId="1625" xr:uid="{00000000-0005-0000-0000-000078040000}"/>
    <cellStyle name="20% - 강조색2 3 2 2 2 2 2" xfId="1626" xr:uid="{00000000-0005-0000-0000-000079040000}"/>
    <cellStyle name="20% - 강조색2 3 2 2 2 3" xfId="1627" xr:uid="{00000000-0005-0000-0000-00007A040000}"/>
    <cellStyle name="20% - 강조색2 3 2 2 3" xfId="1628" xr:uid="{00000000-0005-0000-0000-00007B040000}"/>
    <cellStyle name="20% - 강조색2 3 2 2 3 2" xfId="1629" xr:uid="{00000000-0005-0000-0000-00007C040000}"/>
    <cellStyle name="20% - 강조색2 3 2 2 4" xfId="1630" xr:uid="{00000000-0005-0000-0000-00007D040000}"/>
    <cellStyle name="20% - 강조색2 3 2 3" xfId="1631" xr:uid="{00000000-0005-0000-0000-00007E040000}"/>
    <cellStyle name="20% - 강조색2 3 2 3 2" xfId="1632" xr:uid="{00000000-0005-0000-0000-00007F040000}"/>
    <cellStyle name="20% - 강조색2 3 2 3 2 2" xfId="1633" xr:uid="{00000000-0005-0000-0000-000080040000}"/>
    <cellStyle name="20% - 강조색2 3 2 3 3" xfId="1634" xr:uid="{00000000-0005-0000-0000-000081040000}"/>
    <cellStyle name="20% - 강조색2 3 2 4" xfId="1635" xr:uid="{00000000-0005-0000-0000-000082040000}"/>
    <cellStyle name="20% - 강조색2 3 2 4 2" xfId="1636" xr:uid="{00000000-0005-0000-0000-000083040000}"/>
    <cellStyle name="20% - 강조색2 3 2 5" xfId="1637" xr:uid="{00000000-0005-0000-0000-000084040000}"/>
    <cellStyle name="20% - 강조색2 3 3" xfId="1638" xr:uid="{00000000-0005-0000-0000-000085040000}"/>
    <cellStyle name="20% - 강조색2 3 3 2" xfId="1639" xr:uid="{00000000-0005-0000-0000-000086040000}"/>
    <cellStyle name="20% - 강조색2 3 3 2 2" xfId="1640" xr:uid="{00000000-0005-0000-0000-000087040000}"/>
    <cellStyle name="20% - 강조색2 3 3 2 2 2" xfId="1641" xr:uid="{00000000-0005-0000-0000-000088040000}"/>
    <cellStyle name="20% - 강조색2 3 3 2 3" xfId="1642" xr:uid="{00000000-0005-0000-0000-000089040000}"/>
    <cellStyle name="20% - 강조색2 3 3 3" xfId="1643" xr:uid="{00000000-0005-0000-0000-00008A040000}"/>
    <cellStyle name="20% - 강조색2 3 3 3 2" xfId="1644" xr:uid="{00000000-0005-0000-0000-00008B040000}"/>
    <cellStyle name="20% - 강조색2 3 3 4" xfId="1645" xr:uid="{00000000-0005-0000-0000-00008C040000}"/>
    <cellStyle name="20% - 강조색2 3 4" xfId="1646" xr:uid="{00000000-0005-0000-0000-00008D040000}"/>
    <cellStyle name="20% - 강조색2 3 4 2" xfId="1647" xr:uid="{00000000-0005-0000-0000-00008E040000}"/>
    <cellStyle name="20% - 강조색2 3 4 2 2" xfId="1648" xr:uid="{00000000-0005-0000-0000-00008F040000}"/>
    <cellStyle name="20% - 강조색2 3 4 3" xfId="1649" xr:uid="{00000000-0005-0000-0000-000090040000}"/>
    <cellStyle name="20% - 강조색2 3 5" xfId="1650" xr:uid="{00000000-0005-0000-0000-000091040000}"/>
    <cellStyle name="20% - 강조색2 3 5 2" xfId="1651" xr:uid="{00000000-0005-0000-0000-000092040000}"/>
    <cellStyle name="20% - 강조색2 3 6" xfId="1652" xr:uid="{00000000-0005-0000-0000-000093040000}"/>
    <cellStyle name="20% - 강조색2 3 7" xfId="1621" xr:uid="{00000000-0005-0000-0000-000094040000}"/>
    <cellStyle name="20% - 강조색2 4" xfId="375" xr:uid="{00000000-0005-0000-0000-000095040000}"/>
    <cellStyle name="20% - 강조색2 4 2" xfId="1653" xr:uid="{00000000-0005-0000-0000-000096040000}"/>
    <cellStyle name="20% - 강조색2 5" xfId="1654" xr:uid="{00000000-0005-0000-0000-000097040000}"/>
    <cellStyle name="20% - 강조색2 5 2" xfId="1655" xr:uid="{00000000-0005-0000-0000-000098040000}"/>
    <cellStyle name="20% - 강조색2 5 2 2" xfId="1656" xr:uid="{00000000-0005-0000-0000-000099040000}"/>
    <cellStyle name="20% - 강조색2 5 2 2 2" xfId="1657" xr:uid="{00000000-0005-0000-0000-00009A040000}"/>
    <cellStyle name="20% - 강조색2 5 2 2 2 2" xfId="1658" xr:uid="{00000000-0005-0000-0000-00009B040000}"/>
    <cellStyle name="20% - 강조색2 5 2 2 3" xfId="1659" xr:uid="{00000000-0005-0000-0000-00009C040000}"/>
    <cellStyle name="20% - 강조색2 5 2 3" xfId="1660" xr:uid="{00000000-0005-0000-0000-00009D040000}"/>
    <cellStyle name="20% - 강조색2 5 2 3 2" xfId="1661" xr:uid="{00000000-0005-0000-0000-00009E040000}"/>
    <cellStyle name="20% - 강조색2 5 2 4" xfId="1662" xr:uid="{00000000-0005-0000-0000-00009F040000}"/>
    <cellStyle name="20% - 강조색2 5 3" xfId="1663" xr:uid="{00000000-0005-0000-0000-0000A0040000}"/>
    <cellStyle name="20% - 강조색2 5 3 2" xfId="1664" xr:uid="{00000000-0005-0000-0000-0000A1040000}"/>
    <cellStyle name="20% - 강조색2 5 3 2 2" xfId="1665" xr:uid="{00000000-0005-0000-0000-0000A2040000}"/>
    <cellStyle name="20% - 강조색2 5 3 3" xfId="1666" xr:uid="{00000000-0005-0000-0000-0000A3040000}"/>
    <cellStyle name="20% - 강조색2 5 4" xfId="1667" xr:uid="{00000000-0005-0000-0000-0000A4040000}"/>
    <cellStyle name="20% - 강조색2 5 4 2" xfId="1668" xr:uid="{00000000-0005-0000-0000-0000A5040000}"/>
    <cellStyle name="20% - 강조색2 5 5" xfId="1669" xr:uid="{00000000-0005-0000-0000-0000A6040000}"/>
    <cellStyle name="20% - 강조색2 6" xfId="1670" xr:uid="{00000000-0005-0000-0000-0000A7040000}"/>
    <cellStyle name="20% - 강조색2 7" xfId="1671" xr:uid="{00000000-0005-0000-0000-0000A8040000}"/>
    <cellStyle name="20% - 강조색2 7 2" xfId="1672" xr:uid="{00000000-0005-0000-0000-0000A9040000}"/>
    <cellStyle name="20% - 강조색2 7 2 2" xfId="1673" xr:uid="{00000000-0005-0000-0000-0000AA040000}"/>
    <cellStyle name="20% - 강조색2 7 2 2 2" xfId="1674" xr:uid="{00000000-0005-0000-0000-0000AB040000}"/>
    <cellStyle name="20% - 강조색2 7 2 3" xfId="1675" xr:uid="{00000000-0005-0000-0000-0000AC040000}"/>
    <cellStyle name="20% - 강조색2 7 3" xfId="1676" xr:uid="{00000000-0005-0000-0000-0000AD040000}"/>
    <cellStyle name="20% - 강조색2 7 3 2" xfId="1677" xr:uid="{00000000-0005-0000-0000-0000AE040000}"/>
    <cellStyle name="20% - 강조색2 7 4" xfId="1678" xr:uid="{00000000-0005-0000-0000-0000AF040000}"/>
    <cellStyle name="20% - 강조색2 8" xfId="1679" xr:uid="{00000000-0005-0000-0000-0000B0040000}"/>
    <cellStyle name="20% - 강조색2 8 2" xfId="1680" xr:uid="{00000000-0005-0000-0000-0000B1040000}"/>
    <cellStyle name="20% - 강조색2 8 2 2" xfId="1681" xr:uid="{00000000-0005-0000-0000-0000B2040000}"/>
    <cellStyle name="20% - 강조색2 8 3" xfId="1682" xr:uid="{00000000-0005-0000-0000-0000B3040000}"/>
    <cellStyle name="20% - 강조색2 9" xfId="1683" xr:uid="{00000000-0005-0000-0000-0000B4040000}"/>
    <cellStyle name="20% - 강조색2 9 2" xfId="1684" xr:uid="{00000000-0005-0000-0000-0000B5040000}"/>
    <cellStyle name="20% - 강조색2 9 2 2" xfId="1685" xr:uid="{00000000-0005-0000-0000-0000B6040000}"/>
    <cellStyle name="20% - 강조색2 9 3" xfId="1686" xr:uid="{00000000-0005-0000-0000-0000B7040000}"/>
    <cellStyle name="20% - 강조색3 10" xfId="1687" xr:uid="{00000000-0005-0000-0000-0000B8040000}"/>
    <cellStyle name="20% - 강조색3 10 2" xfId="1688" xr:uid="{00000000-0005-0000-0000-0000B9040000}"/>
    <cellStyle name="20% - 강조색3 11" xfId="1689" xr:uid="{00000000-0005-0000-0000-0000BA040000}"/>
    <cellStyle name="20% - 강조색3 12" xfId="1690" xr:uid="{00000000-0005-0000-0000-0000BB040000}"/>
    <cellStyle name="20% - 강조색3 13" xfId="1691" xr:uid="{00000000-0005-0000-0000-0000BC040000}"/>
    <cellStyle name="20% - 강조색3 2" xfId="25" xr:uid="{00000000-0005-0000-0000-0000BD040000}"/>
    <cellStyle name="20% - 강조색3 2 2" xfId="317" xr:uid="{00000000-0005-0000-0000-0000BE040000}"/>
    <cellStyle name="20% - 강조색3 2 3" xfId="452" xr:uid="{00000000-0005-0000-0000-0000BF040000}"/>
    <cellStyle name="20% - 강조색3 2 4" xfId="1692" xr:uid="{00000000-0005-0000-0000-0000C0040000}"/>
    <cellStyle name="20% - 강조색3 3" xfId="401" xr:uid="{00000000-0005-0000-0000-0000C1040000}"/>
    <cellStyle name="20% - 강조색3 3 2" xfId="1694" xr:uid="{00000000-0005-0000-0000-0000C2040000}"/>
    <cellStyle name="20% - 강조색3 3 2 2" xfId="1695" xr:uid="{00000000-0005-0000-0000-0000C3040000}"/>
    <cellStyle name="20% - 강조색3 3 2 2 2" xfId="1696" xr:uid="{00000000-0005-0000-0000-0000C4040000}"/>
    <cellStyle name="20% - 강조색3 3 2 2 2 2" xfId="1697" xr:uid="{00000000-0005-0000-0000-0000C5040000}"/>
    <cellStyle name="20% - 강조색3 3 2 2 2 2 2" xfId="1698" xr:uid="{00000000-0005-0000-0000-0000C6040000}"/>
    <cellStyle name="20% - 강조색3 3 2 2 2 3" xfId="1699" xr:uid="{00000000-0005-0000-0000-0000C7040000}"/>
    <cellStyle name="20% - 강조색3 3 2 2 3" xfId="1700" xr:uid="{00000000-0005-0000-0000-0000C8040000}"/>
    <cellStyle name="20% - 강조색3 3 2 2 3 2" xfId="1701" xr:uid="{00000000-0005-0000-0000-0000C9040000}"/>
    <cellStyle name="20% - 강조색3 3 2 2 4" xfId="1702" xr:uid="{00000000-0005-0000-0000-0000CA040000}"/>
    <cellStyle name="20% - 강조색3 3 2 3" xfId="1703" xr:uid="{00000000-0005-0000-0000-0000CB040000}"/>
    <cellStyle name="20% - 강조색3 3 2 3 2" xfId="1704" xr:uid="{00000000-0005-0000-0000-0000CC040000}"/>
    <cellStyle name="20% - 강조색3 3 2 3 2 2" xfId="1705" xr:uid="{00000000-0005-0000-0000-0000CD040000}"/>
    <cellStyle name="20% - 강조색3 3 2 3 3" xfId="1706" xr:uid="{00000000-0005-0000-0000-0000CE040000}"/>
    <cellStyle name="20% - 강조색3 3 2 4" xfId="1707" xr:uid="{00000000-0005-0000-0000-0000CF040000}"/>
    <cellStyle name="20% - 강조색3 3 2 4 2" xfId="1708" xr:uid="{00000000-0005-0000-0000-0000D0040000}"/>
    <cellStyle name="20% - 강조색3 3 2 5" xfId="1709" xr:uid="{00000000-0005-0000-0000-0000D1040000}"/>
    <cellStyle name="20% - 강조색3 3 3" xfId="1710" xr:uid="{00000000-0005-0000-0000-0000D2040000}"/>
    <cellStyle name="20% - 강조색3 3 3 2" xfId="1711" xr:uid="{00000000-0005-0000-0000-0000D3040000}"/>
    <cellStyle name="20% - 강조색3 3 3 2 2" xfId="1712" xr:uid="{00000000-0005-0000-0000-0000D4040000}"/>
    <cellStyle name="20% - 강조색3 3 3 2 2 2" xfId="1713" xr:uid="{00000000-0005-0000-0000-0000D5040000}"/>
    <cellStyle name="20% - 강조색3 3 3 2 3" xfId="1714" xr:uid="{00000000-0005-0000-0000-0000D6040000}"/>
    <cellStyle name="20% - 강조색3 3 3 3" xfId="1715" xr:uid="{00000000-0005-0000-0000-0000D7040000}"/>
    <cellStyle name="20% - 강조색3 3 3 3 2" xfId="1716" xr:uid="{00000000-0005-0000-0000-0000D8040000}"/>
    <cellStyle name="20% - 강조색3 3 3 4" xfId="1717" xr:uid="{00000000-0005-0000-0000-0000D9040000}"/>
    <cellStyle name="20% - 강조색3 3 4" xfId="1718" xr:uid="{00000000-0005-0000-0000-0000DA040000}"/>
    <cellStyle name="20% - 강조색3 3 4 2" xfId="1719" xr:uid="{00000000-0005-0000-0000-0000DB040000}"/>
    <cellStyle name="20% - 강조색3 3 4 2 2" xfId="1720" xr:uid="{00000000-0005-0000-0000-0000DC040000}"/>
    <cellStyle name="20% - 강조색3 3 4 3" xfId="1721" xr:uid="{00000000-0005-0000-0000-0000DD040000}"/>
    <cellStyle name="20% - 강조색3 3 5" xfId="1722" xr:uid="{00000000-0005-0000-0000-0000DE040000}"/>
    <cellStyle name="20% - 강조색3 3 5 2" xfId="1723" xr:uid="{00000000-0005-0000-0000-0000DF040000}"/>
    <cellStyle name="20% - 강조색3 3 6" xfId="1724" xr:uid="{00000000-0005-0000-0000-0000E0040000}"/>
    <cellStyle name="20% - 강조색3 3 7" xfId="1693" xr:uid="{00000000-0005-0000-0000-0000E1040000}"/>
    <cellStyle name="20% - 강조색3 4" xfId="379" xr:uid="{00000000-0005-0000-0000-0000E2040000}"/>
    <cellStyle name="20% - 강조색3 4 2" xfId="1725" xr:uid="{00000000-0005-0000-0000-0000E3040000}"/>
    <cellStyle name="20% - 강조색3 5" xfId="1726" xr:uid="{00000000-0005-0000-0000-0000E4040000}"/>
    <cellStyle name="20% - 강조색3 5 2" xfId="1727" xr:uid="{00000000-0005-0000-0000-0000E5040000}"/>
    <cellStyle name="20% - 강조색3 5 2 2" xfId="1728" xr:uid="{00000000-0005-0000-0000-0000E6040000}"/>
    <cellStyle name="20% - 강조색3 5 2 2 2" xfId="1729" xr:uid="{00000000-0005-0000-0000-0000E7040000}"/>
    <cellStyle name="20% - 강조색3 5 2 2 2 2" xfId="1730" xr:uid="{00000000-0005-0000-0000-0000E8040000}"/>
    <cellStyle name="20% - 강조색3 5 2 2 3" xfId="1731" xr:uid="{00000000-0005-0000-0000-0000E9040000}"/>
    <cellStyle name="20% - 강조색3 5 2 3" xfId="1732" xr:uid="{00000000-0005-0000-0000-0000EA040000}"/>
    <cellStyle name="20% - 강조색3 5 2 3 2" xfId="1733" xr:uid="{00000000-0005-0000-0000-0000EB040000}"/>
    <cellStyle name="20% - 강조색3 5 2 4" xfId="1734" xr:uid="{00000000-0005-0000-0000-0000EC040000}"/>
    <cellStyle name="20% - 강조색3 5 3" xfId="1735" xr:uid="{00000000-0005-0000-0000-0000ED040000}"/>
    <cellStyle name="20% - 강조색3 5 3 2" xfId="1736" xr:uid="{00000000-0005-0000-0000-0000EE040000}"/>
    <cellStyle name="20% - 강조색3 5 3 2 2" xfId="1737" xr:uid="{00000000-0005-0000-0000-0000EF040000}"/>
    <cellStyle name="20% - 강조색3 5 3 3" xfId="1738" xr:uid="{00000000-0005-0000-0000-0000F0040000}"/>
    <cellStyle name="20% - 강조색3 5 4" xfId="1739" xr:uid="{00000000-0005-0000-0000-0000F1040000}"/>
    <cellStyle name="20% - 강조색3 5 4 2" xfId="1740" xr:uid="{00000000-0005-0000-0000-0000F2040000}"/>
    <cellStyle name="20% - 강조색3 5 5" xfId="1741" xr:uid="{00000000-0005-0000-0000-0000F3040000}"/>
    <cellStyle name="20% - 강조색3 6" xfId="1742" xr:uid="{00000000-0005-0000-0000-0000F4040000}"/>
    <cellStyle name="20% - 강조색3 7" xfId="1743" xr:uid="{00000000-0005-0000-0000-0000F5040000}"/>
    <cellStyle name="20% - 강조색3 7 2" xfId="1744" xr:uid="{00000000-0005-0000-0000-0000F6040000}"/>
    <cellStyle name="20% - 강조색3 7 2 2" xfId="1745" xr:uid="{00000000-0005-0000-0000-0000F7040000}"/>
    <cellStyle name="20% - 강조색3 7 2 2 2" xfId="1746" xr:uid="{00000000-0005-0000-0000-0000F8040000}"/>
    <cellStyle name="20% - 강조색3 7 2 3" xfId="1747" xr:uid="{00000000-0005-0000-0000-0000F9040000}"/>
    <cellStyle name="20% - 강조색3 7 3" xfId="1748" xr:uid="{00000000-0005-0000-0000-0000FA040000}"/>
    <cellStyle name="20% - 강조색3 7 3 2" xfId="1749" xr:uid="{00000000-0005-0000-0000-0000FB040000}"/>
    <cellStyle name="20% - 강조색3 7 4" xfId="1750" xr:uid="{00000000-0005-0000-0000-0000FC040000}"/>
    <cellStyle name="20% - 강조색3 8" xfId="1751" xr:uid="{00000000-0005-0000-0000-0000FD040000}"/>
    <cellStyle name="20% - 강조색3 8 2" xfId="1752" xr:uid="{00000000-0005-0000-0000-0000FE040000}"/>
    <cellStyle name="20% - 강조색3 8 2 2" xfId="1753" xr:uid="{00000000-0005-0000-0000-0000FF040000}"/>
    <cellStyle name="20% - 강조색3 8 3" xfId="1754" xr:uid="{00000000-0005-0000-0000-000000050000}"/>
    <cellStyle name="20% - 강조색3 9" xfId="1755" xr:uid="{00000000-0005-0000-0000-000001050000}"/>
    <cellStyle name="20% - 강조색3 9 2" xfId="1756" xr:uid="{00000000-0005-0000-0000-000002050000}"/>
    <cellStyle name="20% - 강조색3 9 2 2" xfId="1757" xr:uid="{00000000-0005-0000-0000-000003050000}"/>
    <cellStyle name="20% - 강조색3 9 3" xfId="1758" xr:uid="{00000000-0005-0000-0000-000004050000}"/>
    <cellStyle name="20% - 강조색4 10" xfId="1759" xr:uid="{00000000-0005-0000-0000-000005050000}"/>
    <cellStyle name="20% - 강조색4 10 2" xfId="1760" xr:uid="{00000000-0005-0000-0000-000006050000}"/>
    <cellStyle name="20% - 강조색4 11" xfId="1761" xr:uid="{00000000-0005-0000-0000-000007050000}"/>
    <cellStyle name="20% - 강조색4 12" xfId="1762" xr:uid="{00000000-0005-0000-0000-000008050000}"/>
    <cellStyle name="20% - 강조색4 13" xfId="1763" xr:uid="{00000000-0005-0000-0000-000009050000}"/>
    <cellStyle name="20% - 강조색4 2" xfId="26" xr:uid="{00000000-0005-0000-0000-00000A050000}"/>
    <cellStyle name="20% - 강조색4 2 2" xfId="318" xr:uid="{00000000-0005-0000-0000-00000B050000}"/>
    <cellStyle name="20% - 강조색4 2 3" xfId="453" xr:uid="{00000000-0005-0000-0000-00000C050000}"/>
    <cellStyle name="20% - 강조색4 2 4" xfId="1764" xr:uid="{00000000-0005-0000-0000-00000D050000}"/>
    <cellStyle name="20% - 강조색4 3" xfId="402" xr:uid="{00000000-0005-0000-0000-00000E050000}"/>
    <cellStyle name="20% - 강조색4 3 2" xfId="1766" xr:uid="{00000000-0005-0000-0000-00000F050000}"/>
    <cellStyle name="20% - 강조색4 3 2 2" xfId="1767" xr:uid="{00000000-0005-0000-0000-000010050000}"/>
    <cellStyle name="20% - 강조색4 3 2 2 2" xfId="1768" xr:uid="{00000000-0005-0000-0000-000011050000}"/>
    <cellStyle name="20% - 강조색4 3 2 2 2 2" xfId="1769" xr:uid="{00000000-0005-0000-0000-000012050000}"/>
    <cellStyle name="20% - 강조색4 3 2 2 2 2 2" xfId="1770" xr:uid="{00000000-0005-0000-0000-000013050000}"/>
    <cellStyle name="20% - 강조색4 3 2 2 2 3" xfId="1771" xr:uid="{00000000-0005-0000-0000-000014050000}"/>
    <cellStyle name="20% - 강조색4 3 2 2 3" xfId="1772" xr:uid="{00000000-0005-0000-0000-000015050000}"/>
    <cellStyle name="20% - 강조색4 3 2 2 3 2" xfId="1773" xr:uid="{00000000-0005-0000-0000-000016050000}"/>
    <cellStyle name="20% - 강조색4 3 2 2 4" xfId="1774" xr:uid="{00000000-0005-0000-0000-000017050000}"/>
    <cellStyle name="20% - 강조색4 3 2 3" xfId="1775" xr:uid="{00000000-0005-0000-0000-000018050000}"/>
    <cellStyle name="20% - 강조색4 3 2 3 2" xfId="1776" xr:uid="{00000000-0005-0000-0000-000019050000}"/>
    <cellStyle name="20% - 강조색4 3 2 3 2 2" xfId="1777" xr:uid="{00000000-0005-0000-0000-00001A050000}"/>
    <cellStyle name="20% - 강조색4 3 2 3 3" xfId="1778" xr:uid="{00000000-0005-0000-0000-00001B050000}"/>
    <cellStyle name="20% - 강조색4 3 2 4" xfId="1779" xr:uid="{00000000-0005-0000-0000-00001C050000}"/>
    <cellStyle name="20% - 강조색4 3 2 4 2" xfId="1780" xr:uid="{00000000-0005-0000-0000-00001D050000}"/>
    <cellStyle name="20% - 강조색4 3 2 5" xfId="1781" xr:uid="{00000000-0005-0000-0000-00001E050000}"/>
    <cellStyle name="20% - 강조색4 3 3" xfId="1782" xr:uid="{00000000-0005-0000-0000-00001F050000}"/>
    <cellStyle name="20% - 강조색4 3 3 2" xfId="1783" xr:uid="{00000000-0005-0000-0000-000020050000}"/>
    <cellStyle name="20% - 강조색4 3 3 2 2" xfId="1784" xr:uid="{00000000-0005-0000-0000-000021050000}"/>
    <cellStyle name="20% - 강조색4 3 3 2 2 2" xfId="1785" xr:uid="{00000000-0005-0000-0000-000022050000}"/>
    <cellStyle name="20% - 강조색4 3 3 2 3" xfId="1786" xr:uid="{00000000-0005-0000-0000-000023050000}"/>
    <cellStyle name="20% - 강조색4 3 3 3" xfId="1787" xr:uid="{00000000-0005-0000-0000-000024050000}"/>
    <cellStyle name="20% - 강조색4 3 3 3 2" xfId="1788" xr:uid="{00000000-0005-0000-0000-000025050000}"/>
    <cellStyle name="20% - 강조색4 3 3 4" xfId="1789" xr:uid="{00000000-0005-0000-0000-000026050000}"/>
    <cellStyle name="20% - 강조색4 3 4" xfId="1790" xr:uid="{00000000-0005-0000-0000-000027050000}"/>
    <cellStyle name="20% - 강조색4 3 4 2" xfId="1791" xr:uid="{00000000-0005-0000-0000-000028050000}"/>
    <cellStyle name="20% - 강조색4 3 4 2 2" xfId="1792" xr:uid="{00000000-0005-0000-0000-000029050000}"/>
    <cellStyle name="20% - 강조색4 3 4 3" xfId="1793" xr:uid="{00000000-0005-0000-0000-00002A050000}"/>
    <cellStyle name="20% - 강조색4 3 5" xfId="1794" xr:uid="{00000000-0005-0000-0000-00002B050000}"/>
    <cellStyle name="20% - 강조색4 3 5 2" xfId="1795" xr:uid="{00000000-0005-0000-0000-00002C050000}"/>
    <cellStyle name="20% - 강조색4 3 6" xfId="1796" xr:uid="{00000000-0005-0000-0000-00002D050000}"/>
    <cellStyle name="20% - 강조색4 3 7" xfId="1765" xr:uid="{00000000-0005-0000-0000-00002E050000}"/>
    <cellStyle name="20% - 강조색4 4" xfId="383" xr:uid="{00000000-0005-0000-0000-00002F050000}"/>
    <cellStyle name="20% - 강조색4 4 2" xfId="1797" xr:uid="{00000000-0005-0000-0000-000030050000}"/>
    <cellStyle name="20% - 강조색4 5" xfId="1798" xr:uid="{00000000-0005-0000-0000-000031050000}"/>
    <cellStyle name="20% - 강조색4 5 2" xfId="1799" xr:uid="{00000000-0005-0000-0000-000032050000}"/>
    <cellStyle name="20% - 강조색4 5 2 2" xfId="1800" xr:uid="{00000000-0005-0000-0000-000033050000}"/>
    <cellStyle name="20% - 강조색4 5 2 2 2" xfId="1801" xr:uid="{00000000-0005-0000-0000-000034050000}"/>
    <cellStyle name="20% - 강조색4 5 2 2 2 2" xfId="1802" xr:uid="{00000000-0005-0000-0000-000035050000}"/>
    <cellStyle name="20% - 강조색4 5 2 2 3" xfId="1803" xr:uid="{00000000-0005-0000-0000-000036050000}"/>
    <cellStyle name="20% - 강조색4 5 2 3" xfId="1804" xr:uid="{00000000-0005-0000-0000-000037050000}"/>
    <cellStyle name="20% - 강조색4 5 2 3 2" xfId="1805" xr:uid="{00000000-0005-0000-0000-000038050000}"/>
    <cellStyle name="20% - 강조색4 5 2 4" xfId="1806" xr:uid="{00000000-0005-0000-0000-000039050000}"/>
    <cellStyle name="20% - 강조색4 5 3" xfId="1807" xr:uid="{00000000-0005-0000-0000-00003A050000}"/>
    <cellStyle name="20% - 강조색4 5 3 2" xfId="1808" xr:uid="{00000000-0005-0000-0000-00003B050000}"/>
    <cellStyle name="20% - 강조색4 5 3 2 2" xfId="1809" xr:uid="{00000000-0005-0000-0000-00003C050000}"/>
    <cellStyle name="20% - 강조색4 5 3 3" xfId="1810" xr:uid="{00000000-0005-0000-0000-00003D050000}"/>
    <cellStyle name="20% - 강조색4 5 4" xfId="1811" xr:uid="{00000000-0005-0000-0000-00003E050000}"/>
    <cellStyle name="20% - 강조색4 5 4 2" xfId="1812" xr:uid="{00000000-0005-0000-0000-00003F050000}"/>
    <cellStyle name="20% - 강조색4 5 5" xfId="1813" xr:uid="{00000000-0005-0000-0000-000040050000}"/>
    <cellStyle name="20% - 강조색4 6" xfId="1814" xr:uid="{00000000-0005-0000-0000-000041050000}"/>
    <cellStyle name="20% - 강조색4 7" xfId="1815" xr:uid="{00000000-0005-0000-0000-000042050000}"/>
    <cellStyle name="20% - 강조색4 7 2" xfId="1816" xr:uid="{00000000-0005-0000-0000-000043050000}"/>
    <cellStyle name="20% - 강조색4 7 2 2" xfId="1817" xr:uid="{00000000-0005-0000-0000-000044050000}"/>
    <cellStyle name="20% - 강조색4 7 2 2 2" xfId="1818" xr:uid="{00000000-0005-0000-0000-000045050000}"/>
    <cellStyle name="20% - 강조색4 7 2 3" xfId="1819" xr:uid="{00000000-0005-0000-0000-000046050000}"/>
    <cellStyle name="20% - 강조색4 7 3" xfId="1820" xr:uid="{00000000-0005-0000-0000-000047050000}"/>
    <cellStyle name="20% - 강조색4 7 3 2" xfId="1821" xr:uid="{00000000-0005-0000-0000-000048050000}"/>
    <cellStyle name="20% - 강조색4 7 4" xfId="1822" xr:uid="{00000000-0005-0000-0000-000049050000}"/>
    <cellStyle name="20% - 강조색4 8" xfId="1823" xr:uid="{00000000-0005-0000-0000-00004A050000}"/>
    <cellStyle name="20% - 강조색4 8 2" xfId="1824" xr:uid="{00000000-0005-0000-0000-00004B050000}"/>
    <cellStyle name="20% - 강조색4 8 2 2" xfId="1825" xr:uid="{00000000-0005-0000-0000-00004C050000}"/>
    <cellStyle name="20% - 강조색4 8 3" xfId="1826" xr:uid="{00000000-0005-0000-0000-00004D050000}"/>
    <cellStyle name="20% - 강조색4 9" xfId="1827" xr:uid="{00000000-0005-0000-0000-00004E050000}"/>
    <cellStyle name="20% - 강조색4 9 2" xfId="1828" xr:uid="{00000000-0005-0000-0000-00004F050000}"/>
    <cellStyle name="20% - 강조색4 9 2 2" xfId="1829" xr:uid="{00000000-0005-0000-0000-000050050000}"/>
    <cellStyle name="20% - 강조색4 9 3" xfId="1830" xr:uid="{00000000-0005-0000-0000-000051050000}"/>
    <cellStyle name="20% - 강조색5 10" xfId="1831" xr:uid="{00000000-0005-0000-0000-000052050000}"/>
    <cellStyle name="20% - 강조색5 10 2" xfId="1832" xr:uid="{00000000-0005-0000-0000-000053050000}"/>
    <cellStyle name="20% - 강조색5 11" xfId="1833" xr:uid="{00000000-0005-0000-0000-000054050000}"/>
    <cellStyle name="20% - 강조색5 12" xfId="1834" xr:uid="{00000000-0005-0000-0000-000055050000}"/>
    <cellStyle name="20% - 강조색5 13" xfId="1835" xr:uid="{00000000-0005-0000-0000-000056050000}"/>
    <cellStyle name="20% - 강조색5 2" xfId="27" xr:uid="{00000000-0005-0000-0000-000057050000}"/>
    <cellStyle name="20% - 강조색5 2 2" xfId="319" xr:uid="{00000000-0005-0000-0000-000058050000}"/>
    <cellStyle name="20% - 강조색5 2 3" xfId="454" xr:uid="{00000000-0005-0000-0000-000059050000}"/>
    <cellStyle name="20% - 강조색5 2 4" xfId="1836" xr:uid="{00000000-0005-0000-0000-00005A050000}"/>
    <cellStyle name="20% - 강조색5 3" xfId="403" xr:uid="{00000000-0005-0000-0000-00005B050000}"/>
    <cellStyle name="20% - 강조색5 3 2" xfId="1838" xr:uid="{00000000-0005-0000-0000-00005C050000}"/>
    <cellStyle name="20% - 강조색5 3 2 2" xfId="1839" xr:uid="{00000000-0005-0000-0000-00005D050000}"/>
    <cellStyle name="20% - 강조색5 3 2 2 2" xfId="1840" xr:uid="{00000000-0005-0000-0000-00005E050000}"/>
    <cellStyle name="20% - 강조색5 3 2 2 2 2" xfId="1841" xr:uid="{00000000-0005-0000-0000-00005F050000}"/>
    <cellStyle name="20% - 강조색5 3 2 2 2 2 2" xfId="1842" xr:uid="{00000000-0005-0000-0000-000060050000}"/>
    <cellStyle name="20% - 강조색5 3 2 2 2 3" xfId="1843" xr:uid="{00000000-0005-0000-0000-000061050000}"/>
    <cellStyle name="20% - 강조색5 3 2 2 3" xfId="1844" xr:uid="{00000000-0005-0000-0000-000062050000}"/>
    <cellStyle name="20% - 강조색5 3 2 2 3 2" xfId="1845" xr:uid="{00000000-0005-0000-0000-000063050000}"/>
    <cellStyle name="20% - 강조색5 3 2 2 4" xfId="1846" xr:uid="{00000000-0005-0000-0000-000064050000}"/>
    <cellStyle name="20% - 강조색5 3 2 3" xfId="1847" xr:uid="{00000000-0005-0000-0000-000065050000}"/>
    <cellStyle name="20% - 강조색5 3 2 3 2" xfId="1848" xr:uid="{00000000-0005-0000-0000-000066050000}"/>
    <cellStyle name="20% - 강조색5 3 2 3 2 2" xfId="1849" xr:uid="{00000000-0005-0000-0000-000067050000}"/>
    <cellStyle name="20% - 강조색5 3 2 3 3" xfId="1850" xr:uid="{00000000-0005-0000-0000-000068050000}"/>
    <cellStyle name="20% - 강조색5 3 2 4" xfId="1851" xr:uid="{00000000-0005-0000-0000-000069050000}"/>
    <cellStyle name="20% - 강조색5 3 2 4 2" xfId="1852" xr:uid="{00000000-0005-0000-0000-00006A050000}"/>
    <cellStyle name="20% - 강조색5 3 2 5" xfId="1853" xr:uid="{00000000-0005-0000-0000-00006B050000}"/>
    <cellStyle name="20% - 강조색5 3 3" xfId="1854" xr:uid="{00000000-0005-0000-0000-00006C050000}"/>
    <cellStyle name="20% - 강조색5 3 3 2" xfId="1855" xr:uid="{00000000-0005-0000-0000-00006D050000}"/>
    <cellStyle name="20% - 강조색5 3 3 2 2" xfId="1856" xr:uid="{00000000-0005-0000-0000-00006E050000}"/>
    <cellStyle name="20% - 강조색5 3 3 2 2 2" xfId="1857" xr:uid="{00000000-0005-0000-0000-00006F050000}"/>
    <cellStyle name="20% - 강조색5 3 3 2 3" xfId="1858" xr:uid="{00000000-0005-0000-0000-000070050000}"/>
    <cellStyle name="20% - 강조색5 3 3 3" xfId="1859" xr:uid="{00000000-0005-0000-0000-000071050000}"/>
    <cellStyle name="20% - 강조색5 3 3 3 2" xfId="1860" xr:uid="{00000000-0005-0000-0000-000072050000}"/>
    <cellStyle name="20% - 강조색5 3 3 4" xfId="1861" xr:uid="{00000000-0005-0000-0000-000073050000}"/>
    <cellStyle name="20% - 강조색5 3 4" xfId="1862" xr:uid="{00000000-0005-0000-0000-000074050000}"/>
    <cellStyle name="20% - 강조색5 3 4 2" xfId="1863" xr:uid="{00000000-0005-0000-0000-000075050000}"/>
    <cellStyle name="20% - 강조색5 3 4 2 2" xfId="1864" xr:uid="{00000000-0005-0000-0000-000076050000}"/>
    <cellStyle name="20% - 강조색5 3 4 3" xfId="1865" xr:uid="{00000000-0005-0000-0000-000077050000}"/>
    <cellStyle name="20% - 강조색5 3 5" xfId="1866" xr:uid="{00000000-0005-0000-0000-000078050000}"/>
    <cellStyle name="20% - 강조색5 3 5 2" xfId="1867" xr:uid="{00000000-0005-0000-0000-000079050000}"/>
    <cellStyle name="20% - 강조색5 3 6" xfId="1868" xr:uid="{00000000-0005-0000-0000-00007A050000}"/>
    <cellStyle name="20% - 강조색5 3 7" xfId="1837" xr:uid="{00000000-0005-0000-0000-00007B050000}"/>
    <cellStyle name="20% - 강조색5 4" xfId="387" xr:uid="{00000000-0005-0000-0000-00007C050000}"/>
    <cellStyle name="20% - 강조색5 4 2" xfId="1869" xr:uid="{00000000-0005-0000-0000-00007D050000}"/>
    <cellStyle name="20% - 강조색5 5" xfId="1870" xr:uid="{00000000-0005-0000-0000-00007E050000}"/>
    <cellStyle name="20% - 강조색5 5 2" xfId="1871" xr:uid="{00000000-0005-0000-0000-00007F050000}"/>
    <cellStyle name="20% - 강조색5 5 2 2" xfId="1872" xr:uid="{00000000-0005-0000-0000-000080050000}"/>
    <cellStyle name="20% - 강조색5 5 2 2 2" xfId="1873" xr:uid="{00000000-0005-0000-0000-000081050000}"/>
    <cellStyle name="20% - 강조색5 5 2 2 2 2" xfId="1874" xr:uid="{00000000-0005-0000-0000-000082050000}"/>
    <cellStyle name="20% - 강조색5 5 2 2 3" xfId="1875" xr:uid="{00000000-0005-0000-0000-000083050000}"/>
    <cellStyle name="20% - 강조색5 5 2 3" xfId="1876" xr:uid="{00000000-0005-0000-0000-000084050000}"/>
    <cellStyle name="20% - 강조색5 5 2 3 2" xfId="1877" xr:uid="{00000000-0005-0000-0000-000085050000}"/>
    <cellStyle name="20% - 강조색5 5 2 4" xfId="1878" xr:uid="{00000000-0005-0000-0000-000086050000}"/>
    <cellStyle name="20% - 강조색5 5 3" xfId="1879" xr:uid="{00000000-0005-0000-0000-000087050000}"/>
    <cellStyle name="20% - 강조색5 5 3 2" xfId="1880" xr:uid="{00000000-0005-0000-0000-000088050000}"/>
    <cellStyle name="20% - 강조색5 5 3 2 2" xfId="1881" xr:uid="{00000000-0005-0000-0000-000089050000}"/>
    <cellStyle name="20% - 강조색5 5 3 3" xfId="1882" xr:uid="{00000000-0005-0000-0000-00008A050000}"/>
    <cellStyle name="20% - 강조색5 5 4" xfId="1883" xr:uid="{00000000-0005-0000-0000-00008B050000}"/>
    <cellStyle name="20% - 강조색5 5 4 2" xfId="1884" xr:uid="{00000000-0005-0000-0000-00008C050000}"/>
    <cellStyle name="20% - 강조색5 5 5" xfId="1885" xr:uid="{00000000-0005-0000-0000-00008D050000}"/>
    <cellStyle name="20% - 강조색5 6" xfId="1886" xr:uid="{00000000-0005-0000-0000-00008E050000}"/>
    <cellStyle name="20% - 강조색5 7" xfId="1887" xr:uid="{00000000-0005-0000-0000-00008F050000}"/>
    <cellStyle name="20% - 강조색5 7 2" xfId="1888" xr:uid="{00000000-0005-0000-0000-000090050000}"/>
    <cellStyle name="20% - 강조색5 7 2 2" xfId="1889" xr:uid="{00000000-0005-0000-0000-000091050000}"/>
    <cellStyle name="20% - 강조색5 7 2 2 2" xfId="1890" xr:uid="{00000000-0005-0000-0000-000092050000}"/>
    <cellStyle name="20% - 강조색5 7 2 3" xfId="1891" xr:uid="{00000000-0005-0000-0000-000093050000}"/>
    <cellStyle name="20% - 강조색5 7 3" xfId="1892" xr:uid="{00000000-0005-0000-0000-000094050000}"/>
    <cellStyle name="20% - 강조색5 7 3 2" xfId="1893" xr:uid="{00000000-0005-0000-0000-000095050000}"/>
    <cellStyle name="20% - 강조색5 7 4" xfId="1894" xr:uid="{00000000-0005-0000-0000-000096050000}"/>
    <cellStyle name="20% - 강조색5 8" xfId="1895" xr:uid="{00000000-0005-0000-0000-000097050000}"/>
    <cellStyle name="20% - 강조색5 8 2" xfId="1896" xr:uid="{00000000-0005-0000-0000-000098050000}"/>
    <cellStyle name="20% - 강조색5 8 2 2" xfId="1897" xr:uid="{00000000-0005-0000-0000-000099050000}"/>
    <cellStyle name="20% - 강조색5 8 3" xfId="1898" xr:uid="{00000000-0005-0000-0000-00009A050000}"/>
    <cellStyle name="20% - 강조색5 9" xfId="1899" xr:uid="{00000000-0005-0000-0000-00009B050000}"/>
    <cellStyle name="20% - 강조색5 9 2" xfId="1900" xr:uid="{00000000-0005-0000-0000-00009C050000}"/>
    <cellStyle name="20% - 강조색5 9 2 2" xfId="1901" xr:uid="{00000000-0005-0000-0000-00009D050000}"/>
    <cellStyle name="20% - 강조색5 9 3" xfId="1902" xr:uid="{00000000-0005-0000-0000-00009E050000}"/>
    <cellStyle name="20% - 강조색6 10" xfId="1903" xr:uid="{00000000-0005-0000-0000-00009F050000}"/>
    <cellStyle name="20% - 강조색6 10 2" xfId="1904" xr:uid="{00000000-0005-0000-0000-0000A0050000}"/>
    <cellStyle name="20% - 강조색6 11" xfId="1905" xr:uid="{00000000-0005-0000-0000-0000A1050000}"/>
    <cellStyle name="20% - 강조색6 12" xfId="1906" xr:uid="{00000000-0005-0000-0000-0000A2050000}"/>
    <cellStyle name="20% - 강조색6 13" xfId="1907" xr:uid="{00000000-0005-0000-0000-0000A3050000}"/>
    <cellStyle name="20% - 강조색6 2" xfId="28" xr:uid="{00000000-0005-0000-0000-0000A4050000}"/>
    <cellStyle name="20% - 강조색6 2 2" xfId="320" xr:uid="{00000000-0005-0000-0000-0000A5050000}"/>
    <cellStyle name="20% - 강조색6 2 3" xfId="455" xr:uid="{00000000-0005-0000-0000-0000A6050000}"/>
    <cellStyle name="20% - 강조색6 2 4" xfId="1908" xr:uid="{00000000-0005-0000-0000-0000A7050000}"/>
    <cellStyle name="20% - 강조색6 3" xfId="404" xr:uid="{00000000-0005-0000-0000-0000A8050000}"/>
    <cellStyle name="20% - 강조색6 3 2" xfId="1910" xr:uid="{00000000-0005-0000-0000-0000A9050000}"/>
    <cellStyle name="20% - 강조색6 3 2 2" xfId="1911" xr:uid="{00000000-0005-0000-0000-0000AA050000}"/>
    <cellStyle name="20% - 강조색6 3 2 2 2" xfId="1912" xr:uid="{00000000-0005-0000-0000-0000AB050000}"/>
    <cellStyle name="20% - 강조색6 3 2 2 2 2" xfId="1913" xr:uid="{00000000-0005-0000-0000-0000AC050000}"/>
    <cellStyle name="20% - 강조색6 3 2 2 2 2 2" xfId="1914" xr:uid="{00000000-0005-0000-0000-0000AD050000}"/>
    <cellStyle name="20% - 강조색6 3 2 2 2 3" xfId="1915" xr:uid="{00000000-0005-0000-0000-0000AE050000}"/>
    <cellStyle name="20% - 강조색6 3 2 2 3" xfId="1916" xr:uid="{00000000-0005-0000-0000-0000AF050000}"/>
    <cellStyle name="20% - 강조색6 3 2 2 3 2" xfId="1917" xr:uid="{00000000-0005-0000-0000-0000B0050000}"/>
    <cellStyle name="20% - 강조색6 3 2 2 4" xfId="1918" xr:uid="{00000000-0005-0000-0000-0000B1050000}"/>
    <cellStyle name="20% - 강조색6 3 2 3" xfId="1919" xr:uid="{00000000-0005-0000-0000-0000B2050000}"/>
    <cellStyle name="20% - 강조색6 3 2 3 2" xfId="1920" xr:uid="{00000000-0005-0000-0000-0000B3050000}"/>
    <cellStyle name="20% - 강조색6 3 2 3 2 2" xfId="1921" xr:uid="{00000000-0005-0000-0000-0000B4050000}"/>
    <cellStyle name="20% - 강조색6 3 2 3 3" xfId="1922" xr:uid="{00000000-0005-0000-0000-0000B5050000}"/>
    <cellStyle name="20% - 강조색6 3 2 4" xfId="1923" xr:uid="{00000000-0005-0000-0000-0000B6050000}"/>
    <cellStyle name="20% - 강조색6 3 2 4 2" xfId="1924" xr:uid="{00000000-0005-0000-0000-0000B7050000}"/>
    <cellStyle name="20% - 강조색6 3 2 5" xfId="1925" xr:uid="{00000000-0005-0000-0000-0000B8050000}"/>
    <cellStyle name="20% - 강조색6 3 3" xfId="1926" xr:uid="{00000000-0005-0000-0000-0000B9050000}"/>
    <cellStyle name="20% - 강조색6 3 3 2" xfId="1927" xr:uid="{00000000-0005-0000-0000-0000BA050000}"/>
    <cellStyle name="20% - 강조색6 3 3 2 2" xfId="1928" xr:uid="{00000000-0005-0000-0000-0000BB050000}"/>
    <cellStyle name="20% - 강조색6 3 3 2 2 2" xfId="1929" xr:uid="{00000000-0005-0000-0000-0000BC050000}"/>
    <cellStyle name="20% - 강조색6 3 3 2 3" xfId="1930" xr:uid="{00000000-0005-0000-0000-0000BD050000}"/>
    <cellStyle name="20% - 강조색6 3 3 3" xfId="1931" xr:uid="{00000000-0005-0000-0000-0000BE050000}"/>
    <cellStyle name="20% - 강조색6 3 3 3 2" xfId="1932" xr:uid="{00000000-0005-0000-0000-0000BF050000}"/>
    <cellStyle name="20% - 강조색6 3 3 4" xfId="1933" xr:uid="{00000000-0005-0000-0000-0000C0050000}"/>
    <cellStyle name="20% - 강조색6 3 4" xfId="1934" xr:uid="{00000000-0005-0000-0000-0000C1050000}"/>
    <cellStyle name="20% - 강조색6 3 4 2" xfId="1935" xr:uid="{00000000-0005-0000-0000-0000C2050000}"/>
    <cellStyle name="20% - 강조색6 3 4 2 2" xfId="1936" xr:uid="{00000000-0005-0000-0000-0000C3050000}"/>
    <cellStyle name="20% - 강조색6 3 4 3" xfId="1937" xr:uid="{00000000-0005-0000-0000-0000C4050000}"/>
    <cellStyle name="20% - 강조색6 3 5" xfId="1938" xr:uid="{00000000-0005-0000-0000-0000C5050000}"/>
    <cellStyle name="20% - 강조색6 3 5 2" xfId="1939" xr:uid="{00000000-0005-0000-0000-0000C6050000}"/>
    <cellStyle name="20% - 강조색6 3 6" xfId="1940" xr:uid="{00000000-0005-0000-0000-0000C7050000}"/>
    <cellStyle name="20% - 강조색6 3 7" xfId="1909" xr:uid="{00000000-0005-0000-0000-0000C8050000}"/>
    <cellStyle name="20% - 강조색6 4" xfId="391" xr:uid="{00000000-0005-0000-0000-0000C9050000}"/>
    <cellStyle name="20% - 강조색6 4 2" xfId="1941" xr:uid="{00000000-0005-0000-0000-0000CA050000}"/>
    <cellStyle name="20% - 강조색6 5" xfId="1942" xr:uid="{00000000-0005-0000-0000-0000CB050000}"/>
    <cellStyle name="20% - 강조색6 5 2" xfId="1943" xr:uid="{00000000-0005-0000-0000-0000CC050000}"/>
    <cellStyle name="20% - 강조색6 5 2 2" xfId="1944" xr:uid="{00000000-0005-0000-0000-0000CD050000}"/>
    <cellStyle name="20% - 강조색6 5 2 2 2" xfId="1945" xr:uid="{00000000-0005-0000-0000-0000CE050000}"/>
    <cellStyle name="20% - 강조색6 5 2 2 2 2" xfId="1946" xr:uid="{00000000-0005-0000-0000-0000CF050000}"/>
    <cellStyle name="20% - 강조색6 5 2 2 3" xfId="1947" xr:uid="{00000000-0005-0000-0000-0000D0050000}"/>
    <cellStyle name="20% - 강조색6 5 2 3" xfId="1948" xr:uid="{00000000-0005-0000-0000-0000D1050000}"/>
    <cellStyle name="20% - 강조색6 5 2 3 2" xfId="1949" xr:uid="{00000000-0005-0000-0000-0000D2050000}"/>
    <cellStyle name="20% - 강조색6 5 2 4" xfId="1950" xr:uid="{00000000-0005-0000-0000-0000D3050000}"/>
    <cellStyle name="20% - 강조색6 5 3" xfId="1951" xr:uid="{00000000-0005-0000-0000-0000D4050000}"/>
    <cellStyle name="20% - 강조색6 5 3 2" xfId="1952" xr:uid="{00000000-0005-0000-0000-0000D5050000}"/>
    <cellStyle name="20% - 강조색6 5 3 2 2" xfId="1953" xr:uid="{00000000-0005-0000-0000-0000D6050000}"/>
    <cellStyle name="20% - 강조색6 5 3 3" xfId="1954" xr:uid="{00000000-0005-0000-0000-0000D7050000}"/>
    <cellStyle name="20% - 강조색6 5 4" xfId="1955" xr:uid="{00000000-0005-0000-0000-0000D8050000}"/>
    <cellStyle name="20% - 강조색6 5 4 2" xfId="1956" xr:uid="{00000000-0005-0000-0000-0000D9050000}"/>
    <cellStyle name="20% - 강조색6 5 5" xfId="1957" xr:uid="{00000000-0005-0000-0000-0000DA050000}"/>
    <cellStyle name="20% - 강조색6 6" xfId="1958" xr:uid="{00000000-0005-0000-0000-0000DB050000}"/>
    <cellStyle name="20% - 강조색6 7" xfId="1959" xr:uid="{00000000-0005-0000-0000-0000DC050000}"/>
    <cellStyle name="20% - 강조색6 7 2" xfId="1960" xr:uid="{00000000-0005-0000-0000-0000DD050000}"/>
    <cellStyle name="20% - 강조색6 7 2 2" xfId="1961" xr:uid="{00000000-0005-0000-0000-0000DE050000}"/>
    <cellStyle name="20% - 강조색6 7 2 2 2" xfId="1962" xr:uid="{00000000-0005-0000-0000-0000DF050000}"/>
    <cellStyle name="20% - 강조색6 7 2 3" xfId="1963" xr:uid="{00000000-0005-0000-0000-0000E0050000}"/>
    <cellStyle name="20% - 강조색6 7 3" xfId="1964" xr:uid="{00000000-0005-0000-0000-0000E1050000}"/>
    <cellStyle name="20% - 강조색6 7 3 2" xfId="1965" xr:uid="{00000000-0005-0000-0000-0000E2050000}"/>
    <cellStyle name="20% - 강조색6 7 4" xfId="1966" xr:uid="{00000000-0005-0000-0000-0000E3050000}"/>
    <cellStyle name="20% - 강조색6 8" xfId="1967" xr:uid="{00000000-0005-0000-0000-0000E4050000}"/>
    <cellStyle name="20% - 강조색6 8 2" xfId="1968" xr:uid="{00000000-0005-0000-0000-0000E5050000}"/>
    <cellStyle name="20% - 강조색6 8 2 2" xfId="1969" xr:uid="{00000000-0005-0000-0000-0000E6050000}"/>
    <cellStyle name="20% - 강조색6 8 3" xfId="1970" xr:uid="{00000000-0005-0000-0000-0000E7050000}"/>
    <cellStyle name="20% - 강조색6 9" xfId="1971" xr:uid="{00000000-0005-0000-0000-0000E8050000}"/>
    <cellStyle name="20% - 강조색6 9 2" xfId="1972" xr:uid="{00000000-0005-0000-0000-0000E9050000}"/>
    <cellStyle name="20% - 강조색6 9 2 2" xfId="1973" xr:uid="{00000000-0005-0000-0000-0000EA050000}"/>
    <cellStyle name="20% - 강조색6 9 3" xfId="1974" xr:uid="{00000000-0005-0000-0000-0000EB050000}"/>
    <cellStyle name="40% - Accent1" xfId="305" xr:uid="{00000000-0005-0000-0000-0000EC050000}"/>
    <cellStyle name="40% - Accent1 2" xfId="1976" xr:uid="{00000000-0005-0000-0000-0000ED050000}"/>
    <cellStyle name="40% - Accent1 2 2" xfId="1977" xr:uid="{00000000-0005-0000-0000-0000EE050000}"/>
    <cellStyle name="40% - Accent1 2 2 2" xfId="1978" xr:uid="{00000000-0005-0000-0000-0000EF050000}"/>
    <cellStyle name="40% - Accent1 3" xfId="1975" xr:uid="{00000000-0005-0000-0000-0000F0050000}"/>
    <cellStyle name="40% - Accent2" xfId="1979" xr:uid="{00000000-0005-0000-0000-0000F1050000}"/>
    <cellStyle name="40% - Accent2 2" xfId="1980" xr:uid="{00000000-0005-0000-0000-0000F2050000}"/>
    <cellStyle name="40% - Accent2 2 2" xfId="1981" xr:uid="{00000000-0005-0000-0000-0000F3050000}"/>
    <cellStyle name="40% - Accent2 2 2 2" xfId="1982" xr:uid="{00000000-0005-0000-0000-0000F4050000}"/>
    <cellStyle name="40% - Accent3" xfId="1983" xr:uid="{00000000-0005-0000-0000-0000F5050000}"/>
    <cellStyle name="40% - Accent3 2" xfId="1984" xr:uid="{00000000-0005-0000-0000-0000F6050000}"/>
    <cellStyle name="40% - Accent3 2 2" xfId="1985" xr:uid="{00000000-0005-0000-0000-0000F7050000}"/>
    <cellStyle name="40% - Accent3 2 2 2" xfId="1986" xr:uid="{00000000-0005-0000-0000-0000F8050000}"/>
    <cellStyle name="40% - Accent4" xfId="1987" xr:uid="{00000000-0005-0000-0000-0000F9050000}"/>
    <cellStyle name="40% - Accent4 2" xfId="1988" xr:uid="{00000000-0005-0000-0000-0000FA050000}"/>
    <cellStyle name="40% - Accent4 2 2" xfId="1989" xr:uid="{00000000-0005-0000-0000-0000FB050000}"/>
    <cellStyle name="40% - Accent4 2 2 2" xfId="1990" xr:uid="{00000000-0005-0000-0000-0000FC050000}"/>
    <cellStyle name="40% - Accent5" xfId="1991" xr:uid="{00000000-0005-0000-0000-0000FD050000}"/>
    <cellStyle name="40% - Accent5 2" xfId="1992" xr:uid="{00000000-0005-0000-0000-0000FE050000}"/>
    <cellStyle name="40% - Accent5 2 2" xfId="1993" xr:uid="{00000000-0005-0000-0000-0000FF050000}"/>
    <cellStyle name="40% - Accent5 2 2 2" xfId="1994" xr:uid="{00000000-0005-0000-0000-000000060000}"/>
    <cellStyle name="40% - Accent6" xfId="1995" xr:uid="{00000000-0005-0000-0000-000001060000}"/>
    <cellStyle name="40% - Accent6 2" xfId="1996" xr:uid="{00000000-0005-0000-0000-000002060000}"/>
    <cellStyle name="40% - Accent6 2 2" xfId="1997" xr:uid="{00000000-0005-0000-0000-000003060000}"/>
    <cellStyle name="40% - Accent6 2 2 2" xfId="1998" xr:uid="{00000000-0005-0000-0000-000004060000}"/>
    <cellStyle name="40% - 강조색1 10" xfId="1999" xr:uid="{00000000-0005-0000-0000-000005060000}"/>
    <cellStyle name="40% - 강조색1 10 2" xfId="2000" xr:uid="{00000000-0005-0000-0000-000006060000}"/>
    <cellStyle name="40% - 강조색1 11" xfId="2001" xr:uid="{00000000-0005-0000-0000-000007060000}"/>
    <cellStyle name="40% - 강조색1 12" xfId="2002" xr:uid="{00000000-0005-0000-0000-000008060000}"/>
    <cellStyle name="40% - 강조색1 13" xfId="2003" xr:uid="{00000000-0005-0000-0000-000009060000}"/>
    <cellStyle name="40% - 강조색1 2" xfId="29" xr:uid="{00000000-0005-0000-0000-00000A060000}"/>
    <cellStyle name="40% - 강조색1 2 2" xfId="321" xr:uid="{00000000-0005-0000-0000-00000B060000}"/>
    <cellStyle name="40% - 강조색1 2 3" xfId="456" xr:uid="{00000000-0005-0000-0000-00000C060000}"/>
    <cellStyle name="40% - 강조색1 2 4" xfId="2004" xr:uid="{00000000-0005-0000-0000-00000D060000}"/>
    <cellStyle name="40% - 강조색1 3" xfId="405" xr:uid="{00000000-0005-0000-0000-00000E060000}"/>
    <cellStyle name="40% - 강조색1 3 2" xfId="2006" xr:uid="{00000000-0005-0000-0000-00000F060000}"/>
    <cellStyle name="40% - 강조색1 3 2 2" xfId="2007" xr:uid="{00000000-0005-0000-0000-000010060000}"/>
    <cellStyle name="40% - 강조색1 3 2 2 2" xfId="2008" xr:uid="{00000000-0005-0000-0000-000011060000}"/>
    <cellStyle name="40% - 강조색1 3 2 2 2 2" xfId="2009" xr:uid="{00000000-0005-0000-0000-000012060000}"/>
    <cellStyle name="40% - 강조색1 3 2 2 2 2 2" xfId="2010" xr:uid="{00000000-0005-0000-0000-000013060000}"/>
    <cellStyle name="40% - 강조색1 3 2 2 2 3" xfId="2011" xr:uid="{00000000-0005-0000-0000-000014060000}"/>
    <cellStyle name="40% - 강조색1 3 2 2 3" xfId="2012" xr:uid="{00000000-0005-0000-0000-000015060000}"/>
    <cellStyle name="40% - 강조색1 3 2 2 3 2" xfId="2013" xr:uid="{00000000-0005-0000-0000-000016060000}"/>
    <cellStyle name="40% - 강조색1 3 2 2 4" xfId="2014" xr:uid="{00000000-0005-0000-0000-000017060000}"/>
    <cellStyle name="40% - 강조색1 3 2 3" xfId="2015" xr:uid="{00000000-0005-0000-0000-000018060000}"/>
    <cellStyle name="40% - 강조색1 3 2 3 2" xfId="2016" xr:uid="{00000000-0005-0000-0000-000019060000}"/>
    <cellStyle name="40% - 강조색1 3 2 3 2 2" xfId="2017" xr:uid="{00000000-0005-0000-0000-00001A060000}"/>
    <cellStyle name="40% - 강조색1 3 2 3 3" xfId="2018" xr:uid="{00000000-0005-0000-0000-00001B060000}"/>
    <cellStyle name="40% - 강조색1 3 2 4" xfId="2019" xr:uid="{00000000-0005-0000-0000-00001C060000}"/>
    <cellStyle name="40% - 강조색1 3 2 4 2" xfId="2020" xr:uid="{00000000-0005-0000-0000-00001D060000}"/>
    <cellStyle name="40% - 강조색1 3 2 5" xfId="2021" xr:uid="{00000000-0005-0000-0000-00001E060000}"/>
    <cellStyle name="40% - 강조색1 3 3" xfId="2022" xr:uid="{00000000-0005-0000-0000-00001F060000}"/>
    <cellStyle name="40% - 강조색1 3 3 2" xfId="2023" xr:uid="{00000000-0005-0000-0000-000020060000}"/>
    <cellStyle name="40% - 강조색1 3 3 2 2" xfId="2024" xr:uid="{00000000-0005-0000-0000-000021060000}"/>
    <cellStyle name="40% - 강조색1 3 3 2 2 2" xfId="2025" xr:uid="{00000000-0005-0000-0000-000022060000}"/>
    <cellStyle name="40% - 강조색1 3 3 2 3" xfId="2026" xr:uid="{00000000-0005-0000-0000-000023060000}"/>
    <cellStyle name="40% - 강조색1 3 3 3" xfId="2027" xr:uid="{00000000-0005-0000-0000-000024060000}"/>
    <cellStyle name="40% - 강조색1 3 3 3 2" xfId="2028" xr:uid="{00000000-0005-0000-0000-000025060000}"/>
    <cellStyle name="40% - 강조색1 3 3 4" xfId="2029" xr:uid="{00000000-0005-0000-0000-000026060000}"/>
    <cellStyle name="40% - 강조색1 3 4" xfId="2030" xr:uid="{00000000-0005-0000-0000-000027060000}"/>
    <cellStyle name="40% - 강조색1 3 4 2" xfId="2031" xr:uid="{00000000-0005-0000-0000-000028060000}"/>
    <cellStyle name="40% - 강조색1 3 4 2 2" xfId="2032" xr:uid="{00000000-0005-0000-0000-000029060000}"/>
    <cellStyle name="40% - 강조색1 3 4 3" xfId="2033" xr:uid="{00000000-0005-0000-0000-00002A060000}"/>
    <cellStyle name="40% - 강조색1 3 5" xfId="2034" xr:uid="{00000000-0005-0000-0000-00002B060000}"/>
    <cellStyle name="40% - 강조색1 3 5 2" xfId="2035" xr:uid="{00000000-0005-0000-0000-00002C060000}"/>
    <cellStyle name="40% - 강조색1 3 6" xfId="2036" xr:uid="{00000000-0005-0000-0000-00002D060000}"/>
    <cellStyle name="40% - 강조색1 3 7" xfId="2005" xr:uid="{00000000-0005-0000-0000-00002E060000}"/>
    <cellStyle name="40% - 강조색1 4" xfId="372" xr:uid="{00000000-0005-0000-0000-00002F060000}"/>
    <cellStyle name="40% - 강조색1 4 2" xfId="2037" xr:uid="{00000000-0005-0000-0000-000030060000}"/>
    <cellStyle name="40% - 강조색1 5" xfId="2038" xr:uid="{00000000-0005-0000-0000-000031060000}"/>
    <cellStyle name="40% - 강조색1 5 2" xfId="2039" xr:uid="{00000000-0005-0000-0000-000032060000}"/>
    <cellStyle name="40% - 강조색1 5 2 2" xfId="2040" xr:uid="{00000000-0005-0000-0000-000033060000}"/>
    <cellStyle name="40% - 강조색1 5 2 2 2" xfId="2041" xr:uid="{00000000-0005-0000-0000-000034060000}"/>
    <cellStyle name="40% - 강조색1 5 2 2 2 2" xfId="2042" xr:uid="{00000000-0005-0000-0000-000035060000}"/>
    <cellStyle name="40% - 강조색1 5 2 2 3" xfId="2043" xr:uid="{00000000-0005-0000-0000-000036060000}"/>
    <cellStyle name="40% - 강조색1 5 2 3" xfId="2044" xr:uid="{00000000-0005-0000-0000-000037060000}"/>
    <cellStyle name="40% - 강조색1 5 2 3 2" xfId="2045" xr:uid="{00000000-0005-0000-0000-000038060000}"/>
    <cellStyle name="40% - 강조색1 5 2 4" xfId="2046" xr:uid="{00000000-0005-0000-0000-000039060000}"/>
    <cellStyle name="40% - 강조색1 5 3" xfId="2047" xr:uid="{00000000-0005-0000-0000-00003A060000}"/>
    <cellStyle name="40% - 강조색1 5 3 2" xfId="2048" xr:uid="{00000000-0005-0000-0000-00003B060000}"/>
    <cellStyle name="40% - 강조색1 5 3 2 2" xfId="2049" xr:uid="{00000000-0005-0000-0000-00003C060000}"/>
    <cellStyle name="40% - 강조색1 5 3 3" xfId="2050" xr:uid="{00000000-0005-0000-0000-00003D060000}"/>
    <cellStyle name="40% - 강조색1 5 4" xfId="2051" xr:uid="{00000000-0005-0000-0000-00003E060000}"/>
    <cellStyle name="40% - 강조색1 5 4 2" xfId="2052" xr:uid="{00000000-0005-0000-0000-00003F060000}"/>
    <cellStyle name="40% - 강조색1 5 5" xfId="2053" xr:uid="{00000000-0005-0000-0000-000040060000}"/>
    <cellStyle name="40% - 강조색1 6" xfId="2054" xr:uid="{00000000-0005-0000-0000-000041060000}"/>
    <cellStyle name="40% - 강조색1 7" xfId="2055" xr:uid="{00000000-0005-0000-0000-000042060000}"/>
    <cellStyle name="40% - 강조색1 7 2" xfId="2056" xr:uid="{00000000-0005-0000-0000-000043060000}"/>
    <cellStyle name="40% - 강조색1 7 2 2" xfId="2057" xr:uid="{00000000-0005-0000-0000-000044060000}"/>
    <cellStyle name="40% - 강조색1 7 2 2 2" xfId="2058" xr:uid="{00000000-0005-0000-0000-000045060000}"/>
    <cellStyle name="40% - 강조색1 7 2 3" xfId="2059" xr:uid="{00000000-0005-0000-0000-000046060000}"/>
    <cellStyle name="40% - 강조색1 7 3" xfId="2060" xr:uid="{00000000-0005-0000-0000-000047060000}"/>
    <cellStyle name="40% - 강조색1 7 3 2" xfId="2061" xr:uid="{00000000-0005-0000-0000-000048060000}"/>
    <cellStyle name="40% - 강조색1 7 4" xfId="2062" xr:uid="{00000000-0005-0000-0000-000049060000}"/>
    <cellStyle name="40% - 강조색1 8" xfId="2063" xr:uid="{00000000-0005-0000-0000-00004A060000}"/>
    <cellStyle name="40% - 강조색1 8 2" xfId="2064" xr:uid="{00000000-0005-0000-0000-00004B060000}"/>
    <cellStyle name="40% - 강조색1 8 2 2" xfId="2065" xr:uid="{00000000-0005-0000-0000-00004C060000}"/>
    <cellStyle name="40% - 강조색1 8 3" xfId="2066" xr:uid="{00000000-0005-0000-0000-00004D060000}"/>
    <cellStyle name="40% - 강조색1 9" xfId="2067" xr:uid="{00000000-0005-0000-0000-00004E060000}"/>
    <cellStyle name="40% - 강조색1 9 2" xfId="2068" xr:uid="{00000000-0005-0000-0000-00004F060000}"/>
    <cellStyle name="40% - 강조색1 9 2 2" xfId="2069" xr:uid="{00000000-0005-0000-0000-000050060000}"/>
    <cellStyle name="40% - 강조색1 9 3" xfId="2070" xr:uid="{00000000-0005-0000-0000-000051060000}"/>
    <cellStyle name="40% - 강조색2 10" xfId="2071" xr:uid="{00000000-0005-0000-0000-000052060000}"/>
    <cellStyle name="40% - 강조색2 10 2" xfId="2072" xr:uid="{00000000-0005-0000-0000-000053060000}"/>
    <cellStyle name="40% - 강조색2 11" xfId="2073" xr:uid="{00000000-0005-0000-0000-000054060000}"/>
    <cellStyle name="40% - 강조색2 12" xfId="2074" xr:uid="{00000000-0005-0000-0000-000055060000}"/>
    <cellStyle name="40% - 강조색2 13" xfId="2075" xr:uid="{00000000-0005-0000-0000-000056060000}"/>
    <cellStyle name="40% - 강조색2 2" xfId="30" xr:uid="{00000000-0005-0000-0000-000057060000}"/>
    <cellStyle name="40% - 강조색2 2 2" xfId="322" xr:uid="{00000000-0005-0000-0000-000058060000}"/>
    <cellStyle name="40% - 강조색2 2 3" xfId="457" xr:uid="{00000000-0005-0000-0000-000059060000}"/>
    <cellStyle name="40% - 강조색2 2 4" xfId="2076" xr:uid="{00000000-0005-0000-0000-00005A060000}"/>
    <cellStyle name="40% - 강조색2 3" xfId="406" xr:uid="{00000000-0005-0000-0000-00005B060000}"/>
    <cellStyle name="40% - 강조색2 3 2" xfId="2078" xr:uid="{00000000-0005-0000-0000-00005C060000}"/>
    <cellStyle name="40% - 강조색2 3 2 2" xfId="2079" xr:uid="{00000000-0005-0000-0000-00005D060000}"/>
    <cellStyle name="40% - 강조색2 3 2 2 2" xfId="2080" xr:uid="{00000000-0005-0000-0000-00005E060000}"/>
    <cellStyle name="40% - 강조색2 3 2 2 2 2" xfId="2081" xr:uid="{00000000-0005-0000-0000-00005F060000}"/>
    <cellStyle name="40% - 강조색2 3 2 2 2 2 2" xfId="2082" xr:uid="{00000000-0005-0000-0000-000060060000}"/>
    <cellStyle name="40% - 강조색2 3 2 2 2 3" xfId="2083" xr:uid="{00000000-0005-0000-0000-000061060000}"/>
    <cellStyle name="40% - 강조색2 3 2 2 3" xfId="2084" xr:uid="{00000000-0005-0000-0000-000062060000}"/>
    <cellStyle name="40% - 강조색2 3 2 2 3 2" xfId="2085" xr:uid="{00000000-0005-0000-0000-000063060000}"/>
    <cellStyle name="40% - 강조색2 3 2 2 4" xfId="2086" xr:uid="{00000000-0005-0000-0000-000064060000}"/>
    <cellStyle name="40% - 강조색2 3 2 3" xfId="2087" xr:uid="{00000000-0005-0000-0000-000065060000}"/>
    <cellStyle name="40% - 강조색2 3 2 3 2" xfId="2088" xr:uid="{00000000-0005-0000-0000-000066060000}"/>
    <cellStyle name="40% - 강조색2 3 2 3 2 2" xfId="2089" xr:uid="{00000000-0005-0000-0000-000067060000}"/>
    <cellStyle name="40% - 강조색2 3 2 3 3" xfId="2090" xr:uid="{00000000-0005-0000-0000-000068060000}"/>
    <cellStyle name="40% - 강조색2 3 2 4" xfId="2091" xr:uid="{00000000-0005-0000-0000-000069060000}"/>
    <cellStyle name="40% - 강조색2 3 2 4 2" xfId="2092" xr:uid="{00000000-0005-0000-0000-00006A060000}"/>
    <cellStyle name="40% - 강조색2 3 2 5" xfId="2093" xr:uid="{00000000-0005-0000-0000-00006B060000}"/>
    <cellStyle name="40% - 강조색2 3 3" xfId="2094" xr:uid="{00000000-0005-0000-0000-00006C060000}"/>
    <cellStyle name="40% - 강조색2 3 3 2" xfId="2095" xr:uid="{00000000-0005-0000-0000-00006D060000}"/>
    <cellStyle name="40% - 강조색2 3 3 2 2" xfId="2096" xr:uid="{00000000-0005-0000-0000-00006E060000}"/>
    <cellStyle name="40% - 강조색2 3 3 2 2 2" xfId="2097" xr:uid="{00000000-0005-0000-0000-00006F060000}"/>
    <cellStyle name="40% - 강조색2 3 3 2 3" xfId="2098" xr:uid="{00000000-0005-0000-0000-000070060000}"/>
    <cellStyle name="40% - 강조색2 3 3 3" xfId="2099" xr:uid="{00000000-0005-0000-0000-000071060000}"/>
    <cellStyle name="40% - 강조색2 3 3 3 2" xfId="2100" xr:uid="{00000000-0005-0000-0000-000072060000}"/>
    <cellStyle name="40% - 강조색2 3 3 4" xfId="2101" xr:uid="{00000000-0005-0000-0000-000073060000}"/>
    <cellStyle name="40% - 강조색2 3 4" xfId="2102" xr:uid="{00000000-0005-0000-0000-000074060000}"/>
    <cellStyle name="40% - 강조색2 3 4 2" xfId="2103" xr:uid="{00000000-0005-0000-0000-000075060000}"/>
    <cellStyle name="40% - 강조색2 3 4 2 2" xfId="2104" xr:uid="{00000000-0005-0000-0000-000076060000}"/>
    <cellStyle name="40% - 강조색2 3 4 3" xfId="2105" xr:uid="{00000000-0005-0000-0000-000077060000}"/>
    <cellStyle name="40% - 강조색2 3 5" xfId="2106" xr:uid="{00000000-0005-0000-0000-000078060000}"/>
    <cellStyle name="40% - 강조색2 3 5 2" xfId="2107" xr:uid="{00000000-0005-0000-0000-000079060000}"/>
    <cellStyle name="40% - 강조색2 3 6" xfId="2108" xr:uid="{00000000-0005-0000-0000-00007A060000}"/>
    <cellStyle name="40% - 강조색2 3 7" xfId="2077" xr:uid="{00000000-0005-0000-0000-00007B060000}"/>
    <cellStyle name="40% - 강조색2 4" xfId="376" xr:uid="{00000000-0005-0000-0000-00007C060000}"/>
    <cellStyle name="40% - 강조색2 4 2" xfId="2109" xr:uid="{00000000-0005-0000-0000-00007D060000}"/>
    <cellStyle name="40% - 강조색2 5" xfId="2110" xr:uid="{00000000-0005-0000-0000-00007E060000}"/>
    <cellStyle name="40% - 강조색2 5 2" xfId="2111" xr:uid="{00000000-0005-0000-0000-00007F060000}"/>
    <cellStyle name="40% - 강조색2 5 2 2" xfId="2112" xr:uid="{00000000-0005-0000-0000-000080060000}"/>
    <cellStyle name="40% - 강조색2 5 2 2 2" xfId="2113" xr:uid="{00000000-0005-0000-0000-000081060000}"/>
    <cellStyle name="40% - 강조색2 5 2 2 2 2" xfId="2114" xr:uid="{00000000-0005-0000-0000-000082060000}"/>
    <cellStyle name="40% - 강조색2 5 2 2 3" xfId="2115" xr:uid="{00000000-0005-0000-0000-000083060000}"/>
    <cellStyle name="40% - 강조색2 5 2 3" xfId="2116" xr:uid="{00000000-0005-0000-0000-000084060000}"/>
    <cellStyle name="40% - 강조색2 5 2 3 2" xfId="2117" xr:uid="{00000000-0005-0000-0000-000085060000}"/>
    <cellStyle name="40% - 강조색2 5 2 4" xfId="2118" xr:uid="{00000000-0005-0000-0000-000086060000}"/>
    <cellStyle name="40% - 강조색2 5 3" xfId="2119" xr:uid="{00000000-0005-0000-0000-000087060000}"/>
    <cellStyle name="40% - 강조색2 5 3 2" xfId="2120" xr:uid="{00000000-0005-0000-0000-000088060000}"/>
    <cellStyle name="40% - 강조색2 5 3 2 2" xfId="2121" xr:uid="{00000000-0005-0000-0000-000089060000}"/>
    <cellStyle name="40% - 강조색2 5 3 3" xfId="2122" xr:uid="{00000000-0005-0000-0000-00008A060000}"/>
    <cellStyle name="40% - 강조색2 5 4" xfId="2123" xr:uid="{00000000-0005-0000-0000-00008B060000}"/>
    <cellStyle name="40% - 강조색2 5 4 2" xfId="2124" xr:uid="{00000000-0005-0000-0000-00008C060000}"/>
    <cellStyle name="40% - 강조색2 5 5" xfId="2125" xr:uid="{00000000-0005-0000-0000-00008D060000}"/>
    <cellStyle name="40% - 강조색2 6" xfId="2126" xr:uid="{00000000-0005-0000-0000-00008E060000}"/>
    <cellStyle name="40% - 강조색2 7" xfId="2127" xr:uid="{00000000-0005-0000-0000-00008F060000}"/>
    <cellStyle name="40% - 강조색2 7 2" xfId="2128" xr:uid="{00000000-0005-0000-0000-000090060000}"/>
    <cellStyle name="40% - 강조색2 7 2 2" xfId="2129" xr:uid="{00000000-0005-0000-0000-000091060000}"/>
    <cellStyle name="40% - 강조색2 7 2 2 2" xfId="2130" xr:uid="{00000000-0005-0000-0000-000092060000}"/>
    <cellStyle name="40% - 강조색2 7 2 3" xfId="2131" xr:uid="{00000000-0005-0000-0000-000093060000}"/>
    <cellStyle name="40% - 강조색2 7 3" xfId="2132" xr:uid="{00000000-0005-0000-0000-000094060000}"/>
    <cellStyle name="40% - 강조색2 7 3 2" xfId="2133" xr:uid="{00000000-0005-0000-0000-000095060000}"/>
    <cellStyle name="40% - 강조색2 7 4" xfId="2134" xr:uid="{00000000-0005-0000-0000-000096060000}"/>
    <cellStyle name="40% - 강조색2 8" xfId="2135" xr:uid="{00000000-0005-0000-0000-000097060000}"/>
    <cellStyle name="40% - 강조색2 8 2" xfId="2136" xr:uid="{00000000-0005-0000-0000-000098060000}"/>
    <cellStyle name="40% - 강조색2 8 2 2" xfId="2137" xr:uid="{00000000-0005-0000-0000-000099060000}"/>
    <cellStyle name="40% - 강조색2 8 3" xfId="2138" xr:uid="{00000000-0005-0000-0000-00009A060000}"/>
    <cellStyle name="40% - 강조색2 9" xfId="2139" xr:uid="{00000000-0005-0000-0000-00009B060000}"/>
    <cellStyle name="40% - 강조색2 9 2" xfId="2140" xr:uid="{00000000-0005-0000-0000-00009C060000}"/>
    <cellStyle name="40% - 강조색2 9 2 2" xfId="2141" xr:uid="{00000000-0005-0000-0000-00009D060000}"/>
    <cellStyle name="40% - 강조색2 9 3" xfId="2142" xr:uid="{00000000-0005-0000-0000-00009E060000}"/>
    <cellStyle name="40% - 강조색3 10" xfId="2143" xr:uid="{00000000-0005-0000-0000-00009F060000}"/>
    <cellStyle name="40% - 강조색3 10 2" xfId="2144" xr:uid="{00000000-0005-0000-0000-0000A0060000}"/>
    <cellStyle name="40% - 강조색3 11" xfId="2145" xr:uid="{00000000-0005-0000-0000-0000A1060000}"/>
    <cellStyle name="40% - 강조색3 12" xfId="2146" xr:uid="{00000000-0005-0000-0000-0000A2060000}"/>
    <cellStyle name="40% - 강조색3 13" xfId="2147" xr:uid="{00000000-0005-0000-0000-0000A3060000}"/>
    <cellStyle name="40% - 강조색3 2" xfId="31" xr:uid="{00000000-0005-0000-0000-0000A4060000}"/>
    <cellStyle name="40% - 강조색3 2 2" xfId="323" xr:uid="{00000000-0005-0000-0000-0000A5060000}"/>
    <cellStyle name="40% - 강조색3 2 3" xfId="458" xr:uid="{00000000-0005-0000-0000-0000A6060000}"/>
    <cellStyle name="40% - 강조색3 2 4" xfId="2148" xr:uid="{00000000-0005-0000-0000-0000A7060000}"/>
    <cellStyle name="40% - 강조색3 3" xfId="407" xr:uid="{00000000-0005-0000-0000-0000A8060000}"/>
    <cellStyle name="40% - 강조색3 3 2" xfId="2150" xr:uid="{00000000-0005-0000-0000-0000A9060000}"/>
    <cellStyle name="40% - 강조색3 3 2 2" xfId="2151" xr:uid="{00000000-0005-0000-0000-0000AA060000}"/>
    <cellStyle name="40% - 강조색3 3 2 2 2" xfId="2152" xr:uid="{00000000-0005-0000-0000-0000AB060000}"/>
    <cellStyle name="40% - 강조색3 3 2 2 2 2" xfId="2153" xr:uid="{00000000-0005-0000-0000-0000AC060000}"/>
    <cellStyle name="40% - 강조색3 3 2 2 2 2 2" xfId="2154" xr:uid="{00000000-0005-0000-0000-0000AD060000}"/>
    <cellStyle name="40% - 강조색3 3 2 2 2 3" xfId="2155" xr:uid="{00000000-0005-0000-0000-0000AE060000}"/>
    <cellStyle name="40% - 강조색3 3 2 2 3" xfId="2156" xr:uid="{00000000-0005-0000-0000-0000AF060000}"/>
    <cellStyle name="40% - 강조색3 3 2 2 3 2" xfId="2157" xr:uid="{00000000-0005-0000-0000-0000B0060000}"/>
    <cellStyle name="40% - 강조색3 3 2 2 4" xfId="2158" xr:uid="{00000000-0005-0000-0000-0000B1060000}"/>
    <cellStyle name="40% - 강조색3 3 2 3" xfId="2159" xr:uid="{00000000-0005-0000-0000-0000B2060000}"/>
    <cellStyle name="40% - 강조색3 3 2 3 2" xfId="2160" xr:uid="{00000000-0005-0000-0000-0000B3060000}"/>
    <cellStyle name="40% - 강조색3 3 2 3 2 2" xfId="2161" xr:uid="{00000000-0005-0000-0000-0000B4060000}"/>
    <cellStyle name="40% - 강조색3 3 2 3 3" xfId="2162" xr:uid="{00000000-0005-0000-0000-0000B5060000}"/>
    <cellStyle name="40% - 강조색3 3 2 4" xfId="2163" xr:uid="{00000000-0005-0000-0000-0000B6060000}"/>
    <cellStyle name="40% - 강조색3 3 2 4 2" xfId="2164" xr:uid="{00000000-0005-0000-0000-0000B7060000}"/>
    <cellStyle name="40% - 강조색3 3 2 5" xfId="2165" xr:uid="{00000000-0005-0000-0000-0000B8060000}"/>
    <cellStyle name="40% - 강조색3 3 3" xfId="2166" xr:uid="{00000000-0005-0000-0000-0000B9060000}"/>
    <cellStyle name="40% - 강조색3 3 3 2" xfId="2167" xr:uid="{00000000-0005-0000-0000-0000BA060000}"/>
    <cellStyle name="40% - 강조색3 3 3 2 2" xfId="2168" xr:uid="{00000000-0005-0000-0000-0000BB060000}"/>
    <cellStyle name="40% - 강조색3 3 3 2 2 2" xfId="2169" xr:uid="{00000000-0005-0000-0000-0000BC060000}"/>
    <cellStyle name="40% - 강조색3 3 3 2 3" xfId="2170" xr:uid="{00000000-0005-0000-0000-0000BD060000}"/>
    <cellStyle name="40% - 강조색3 3 3 3" xfId="2171" xr:uid="{00000000-0005-0000-0000-0000BE060000}"/>
    <cellStyle name="40% - 강조색3 3 3 3 2" xfId="2172" xr:uid="{00000000-0005-0000-0000-0000BF060000}"/>
    <cellStyle name="40% - 강조색3 3 3 4" xfId="2173" xr:uid="{00000000-0005-0000-0000-0000C0060000}"/>
    <cellStyle name="40% - 강조색3 3 4" xfId="2174" xr:uid="{00000000-0005-0000-0000-0000C1060000}"/>
    <cellStyle name="40% - 강조색3 3 4 2" xfId="2175" xr:uid="{00000000-0005-0000-0000-0000C2060000}"/>
    <cellStyle name="40% - 강조색3 3 4 2 2" xfId="2176" xr:uid="{00000000-0005-0000-0000-0000C3060000}"/>
    <cellStyle name="40% - 강조색3 3 4 3" xfId="2177" xr:uid="{00000000-0005-0000-0000-0000C4060000}"/>
    <cellStyle name="40% - 강조색3 3 5" xfId="2178" xr:uid="{00000000-0005-0000-0000-0000C5060000}"/>
    <cellStyle name="40% - 강조색3 3 5 2" xfId="2179" xr:uid="{00000000-0005-0000-0000-0000C6060000}"/>
    <cellStyle name="40% - 강조색3 3 6" xfId="2180" xr:uid="{00000000-0005-0000-0000-0000C7060000}"/>
    <cellStyle name="40% - 강조색3 3 7" xfId="2149" xr:uid="{00000000-0005-0000-0000-0000C8060000}"/>
    <cellStyle name="40% - 강조색3 4" xfId="380" xr:uid="{00000000-0005-0000-0000-0000C9060000}"/>
    <cellStyle name="40% - 강조색3 4 2" xfId="2181" xr:uid="{00000000-0005-0000-0000-0000CA060000}"/>
    <cellStyle name="40% - 강조색3 5" xfId="2182" xr:uid="{00000000-0005-0000-0000-0000CB060000}"/>
    <cellStyle name="40% - 강조색3 5 2" xfId="2183" xr:uid="{00000000-0005-0000-0000-0000CC060000}"/>
    <cellStyle name="40% - 강조색3 5 2 2" xfId="2184" xr:uid="{00000000-0005-0000-0000-0000CD060000}"/>
    <cellStyle name="40% - 강조색3 5 2 2 2" xfId="2185" xr:uid="{00000000-0005-0000-0000-0000CE060000}"/>
    <cellStyle name="40% - 강조색3 5 2 2 2 2" xfId="2186" xr:uid="{00000000-0005-0000-0000-0000CF060000}"/>
    <cellStyle name="40% - 강조색3 5 2 2 3" xfId="2187" xr:uid="{00000000-0005-0000-0000-0000D0060000}"/>
    <cellStyle name="40% - 강조색3 5 2 3" xfId="2188" xr:uid="{00000000-0005-0000-0000-0000D1060000}"/>
    <cellStyle name="40% - 강조색3 5 2 3 2" xfId="2189" xr:uid="{00000000-0005-0000-0000-0000D2060000}"/>
    <cellStyle name="40% - 강조색3 5 2 4" xfId="2190" xr:uid="{00000000-0005-0000-0000-0000D3060000}"/>
    <cellStyle name="40% - 강조색3 5 3" xfId="2191" xr:uid="{00000000-0005-0000-0000-0000D4060000}"/>
    <cellStyle name="40% - 강조색3 5 3 2" xfId="2192" xr:uid="{00000000-0005-0000-0000-0000D5060000}"/>
    <cellStyle name="40% - 강조색3 5 3 2 2" xfId="2193" xr:uid="{00000000-0005-0000-0000-0000D6060000}"/>
    <cellStyle name="40% - 강조색3 5 3 3" xfId="2194" xr:uid="{00000000-0005-0000-0000-0000D7060000}"/>
    <cellStyle name="40% - 강조색3 5 4" xfId="2195" xr:uid="{00000000-0005-0000-0000-0000D8060000}"/>
    <cellStyle name="40% - 강조색3 5 4 2" xfId="2196" xr:uid="{00000000-0005-0000-0000-0000D9060000}"/>
    <cellStyle name="40% - 강조색3 5 5" xfId="2197" xr:uid="{00000000-0005-0000-0000-0000DA060000}"/>
    <cellStyle name="40% - 강조색3 6" xfId="2198" xr:uid="{00000000-0005-0000-0000-0000DB060000}"/>
    <cellStyle name="40% - 강조색3 7" xfId="2199" xr:uid="{00000000-0005-0000-0000-0000DC060000}"/>
    <cellStyle name="40% - 강조색3 7 2" xfId="2200" xr:uid="{00000000-0005-0000-0000-0000DD060000}"/>
    <cellStyle name="40% - 강조색3 7 2 2" xfId="2201" xr:uid="{00000000-0005-0000-0000-0000DE060000}"/>
    <cellStyle name="40% - 강조색3 7 2 2 2" xfId="2202" xr:uid="{00000000-0005-0000-0000-0000DF060000}"/>
    <cellStyle name="40% - 강조색3 7 2 3" xfId="2203" xr:uid="{00000000-0005-0000-0000-0000E0060000}"/>
    <cellStyle name="40% - 강조색3 7 3" xfId="2204" xr:uid="{00000000-0005-0000-0000-0000E1060000}"/>
    <cellStyle name="40% - 강조색3 7 3 2" xfId="2205" xr:uid="{00000000-0005-0000-0000-0000E2060000}"/>
    <cellStyle name="40% - 강조색3 7 4" xfId="2206" xr:uid="{00000000-0005-0000-0000-0000E3060000}"/>
    <cellStyle name="40% - 강조색3 8" xfId="2207" xr:uid="{00000000-0005-0000-0000-0000E4060000}"/>
    <cellStyle name="40% - 강조색3 8 2" xfId="2208" xr:uid="{00000000-0005-0000-0000-0000E5060000}"/>
    <cellStyle name="40% - 강조색3 8 2 2" xfId="2209" xr:uid="{00000000-0005-0000-0000-0000E6060000}"/>
    <cellStyle name="40% - 강조색3 8 3" xfId="2210" xr:uid="{00000000-0005-0000-0000-0000E7060000}"/>
    <cellStyle name="40% - 강조색3 9" xfId="2211" xr:uid="{00000000-0005-0000-0000-0000E8060000}"/>
    <cellStyle name="40% - 강조색3 9 2" xfId="2212" xr:uid="{00000000-0005-0000-0000-0000E9060000}"/>
    <cellStyle name="40% - 강조색3 9 2 2" xfId="2213" xr:uid="{00000000-0005-0000-0000-0000EA060000}"/>
    <cellStyle name="40% - 강조색3 9 3" xfId="2214" xr:uid="{00000000-0005-0000-0000-0000EB060000}"/>
    <cellStyle name="40% - 강조색4 10" xfId="2215" xr:uid="{00000000-0005-0000-0000-0000EC060000}"/>
    <cellStyle name="40% - 강조색4 10 2" xfId="2216" xr:uid="{00000000-0005-0000-0000-0000ED060000}"/>
    <cellStyle name="40% - 강조색4 11" xfId="2217" xr:uid="{00000000-0005-0000-0000-0000EE060000}"/>
    <cellStyle name="40% - 강조색4 12" xfId="2218" xr:uid="{00000000-0005-0000-0000-0000EF060000}"/>
    <cellStyle name="40% - 강조색4 13" xfId="2219" xr:uid="{00000000-0005-0000-0000-0000F0060000}"/>
    <cellStyle name="40% - 강조색4 2" xfId="32" xr:uid="{00000000-0005-0000-0000-0000F1060000}"/>
    <cellStyle name="40% - 강조색4 2 2" xfId="324" xr:uid="{00000000-0005-0000-0000-0000F2060000}"/>
    <cellStyle name="40% - 강조색4 2 3" xfId="459" xr:uid="{00000000-0005-0000-0000-0000F3060000}"/>
    <cellStyle name="40% - 강조색4 2 4" xfId="2220" xr:uid="{00000000-0005-0000-0000-0000F4060000}"/>
    <cellStyle name="40% - 강조색4 3" xfId="408" xr:uid="{00000000-0005-0000-0000-0000F5060000}"/>
    <cellStyle name="40% - 강조색4 3 2" xfId="2222" xr:uid="{00000000-0005-0000-0000-0000F6060000}"/>
    <cellStyle name="40% - 강조색4 3 2 2" xfId="2223" xr:uid="{00000000-0005-0000-0000-0000F7060000}"/>
    <cellStyle name="40% - 강조색4 3 2 2 2" xfId="2224" xr:uid="{00000000-0005-0000-0000-0000F8060000}"/>
    <cellStyle name="40% - 강조색4 3 2 2 2 2" xfId="2225" xr:uid="{00000000-0005-0000-0000-0000F9060000}"/>
    <cellStyle name="40% - 강조색4 3 2 2 2 2 2" xfId="2226" xr:uid="{00000000-0005-0000-0000-0000FA060000}"/>
    <cellStyle name="40% - 강조색4 3 2 2 2 3" xfId="2227" xr:uid="{00000000-0005-0000-0000-0000FB060000}"/>
    <cellStyle name="40% - 강조색4 3 2 2 3" xfId="2228" xr:uid="{00000000-0005-0000-0000-0000FC060000}"/>
    <cellStyle name="40% - 강조색4 3 2 2 3 2" xfId="2229" xr:uid="{00000000-0005-0000-0000-0000FD060000}"/>
    <cellStyle name="40% - 강조색4 3 2 2 4" xfId="2230" xr:uid="{00000000-0005-0000-0000-0000FE060000}"/>
    <cellStyle name="40% - 강조색4 3 2 3" xfId="2231" xr:uid="{00000000-0005-0000-0000-0000FF060000}"/>
    <cellStyle name="40% - 강조색4 3 2 3 2" xfId="2232" xr:uid="{00000000-0005-0000-0000-000000070000}"/>
    <cellStyle name="40% - 강조색4 3 2 3 2 2" xfId="2233" xr:uid="{00000000-0005-0000-0000-000001070000}"/>
    <cellStyle name="40% - 강조색4 3 2 3 3" xfId="2234" xr:uid="{00000000-0005-0000-0000-000002070000}"/>
    <cellStyle name="40% - 강조색4 3 2 4" xfId="2235" xr:uid="{00000000-0005-0000-0000-000003070000}"/>
    <cellStyle name="40% - 강조색4 3 2 4 2" xfId="2236" xr:uid="{00000000-0005-0000-0000-000004070000}"/>
    <cellStyle name="40% - 강조색4 3 2 5" xfId="2237" xr:uid="{00000000-0005-0000-0000-000005070000}"/>
    <cellStyle name="40% - 강조색4 3 3" xfId="2238" xr:uid="{00000000-0005-0000-0000-000006070000}"/>
    <cellStyle name="40% - 강조색4 3 3 2" xfId="2239" xr:uid="{00000000-0005-0000-0000-000007070000}"/>
    <cellStyle name="40% - 강조색4 3 3 2 2" xfId="2240" xr:uid="{00000000-0005-0000-0000-000008070000}"/>
    <cellStyle name="40% - 강조색4 3 3 2 2 2" xfId="2241" xr:uid="{00000000-0005-0000-0000-000009070000}"/>
    <cellStyle name="40% - 강조색4 3 3 2 3" xfId="2242" xr:uid="{00000000-0005-0000-0000-00000A070000}"/>
    <cellStyle name="40% - 강조색4 3 3 3" xfId="2243" xr:uid="{00000000-0005-0000-0000-00000B070000}"/>
    <cellStyle name="40% - 강조색4 3 3 3 2" xfId="2244" xr:uid="{00000000-0005-0000-0000-00000C070000}"/>
    <cellStyle name="40% - 강조색4 3 3 4" xfId="2245" xr:uid="{00000000-0005-0000-0000-00000D070000}"/>
    <cellStyle name="40% - 강조색4 3 4" xfId="2246" xr:uid="{00000000-0005-0000-0000-00000E070000}"/>
    <cellStyle name="40% - 강조색4 3 4 2" xfId="2247" xr:uid="{00000000-0005-0000-0000-00000F070000}"/>
    <cellStyle name="40% - 강조색4 3 4 2 2" xfId="2248" xr:uid="{00000000-0005-0000-0000-000010070000}"/>
    <cellStyle name="40% - 강조색4 3 4 3" xfId="2249" xr:uid="{00000000-0005-0000-0000-000011070000}"/>
    <cellStyle name="40% - 강조색4 3 5" xfId="2250" xr:uid="{00000000-0005-0000-0000-000012070000}"/>
    <cellStyle name="40% - 강조색4 3 5 2" xfId="2251" xr:uid="{00000000-0005-0000-0000-000013070000}"/>
    <cellStyle name="40% - 강조색4 3 6" xfId="2252" xr:uid="{00000000-0005-0000-0000-000014070000}"/>
    <cellStyle name="40% - 강조색4 3 7" xfId="2221" xr:uid="{00000000-0005-0000-0000-000015070000}"/>
    <cellStyle name="40% - 강조색4 4" xfId="384" xr:uid="{00000000-0005-0000-0000-000016070000}"/>
    <cellStyle name="40% - 강조색4 4 2" xfId="2253" xr:uid="{00000000-0005-0000-0000-000017070000}"/>
    <cellStyle name="40% - 강조색4 5" xfId="2254" xr:uid="{00000000-0005-0000-0000-000018070000}"/>
    <cellStyle name="40% - 강조색4 5 2" xfId="2255" xr:uid="{00000000-0005-0000-0000-000019070000}"/>
    <cellStyle name="40% - 강조색4 5 2 2" xfId="2256" xr:uid="{00000000-0005-0000-0000-00001A070000}"/>
    <cellStyle name="40% - 강조색4 5 2 2 2" xfId="2257" xr:uid="{00000000-0005-0000-0000-00001B070000}"/>
    <cellStyle name="40% - 강조색4 5 2 2 2 2" xfId="2258" xr:uid="{00000000-0005-0000-0000-00001C070000}"/>
    <cellStyle name="40% - 강조색4 5 2 2 3" xfId="2259" xr:uid="{00000000-0005-0000-0000-00001D070000}"/>
    <cellStyle name="40% - 강조색4 5 2 3" xfId="2260" xr:uid="{00000000-0005-0000-0000-00001E070000}"/>
    <cellStyle name="40% - 강조색4 5 2 3 2" xfId="2261" xr:uid="{00000000-0005-0000-0000-00001F070000}"/>
    <cellStyle name="40% - 강조색4 5 2 4" xfId="2262" xr:uid="{00000000-0005-0000-0000-000020070000}"/>
    <cellStyle name="40% - 강조색4 5 3" xfId="2263" xr:uid="{00000000-0005-0000-0000-000021070000}"/>
    <cellStyle name="40% - 강조색4 5 3 2" xfId="2264" xr:uid="{00000000-0005-0000-0000-000022070000}"/>
    <cellStyle name="40% - 강조색4 5 3 2 2" xfId="2265" xr:uid="{00000000-0005-0000-0000-000023070000}"/>
    <cellStyle name="40% - 강조색4 5 3 3" xfId="2266" xr:uid="{00000000-0005-0000-0000-000024070000}"/>
    <cellStyle name="40% - 강조색4 5 4" xfId="2267" xr:uid="{00000000-0005-0000-0000-000025070000}"/>
    <cellStyle name="40% - 강조색4 5 4 2" xfId="2268" xr:uid="{00000000-0005-0000-0000-000026070000}"/>
    <cellStyle name="40% - 강조색4 5 5" xfId="2269" xr:uid="{00000000-0005-0000-0000-000027070000}"/>
    <cellStyle name="40% - 강조색4 6" xfId="2270" xr:uid="{00000000-0005-0000-0000-000028070000}"/>
    <cellStyle name="40% - 강조색4 7" xfId="2271" xr:uid="{00000000-0005-0000-0000-000029070000}"/>
    <cellStyle name="40% - 강조색4 7 2" xfId="2272" xr:uid="{00000000-0005-0000-0000-00002A070000}"/>
    <cellStyle name="40% - 강조색4 7 2 2" xfId="2273" xr:uid="{00000000-0005-0000-0000-00002B070000}"/>
    <cellStyle name="40% - 강조색4 7 2 2 2" xfId="2274" xr:uid="{00000000-0005-0000-0000-00002C070000}"/>
    <cellStyle name="40% - 강조색4 7 2 3" xfId="2275" xr:uid="{00000000-0005-0000-0000-00002D070000}"/>
    <cellStyle name="40% - 강조색4 7 3" xfId="2276" xr:uid="{00000000-0005-0000-0000-00002E070000}"/>
    <cellStyle name="40% - 강조색4 7 3 2" xfId="2277" xr:uid="{00000000-0005-0000-0000-00002F070000}"/>
    <cellStyle name="40% - 강조색4 7 4" xfId="2278" xr:uid="{00000000-0005-0000-0000-000030070000}"/>
    <cellStyle name="40% - 강조색4 8" xfId="2279" xr:uid="{00000000-0005-0000-0000-000031070000}"/>
    <cellStyle name="40% - 강조색4 8 2" xfId="2280" xr:uid="{00000000-0005-0000-0000-000032070000}"/>
    <cellStyle name="40% - 강조색4 8 2 2" xfId="2281" xr:uid="{00000000-0005-0000-0000-000033070000}"/>
    <cellStyle name="40% - 강조색4 8 3" xfId="2282" xr:uid="{00000000-0005-0000-0000-000034070000}"/>
    <cellStyle name="40% - 강조색4 9" xfId="2283" xr:uid="{00000000-0005-0000-0000-000035070000}"/>
    <cellStyle name="40% - 강조색4 9 2" xfId="2284" xr:uid="{00000000-0005-0000-0000-000036070000}"/>
    <cellStyle name="40% - 강조색4 9 2 2" xfId="2285" xr:uid="{00000000-0005-0000-0000-000037070000}"/>
    <cellStyle name="40% - 강조색4 9 3" xfId="2286" xr:uid="{00000000-0005-0000-0000-000038070000}"/>
    <cellStyle name="40% - 강조색5 10" xfId="2287" xr:uid="{00000000-0005-0000-0000-000039070000}"/>
    <cellStyle name="40% - 강조색5 10 2" xfId="2288" xr:uid="{00000000-0005-0000-0000-00003A070000}"/>
    <cellStyle name="40% - 강조색5 11" xfId="2289" xr:uid="{00000000-0005-0000-0000-00003B070000}"/>
    <cellStyle name="40% - 강조색5 12" xfId="2290" xr:uid="{00000000-0005-0000-0000-00003C070000}"/>
    <cellStyle name="40% - 강조색5 13" xfId="2291" xr:uid="{00000000-0005-0000-0000-00003D070000}"/>
    <cellStyle name="40% - 강조색5 2" xfId="33" xr:uid="{00000000-0005-0000-0000-00003E070000}"/>
    <cellStyle name="40% - 강조색5 2 2" xfId="325" xr:uid="{00000000-0005-0000-0000-00003F070000}"/>
    <cellStyle name="40% - 강조색5 2 3" xfId="460" xr:uid="{00000000-0005-0000-0000-000040070000}"/>
    <cellStyle name="40% - 강조색5 2 4" xfId="2292" xr:uid="{00000000-0005-0000-0000-000041070000}"/>
    <cellStyle name="40% - 강조색5 3" xfId="409" xr:uid="{00000000-0005-0000-0000-000042070000}"/>
    <cellStyle name="40% - 강조색5 3 2" xfId="2294" xr:uid="{00000000-0005-0000-0000-000043070000}"/>
    <cellStyle name="40% - 강조색5 3 2 2" xfId="2295" xr:uid="{00000000-0005-0000-0000-000044070000}"/>
    <cellStyle name="40% - 강조색5 3 2 2 2" xfId="2296" xr:uid="{00000000-0005-0000-0000-000045070000}"/>
    <cellStyle name="40% - 강조색5 3 2 2 2 2" xfId="2297" xr:uid="{00000000-0005-0000-0000-000046070000}"/>
    <cellStyle name="40% - 강조색5 3 2 2 2 2 2" xfId="2298" xr:uid="{00000000-0005-0000-0000-000047070000}"/>
    <cellStyle name="40% - 강조색5 3 2 2 2 3" xfId="2299" xr:uid="{00000000-0005-0000-0000-000048070000}"/>
    <cellStyle name="40% - 강조색5 3 2 2 3" xfId="2300" xr:uid="{00000000-0005-0000-0000-000049070000}"/>
    <cellStyle name="40% - 강조색5 3 2 2 3 2" xfId="2301" xr:uid="{00000000-0005-0000-0000-00004A070000}"/>
    <cellStyle name="40% - 강조색5 3 2 2 4" xfId="2302" xr:uid="{00000000-0005-0000-0000-00004B070000}"/>
    <cellStyle name="40% - 강조색5 3 2 3" xfId="2303" xr:uid="{00000000-0005-0000-0000-00004C070000}"/>
    <cellStyle name="40% - 강조색5 3 2 3 2" xfId="2304" xr:uid="{00000000-0005-0000-0000-00004D070000}"/>
    <cellStyle name="40% - 강조색5 3 2 3 2 2" xfId="2305" xr:uid="{00000000-0005-0000-0000-00004E070000}"/>
    <cellStyle name="40% - 강조색5 3 2 3 3" xfId="2306" xr:uid="{00000000-0005-0000-0000-00004F070000}"/>
    <cellStyle name="40% - 강조색5 3 2 4" xfId="2307" xr:uid="{00000000-0005-0000-0000-000050070000}"/>
    <cellStyle name="40% - 강조색5 3 2 4 2" xfId="2308" xr:uid="{00000000-0005-0000-0000-000051070000}"/>
    <cellStyle name="40% - 강조색5 3 2 5" xfId="2309" xr:uid="{00000000-0005-0000-0000-000052070000}"/>
    <cellStyle name="40% - 강조색5 3 3" xfId="2310" xr:uid="{00000000-0005-0000-0000-000053070000}"/>
    <cellStyle name="40% - 강조색5 3 3 2" xfId="2311" xr:uid="{00000000-0005-0000-0000-000054070000}"/>
    <cellStyle name="40% - 강조색5 3 3 2 2" xfId="2312" xr:uid="{00000000-0005-0000-0000-000055070000}"/>
    <cellStyle name="40% - 강조색5 3 3 2 2 2" xfId="2313" xr:uid="{00000000-0005-0000-0000-000056070000}"/>
    <cellStyle name="40% - 강조색5 3 3 2 3" xfId="2314" xr:uid="{00000000-0005-0000-0000-000057070000}"/>
    <cellStyle name="40% - 강조색5 3 3 3" xfId="2315" xr:uid="{00000000-0005-0000-0000-000058070000}"/>
    <cellStyle name="40% - 강조색5 3 3 3 2" xfId="2316" xr:uid="{00000000-0005-0000-0000-000059070000}"/>
    <cellStyle name="40% - 강조색5 3 3 4" xfId="2317" xr:uid="{00000000-0005-0000-0000-00005A070000}"/>
    <cellStyle name="40% - 강조색5 3 4" xfId="2318" xr:uid="{00000000-0005-0000-0000-00005B070000}"/>
    <cellStyle name="40% - 강조색5 3 4 2" xfId="2319" xr:uid="{00000000-0005-0000-0000-00005C070000}"/>
    <cellStyle name="40% - 강조색5 3 4 2 2" xfId="2320" xr:uid="{00000000-0005-0000-0000-00005D070000}"/>
    <cellStyle name="40% - 강조색5 3 4 3" xfId="2321" xr:uid="{00000000-0005-0000-0000-00005E070000}"/>
    <cellStyle name="40% - 강조색5 3 5" xfId="2322" xr:uid="{00000000-0005-0000-0000-00005F070000}"/>
    <cellStyle name="40% - 강조색5 3 5 2" xfId="2323" xr:uid="{00000000-0005-0000-0000-000060070000}"/>
    <cellStyle name="40% - 강조색5 3 6" xfId="2324" xr:uid="{00000000-0005-0000-0000-000061070000}"/>
    <cellStyle name="40% - 강조색5 3 7" xfId="2293" xr:uid="{00000000-0005-0000-0000-000062070000}"/>
    <cellStyle name="40% - 강조색5 4" xfId="388" xr:uid="{00000000-0005-0000-0000-000063070000}"/>
    <cellStyle name="40% - 강조색5 4 2" xfId="2325" xr:uid="{00000000-0005-0000-0000-000064070000}"/>
    <cellStyle name="40% - 강조색5 5" xfId="2326" xr:uid="{00000000-0005-0000-0000-000065070000}"/>
    <cellStyle name="40% - 강조색5 5 2" xfId="2327" xr:uid="{00000000-0005-0000-0000-000066070000}"/>
    <cellStyle name="40% - 강조색5 5 2 2" xfId="2328" xr:uid="{00000000-0005-0000-0000-000067070000}"/>
    <cellStyle name="40% - 강조색5 5 2 2 2" xfId="2329" xr:uid="{00000000-0005-0000-0000-000068070000}"/>
    <cellStyle name="40% - 강조색5 5 2 2 2 2" xfId="2330" xr:uid="{00000000-0005-0000-0000-000069070000}"/>
    <cellStyle name="40% - 강조색5 5 2 2 3" xfId="2331" xr:uid="{00000000-0005-0000-0000-00006A070000}"/>
    <cellStyle name="40% - 강조색5 5 2 3" xfId="2332" xr:uid="{00000000-0005-0000-0000-00006B070000}"/>
    <cellStyle name="40% - 강조색5 5 2 3 2" xfId="2333" xr:uid="{00000000-0005-0000-0000-00006C070000}"/>
    <cellStyle name="40% - 강조색5 5 2 4" xfId="2334" xr:uid="{00000000-0005-0000-0000-00006D070000}"/>
    <cellStyle name="40% - 강조색5 5 3" xfId="2335" xr:uid="{00000000-0005-0000-0000-00006E070000}"/>
    <cellStyle name="40% - 강조색5 5 3 2" xfId="2336" xr:uid="{00000000-0005-0000-0000-00006F070000}"/>
    <cellStyle name="40% - 강조색5 5 3 2 2" xfId="2337" xr:uid="{00000000-0005-0000-0000-000070070000}"/>
    <cellStyle name="40% - 강조색5 5 3 3" xfId="2338" xr:uid="{00000000-0005-0000-0000-000071070000}"/>
    <cellStyle name="40% - 강조색5 5 4" xfId="2339" xr:uid="{00000000-0005-0000-0000-000072070000}"/>
    <cellStyle name="40% - 강조색5 5 4 2" xfId="2340" xr:uid="{00000000-0005-0000-0000-000073070000}"/>
    <cellStyle name="40% - 강조색5 5 5" xfId="2341" xr:uid="{00000000-0005-0000-0000-000074070000}"/>
    <cellStyle name="40% - 강조색5 6" xfId="2342" xr:uid="{00000000-0005-0000-0000-000075070000}"/>
    <cellStyle name="40% - 강조색5 7" xfId="2343" xr:uid="{00000000-0005-0000-0000-000076070000}"/>
    <cellStyle name="40% - 강조색5 7 2" xfId="2344" xr:uid="{00000000-0005-0000-0000-000077070000}"/>
    <cellStyle name="40% - 강조색5 7 2 2" xfId="2345" xr:uid="{00000000-0005-0000-0000-000078070000}"/>
    <cellStyle name="40% - 강조색5 7 2 2 2" xfId="2346" xr:uid="{00000000-0005-0000-0000-000079070000}"/>
    <cellStyle name="40% - 강조색5 7 2 3" xfId="2347" xr:uid="{00000000-0005-0000-0000-00007A070000}"/>
    <cellStyle name="40% - 강조색5 7 3" xfId="2348" xr:uid="{00000000-0005-0000-0000-00007B070000}"/>
    <cellStyle name="40% - 강조색5 7 3 2" xfId="2349" xr:uid="{00000000-0005-0000-0000-00007C070000}"/>
    <cellStyle name="40% - 강조색5 7 4" xfId="2350" xr:uid="{00000000-0005-0000-0000-00007D070000}"/>
    <cellStyle name="40% - 강조색5 8" xfId="2351" xr:uid="{00000000-0005-0000-0000-00007E070000}"/>
    <cellStyle name="40% - 강조색5 8 2" xfId="2352" xr:uid="{00000000-0005-0000-0000-00007F070000}"/>
    <cellStyle name="40% - 강조색5 8 2 2" xfId="2353" xr:uid="{00000000-0005-0000-0000-000080070000}"/>
    <cellStyle name="40% - 강조색5 8 3" xfId="2354" xr:uid="{00000000-0005-0000-0000-000081070000}"/>
    <cellStyle name="40% - 강조색5 9" xfId="2355" xr:uid="{00000000-0005-0000-0000-000082070000}"/>
    <cellStyle name="40% - 강조색5 9 2" xfId="2356" xr:uid="{00000000-0005-0000-0000-000083070000}"/>
    <cellStyle name="40% - 강조색5 9 2 2" xfId="2357" xr:uid="{00000000-0005-0000-0000-000084070000}"/>
    <cellStyle name="40% - 강조색5 9 3" xfId="2358" xr:uid="{00000000-0005-0000-0000-000085070000}"/>
    <cellStyle name="40% - 강조색6 10" xfId="2359" xr:uid="{00000000-0005-0000-0000-000086070000}"/>
    <cellStyle name="40% - 강조색6 10 2" xfId="2360" xr:uid="{00000000-0005-0000-0000-000087070000}"/>
    <cellStyle name="40% - 강조색6 11" xfId="2361" xr:uid="{00000000-0005-0000-0000-000088070000}"/>
    <cellStyle name="40% - 강조색6 12" xfId="2362" xr:uid="{00000000-0005-0000-0000-000089070000}"/>
    <cellStyle name="40% - 강조색6 13" xfId="2363" xr:uid="{00000000-0005-0000-0000-00008A070000}"/>
    <cellStyle name="40% - 강조색6 2" xfId="34" xr:uid="{00000000-0005-0000-0000-00008B070000}"/>
    <cellStyle name="40% - 강조색6 2 2" xfId="310" xr:uid="{00000000-0005-0000-0000-00008C070000}"/>
    <cellStyle name="40% - 강조색6 2 2 2" xfId="326" xr:uid="{00000000-0005-0000-0000-00008D070000}"/>
    <cellStyle name="40% - 강조색6 2 3" xfId="461" xr:uid="{00000000-0005-0000-0000-00008E070000}"/>
    <cellStyle name="40% - 강조색6 2 4" xfId="2364" xr:uid="{00000000-0005-0000-0000-00008F070000}"/>
    <cellStyle name="40% - 강조색6 3" xfId="410" xr:uid="{00000000-0005-0000-0000-000090070000}"/>
    <cellStyle name="40% - 강조색6 3 2" xfId="2366" xr:uid="{00000000-0005-0000-0000-000091070000}"/>
    <cellStyle name="40% - 강조색6 3 2 2" xfId="2367" xr:uid="{00000000-0005-0000-0000-000092070000}"/>
    <cellStyle name="40% - 강조색6 3 2 2 2" xfId="2368" xr:uid="{00000000-0005-0000-0000-000093070000}"/>
    <cellStyle name="40% - 강조색6 3 2 2 2 2" xfId="2369" xr:uid="{00000000-0005-0000-0000-000094070000}"/>
    <cellStyle name="40% - 강조색6 3 2 2 2 2 2" xfId="2370" xr:uid="{00000000-0005-0000-0000-000095070000}"/>
    <cellStyle name="40% - 강조색6 3 2 2 2 3" xfId="2371" xr:uid="{00000000-0005-0000-0000-000096070000}"/>
    <cellStyle name="40% - 강조색6 3 2 2 3" xfId="2372" xr:uid="{00000000-0005-0000-0000-000097070000}"/>
    <cellStyle name="40% - 강조색6 3 2 2 3 2" xfId="2373" xr:uid="{00000000-0005-0000-0000-000098070000}"/>
    <cellStyle name="40% - 강조색6 3 2 2 4" xfId="2374" xr:uid="{00000000-0005-0000-0000-000099070000}"/>
    <cellStyle name="40% - 강조색6 3 2 3" xfId="2375" xr:uid="{00000000-0005-0000-0000-00009A070000}"/>
    <cellStyle name="40% - 강조색6 3 2 3 2" xfId="2376" xr:uid="{00000000-0005-0000-0000-00009B070000}"/>
    <cellStyle name="40% - 강조색6 3 2 3 2 2" xfId="2377" xr:uid="{00000000-0005-0000-0000-00009C070000}"/>
    <cellStyle name="40% - 강조색6 3 2 3 3" xfId="2378" xr:uid="{00000000-0005-0000-0000-00009D070000}"/>
    <cellStyle name="40% - 강조색6 3 2 4" xfId="2379" xr:uid="{00000000-0005-0000-0000-00009E070000}"/>
    <cellStyle name="40% - 강조색6 3 2 4 2" xfId="2380" xr:uid="{00000000-0005-0000-0000-00009F070000}"/>
    <cellStyle name="40% - 강조색6 3 2 5" xfId="2381" xr:uid="{00000000-0005-0000-0000-0000A0070000}"/>
    <cellStyle name="40% - 강조색6 3 3" xfId="2382" xr:uid="{00000000-0005-0000-0000-0000A1070000}"/>
    <cellStyle name="40% - 강조색6 3 3 2" xfId="2383" xr:uid="{00000000-0005-0000-0000-0000A2070000}"/>
    <cellStyle name="40% - 강조색6 3 3 2 2" xfId="2384" xr:uid="{00000000-0005-0000-0000-0000A3070000}"/>
    <cellStyle name="40% - 강조색6 3 3 2 2 2" xfId="2385" xr:uid="{00000000-0005-0000-0000-0000A4070000}"/>
    <cellStyle name="40% - 강조색6 3 3 2 3" xfId="2386" xr:uid="{00000000-0005-0000-0000-0000A5070000}"/>
    <cellStyle name="40% - 강조색6 3 3 3" xfId="2387" xr:uid="{00000000-0005-0000-0000-0000A6070000}"/>
    <cellStyle name="40% - 강조색6 3 3 3 2" xfId="2388" xr:uid="{00000000-0005-0000-0000-0000A7070000}"/>
    <cellStyle name="40% - 강조색6 3 3 4" xfId="2389" xr:uid="{00000000-0005-0000-0000-0000A8070000}"/>
    <cellStyle name="40% - 강조색6 3 4" xfId="2390" xr:uid="{00000000-0005-0000-0000-0000A9070000}"/>
    <cellStyle name="40% - 강조색6 3 4 2" xfId="2391" xr:uid="{00000000-0005-0000-0000-0000AA070000}"/>
    <cellStyle name="40% - 강조색6 3 4 2 2" xfId="2392" xr:uid="{00000000-0005-0000-0000-0000AB070000}"/>
    <cellStyle name="40% - 강조색6 3 4 3" xfId="2393" xr:uid="{00000000-0005-0000-0000-0000AC070000}"/>
    <cellStyle name="40% - 강조색6 3 5" xfId="2394" xr:uid="{00000000-0005-0000-0000-0000AD070000}"/>
    <cellStyle name="40% - 강조색6 3 5 2" xfId="2395" xr:uid="{00000000-0005-0000-0000-0000AE070000}"/>
    <cellStyle name="40% - 강조색6 3 6" xfId="2396" xr:uid="{00000000-0005-0000-0000-0000AF070000}"/>
    <cellStyle name="40% - 강조색6 3 7" xfId="2365" xr:uid="{00000000-0005-0000-0000-0000B0070000}"/>
    <cellStyle name="40% - 강조색6 4" xfId="392" xr:uid="{00000000-0005-0000-0000-0000B1070000}"/>
    <cellStyle name="40% - 강조색6 4 2" xfId="2397" xr:uid="{00000000-0005-0000-0000-0000B2070000}"/>
    <cellStyle name="40% - 강조색6 5" xfId="2398" xr:uid="{00000000-0005-0000-0000-0000B3070000}"/>
    <cellStyle name="40% - 강조색6 5 2" xfId="2399" xr:uid="{00000000-0005-0000-0000-0000B4070000}"/>
    <cellStyle name="40% - 강조색6 5 2 2" xfId="2400" xr:uid="{00000000-0005-0000-0000-0000B5070000}"/>
    <cellStyle name="40% - 강조색6 5 2 2 2" xfId="2401" xr:uid="{00000000-0005-0000-0000-0000B6070000}"/>
    <cellStyle name="40% - 강조색6 5 2 2 2 2" xfId="2402" xr:uid="{00000000-0005-0000-0000-0000B7070000}"/>
    <cellStyle name="40% - 강조색6 5 2 2 3" xfId="2403" xr:uid="{00000000-0005-0000-0000-0000B8070000}"/>
    <cellStyle name="40% - 강조색6 5 2 3" xfId="2404" xr:uid="{00000000-0005-0000-0000-0000B9070000}"/>
    <cellStyle name="40% - 강조색6 5 2 3 2" xfId="2405" xr:uid="{00000000-0005-0000-0000-0000BA070000}"/>
    <cellStyle name="40% - 강조색6 5 2 4" xfId="2406" xr:uid="{00000000-0005-0000-0000-0000BB070000}"/>
    <cellStyle name="40% - 강조색6 5 3" xfId="2407" xr:uid="{00000000-0005-0000-0000-0000BC070000}"/>
    <cellStyle name="40% - 강조색6 5 3 2" xfId="2408" xr:uid="{00000000-0005-0000-0000-0000BD070000}"/>
    <cellStyle name="40% - 강조색6 5 3 2 2" xfId="2409" xr:uid="{00000000-0005-0000-0000-0000BE070000}"/>
    <cellStyle name="40% - 강조색6 5 3 3" xfId="2410" xr:uid="{00000000-0005-0000-0000-0000BF070000}"/>
    <cellStyle name="40% - 강조색6 5 4" xfId="2411" xr:uid="{00000000-0005-0000-0000-0000C0070000}"/>
    <cellStyle name="40% - 강조색6 5 4 2" xfId="2412" xr:uid="{00000000-0005-0000-0000-0000C1070000}"/>
    <cellStyle name="40% - 강조색6 5 5" xfId="2413" xr:uid="{00000000-0005-0000-0000-0000C2070000}"/>
    <cellStyle name="40% - 강조색6 6" xfId="2414" xr:uid="{00000000-0005-0000-0000-0000C3070000}"/>
    <cellStyle name="40% - 강조색6 7" xfId="2415" xr:uid="{00000000-0005-0000-0000-0000C4070000}"/>
    <cellStyle name="40% - 강조색6 7 2" xfId="2416" xr:uid="{00000000-0005-0000-0000-0000C5070000}"/>
    <cellStyle name="40% - 강조색6 7 2 2" xfId="2417" xr:uid="{00000000-0005-0000-0000-0000C6070000}"/>
    <cellStyle name="40% - 강조색6 7 2 2 2" xfId="2418" xr:uid="{00000000-0005-0000-0000-0000C7070000}"/>
    <cellStyle name="40% - 강조색6 7 2 3" xfId="2419" xr:uid="{00000000-0005-0000-0000-0000C8070000}"/>
    <cellStyle name="40% - 강조색6 7 3" xfId="2420" xr:uid="{00000000-0005-0000-0000-0000C9070000}"/>
    <cellStyle name="40% - 강조색6 7 3 2" xfId="2421" xr:uid="{00000000-0005-0000-0000-0000CA070000}"/>
    <cellStyle name="40% - 강조색6 7 4" xfId="2422" xr:uid="{00000000-0005-0000-0000-0000CB070000}"/>
    <cellStyle name="40% - 강조색6 8" xfId="2423" xr:uid="{00000000-0005-0000-0000-0000CC070000}"/>
    <cellStyle name="40% - 강조색6 8 2" xfId="2424" xr:uid="{00000000-0005-0000-0000-0000CD070000}"/>
    <cellStyle name="40% - 강조색6 8 2 2" xfId="2425" xr:uid="{00000000-0005-0000-0000-0000CE070000}"/>
    <cellStyle name="40% - 강조색6 8 3" xfId="2426" xr:uid="{00000000-0005-0000-0000-0000CF070000}"/>
    <cellStyle name="40% - 강조색6 9" xfId="2427" xr:uid="{00000000-0005-0000-0000-0000D0070000}"/>
    <cellStyle name="40% - 강조색6 9 2" xfId="2428" xr:uid="{00000000-0005-0000-0000-0000D1070000}"/>
    <cellStyle name="40% - 강조색6 9 2 2" xfId="2429" xr:uid="{00000000-0005-0000-0000-0000D2070000}"/>
    <cellStyle name="40% - 강조색6 9 3" xfId="2430" xr:uid="{00000000-0005-0000-0000-0000D3070000}"/>
    <cellStyle name="60% - Accent1" xfId="2431" xr:uid="{00000000-0005-0000-0000-0000D4070000}"/>
    <cellStyle name="60% - Accent1 2" xfId="2432" xr:uid="{00000000-0005-0000-0000-0000D5070000}"/>
    <cellStyle name="60% - Accent1 2 2" xfId="2433" xr:uid="{00000000-0005-0000-0000-0000D6070000}"/>
    <cellStyle name="60% - Accent1 2 2 2" xfId="2434" xr:uid="{00000000-0005-0000-0000-0000D7070000}"/>
    <cellStyle name="60% - Accent2" xfId="2435" xr:uid="{00000000-0005-0000-0000-0000D8070000}"/>
    <cellStyle name="60% - Accent2 2" xfId="2436" xr:uid="{00000000-0005-0000-0000-0000D9070000}"/>
    <cellStyle name="60% - Accent2 2 2" xfId="2437" xr:uid="{00000000-0005-0000-0000-0000DA070000}"/>
    <cellStyle name="60% - Accent2 2 2 2" xfId="2438" xr:uid="{00000000-0005-0000-0000-0000DB070000}"/>
    <cellStyle name="60% - Accent3" xfId="2439" xr:uid="{00000000-0005-0000-0000-0000DC070000}"/>
    <cellStyle name="60% - Accent3 2" xfId="2440" xr:uid="{00000000-0005-0000-0000-0000DD070000}"/>
    <cellStyle name="60% - Accent3 2 2" xfId="2441" xr:uid="{00000000-0005-0000-0000-0000DE070000}"/>
    <cellStyle name="60% - Accent3 2 2 2" xfId="2442" xr:uid="{00000000-0005-0000-0000-0000DF070000}"/>
    <cellStyle name="60% - Accent4" xfId="2443" xr:uid="{00000000-0005-0000-0000-0000E0070000}"/>
    <cellStyle name="60% - Accent4 2" xfId="2444" xr:uid="{00000000-0005-0000-0000-0000E1070000}"/>
    <cellStyle name="60% - Accent4 2 2" xfId="2445" xr:uid="{00000000-0005-0000-0000-0000E2070000}"/>
    <cellStyle name="60% - Accent4 2 2 2" xfId="2446" xr:uid="{00000000-0005-0000-0000-0000E3070000}"/>
    <cellStyle name="60% - Accent5" xfId="2447" xr:uid="{00000000-0005-0000-0000-0000E4070000}"/>
    <cellStyle name="60% - Accent5 2" xfId="2448" xr:uid="{00000000-0005-0000-0000-0000E5070000}"/>
    <cellStyle name="60% - Accent5 2 2" xfId="2449" xr:uid="{00000000-0005-0000-0000-0000E6070000}"/>
    <cellStyle name="60% - Accent5 2 2 2" xfId="2450" xr:uid="{00000000-0005-0000-0000-0000E7070000}"/>
    <cellStyle name="60% - Accent6" xfId="2451" xr:uid="{00000000-0005-0000-0000-0000E8070000}"/>
    <cellStyle name="60% - Accent6 2" xfId="2452" xr:uid="{00000000-0005-0000-0000-0000E9070000}"/>
    <cellStyle name="60% - Accent6 2 2" xfId="2453" xr:uid="{00000000-0005-0000-0000-0000EA070000}"/>
    <cellStyle name="60% - Accent6 2 2 2" xfId="2454" xr:uid="{00000000-0005-0000-0000-0000EB070000}"/>
    <cellStyle name="60% - 강조색1 2" xfId="35" xr:uid="{00000000-0005-0000-0000-0000EC070000}"/>
    <cellStyle name="60% - 강조색1 2 2" xfId="327" xr:uid="{00000000-0005-0000-0000-0000ED070000}"/>
    <cellStyle name="60% - 강조색1 2 3" xfId="462" xr:uid="{00000000-0005-0000-0000-0000EE070000}"/>
    <cellStyle name="60% - 강조색1 2 4" xfId="2455" xr:uid="{00000000-0005-0000-0000-0000EF070000}"/>
    <cellStyle name="60% - 강조색1 3" xfId="411" xr:uid="{00000000-0005-0000-0000-0000F0070000}"/>
    <cellStyle name="60% - 강조색1 3 2" xfId="2456" xr:uid="{00000000-0005-0000-0000-0000F1070000}"/>
    <cellStyle name="60% - 강조색1 4" xfId="373" xr:uid="{00000000-0005-0000-0000-0000F2070000}"/>
    <cellStyle name="60% - 강조색1 4 2" xfId="2457" xr:uid="{00000000-0005-0000-0000-0000F3070000}"/>
    <cellStyle name="60% - 강조색1 5" xfId="2458" xr:uid="{00000000-0005-0000-0000-0000F4070000}"/>
    <cellStyle name="60% - 강조색1 5 2" xfId="2459" xr:uid="{00000000-0005-0000-0000-0000F5070000}"/>
    <cellStyle name="60% - 강조색1 6" xfId="2460" xr:uid="{00000000-0005-0000-0000-0000F6070000}"/>
    <cellStyle name="60% - 강조색1 7" xfId="2461" xr:uid="{00000000-0005-0000-0000-0000F7070000}"/>
    <cellStyle name="60% - 강조색1 8" xfId="6687" xr:uid="{00000000-0005-0000-0000-0000F8070000}"/>
    <cellStyle name="60% - 강조색1 9" xfId="6688" xr:uid="{00000000-0005-0000-0000-0000F9070000}"/>
    <cellStyle name="60% - 강조색2 2" xfId="36" xr:uid="{00000000-0005-0000-0000-0000FA070000}"/>
    <cellStyle name="60% - 강조색2 2 2" xfId="328" xr:uid="{00000000-0005-0000-0000-0000FB070000}"/>
    <cellStyle name="60% - 강조색2 2 3" xfId="463" xr:uid="{00000000-0005-0000-0000-0000FC070000}"/>
    <cellStyle name="60% - 강조색2 2 4" xfId="2462" xr:uid="{00000000-0005-0000-0000-0000FD070000}"/>
    <cellStyle name="60% - 강조색2 3" xfId="412" xr:uid="{00000000-0005-0000-0000-0000FE070000}"/>
    <cellStyle name="60% - 강조색2 3 2" xfId="2463" xr:uid="{00000000-0005-0000-0000-0000FF070000}"/>
    <cellStyle name="60% - 강조색2 4" xfId="377" xr:uid="{00000000-0005-0000-0000-000000080000}"/>
    <cellStyle name="60% - 강조색2 4 2" xfId="2464" xr:uid="{00000000-0005-0000-0000-000001080000}"/>
    <cellStyle name="60% - 강조색2 5" xfId="2465" xr:uid="{00000000-0005-0000-0000-000002080000}"/>
    <cellStyle name="60% - 강조색2 5 2" xfId="2466" xr:uid="{00000000-0005-0000-0000-000003080000}"/>
    <cellStyle name="60% - 강조색2 6" xfId="2467" xr:uid="{00000000-0005-0000-0000-000004080000}"/>
    <cellStyle name="60% - 강조색2 7" xfId="2468" xr:uid="{00000000-0005-0000-0000-000005080000}"/>
    <cellStyle name="60% - 강조색2 8" xfId="6689" xr:uid="{00000000-0005-0000-0000-000006080000}"/>
    <cellStyle name="60% - 강조색2 9" xfId="6690" xr:uid="{00000000-0005-0000-0000-000007080000}"/>
    <cellStyle name="60% - 강조색3 2" xfId="37" xr:uid="{00000000-0005-0000-0000-000008080000}"/>
    <cellStyle name="60% - 강조색3 2 2" xfId="329" xr:uid="{00000000-0005-0000-0000-000009080000}"/>
    <cellStyle name="60% - 강조색3 2 3" xfId="464" xr:uid="{00000000-0005-0000-0000-00000A080000}"/>
    <cellStyle name="60% - 강조색3 2 4" xfId="2469" xr:uid="{00000000-0005-0000-0000-00000B080000}"/>
    <cellStyle name="60% - 강조색3 3" xfId="413" xr:uid="{00000000-0005-0000-0000-00000C080000}"/>
    <cellStyle name="60% - 강조색3 3 2" xfId="2470" xr:uid="{00000000-0005-0000-0000-00000D080000}"/>
    <cellStyle name="60% - 강조색3 4" xfId="381" xr:uid="{00000000-0005-0000-0000-00000E080000}"/>
    <cellStyle name="60% - 강조색3 4 2" xfId="2471" xr:uid="{00000000-0005-0000-0000-00000F080000}"/>
    <cellStyle name="60% - 강조색3 5" xfId="2472" xr:uid="{00000000-0005-0000-0000-000010080000}"/>
    <cellStyle name="60% - 강조색3 5 2" xfId="2473" xr:uid="{00000000-0005-0000-0000-000011080000}"/>
    <cellStyle name="60% - 강조색3 6" xfId="2474" xr:uid="{00000000-0005-0000-0000-000012080000}"/>
    <cellStyle name="60% - 강조색3 7" xfId="2475" xr:uid="{00000000-0005-0000-0000-000013080000}"/>
    <cellStyle name="60% - 강조색3 8" xfId="6691" xr:uid="{00000000-0005-0000-0000-000014080000}"/>
    <cellStyle name="60% - 강조색3 9" xfId="6692" xr:uid="{00000000-0005-0000-0000-000015080000}"/>
    <cellStyle name="60% - 강조색4 2" xfId="38" xr:uid="{00000000-0005-0000-0000-000016080000}"/>
    <cellStyle name="60% - 강조색4 2 2" xfId="330" xr:uid="{00000000-0005-0000-0000-000017080000}"/>
    <cellStyle name="60% - 강조색4 2 3" xfId="465" xr:uid="{00000000-0005-0000-0000-000018080000}"/>
    <cellStyle name="60% - 강조색4 2 4" xfId="2476" xr:uid="{00000000-0005-0000-0000-000019080000}"/>
    <cellStyle name="60% - 강조색4 3" xfId="414" xr:uid="{00000000-0005-0000-0000-00001A080000}"/>
    <cellStyle name="60% - 강조색4 3 2" xfId="2477" xr:uid="{00000000-0005-0000-0000-00001B080000}"/>
    <cellStyle name="60% - 강조색4 4" xfId="385" xr:uid="{00000000-0005-0000-0000-00001C080000}"/>
    <cellStyle name="60% - 강조색4 4 2" xfId="2478" xr:uid="{00000000-0005-0000-0000-00001D080000}"/>
    <cellStyle name="60% - 강조색4 5" xfId="2479" xr:uid="{00000000-0005-0000-0000-00001E080000}"/>
    <cellStyle name="60% - 강조색4 5 2" xfId="2480" xr:uid="{00000000-0005-0000-0000-00001F080000}"/>
    <cellStyle name="60% - 강조색4 6" xfId="2481" xr:uid="{00000000-0005-0000-0000-000020080000}"/>
    <cellStyle name="60% - 강조색4 7" xfId="2482" xr:uid="{00000000-0005-0000-0000-000021080000}"/>
    <cellStyle name="60% - 강조색4 8" xfId="6693" xr:uid="{00000000-0005-0000-0000-000022080000}"/>
    <cellStyle name="60% - 강조색4 9" xfId="6694" xr:uid="{00000000-0005-0000-0000-000023080000}"/>
    <cellStyle name="60% - 강조색5 2" xfId="39" xr:uid="{00000000-0005-0000-0000-000024080000}"/>
    <cellStyle name="60% - 강조색5 2 2" xfId="331" xr:uid="{00000000-0005-0000-0000-000025080000}"/>
    <cellStyle name="60% - 강조색5 2 3" xfId="466" xr:uid="{00000000-0005-0000-0000-000026080000}"/>
    <cellStyle name="60% - 강조색5 2 4" xfId="2483" xr:uid="{00000000-0005-0000-0000-000027080000}"/>
    <cellStyle name="60% - 강조색5 3" xfId="415" xr:uid="{00000000-0005-0000-0000-000028080000}"/>
    <cellStyle name="60% - 강조색5 3 2" xfId="2484" xr:uid="{00000000-0005-0000-0000-000029080000}"/>
    <cellStyle name="60% - 강조색5 4" xfId="389" xr:uid="{00000000-0005-0000-0000-00002A080000}"/>
    <cellStyle name="60% - 강조색5 4 2" xfId="2485" xr:uid="{00000000-0005-0000-0000-00002B080000}"/>
    <cellStyle name="60% - 강조색5 5" xfId="2486" xr:uid="{00000000-0005-0000-0000-00002C080000}"/>
    <cellStyle name="60% - 강조색5 5 2" xfId="2487" xr:uid="{00000000-0005-0000-0000-00002D080000}"/>
    <cellStyle name="60% - 강조색5 6" xfId="2488" xr:uid="{00000000-0005-0000-0000-00002E080000}"/>
    <cellStyle name="60% - 강조색5 7" xfId="2489" xr:uid="{00000000-0005-0000-0000-00002F080000}"/>
    <cellStyle name="60% - 강조색5 8" xfId="6695" xr:uid="{00000000-0005-0000-0000-000030080000}"/>
    <cellStyle name="60% - 강조색5 9" xfId="6696" xr:uid="{00000000-0005-0000-0000-000031080000}"/>
    <cellStyle name="60% - 강조색6 2" xfId="40" xr:uid="{00000000-0005-0000-0000-000032080000}"/>
    <cellStyle name="60% - 강조색6 2 2" xfId="332" xr:uid="{00000000-0005-0000-0000-000033080000}"/>
    <cellStyle name="60% - 강조색6 2 3" xfId="467" xr:uid="{00000000-0005-0000-0000-000034080000}"/>
    <cellStyle name="60% - 강조색6 2 4" xfId="2490" xr:uid="{00000000-0005-0000-0000-000035080000}"/>
    <cellStyle name="60% - 강조색6 3" xfId="416" xr:uid="{00000000-0005-0000-0000-000036080000}"/>
    <cellStyle name="60% - 강조색6 3 2" xfId="2491" xr:uid="{00000000-0005-0000-0000-000037080000}"/>
    <cellStyle name="60% - 강조색6 4" xfId="393" xr:uid="{00000000-0005-0000-0000-000038080000}"/>
    <cellStyle name="60% - 강조색6 4 2" xfId="2492" xr:uid="{00000000-0005-0000-0000-000039080000}"/>
    <cellStyle name="60% - 강조색6 5" xfId="2493" xr:uid="{00000000-0005-0000-0000-00003A080000}"/>
    <cellStyle name="60% - 강조색6 5 2" xfId="2494" xr:uid="{00000000-0005-0000-0000-00003B080000}"/>
    <cellStyle name="60% - 강조색6 6" xfId="2495" xr:uid="{00000000-0005-0000-0000-00003C080000}"/>
    <cellStyle name="60% - 강조색6 7" xfId="2496" xr:uid="{00000000-0005-0000-0000-00003D080000}"/>
    <cellStyle name="60% - 강조색6 8" xfId="6697" xr:uid="{00000000-0005-0000-0000-00003E080000}"/>
    <cellStyle name="60% - 강조색6 9" xfId="6698" xr:uid="{00000000-0005-0000-0000-00003F080000}"/>
    <cellStyle name="A¨­¢¬¢Ò [0]_¡Æ¨ÏAo" xfId="2497" xr:uid="{00000000-0005-0000-0000-000040080000}"/>
    <cellStyle name="A¨­￠￢￠O [0]_INQUIRY ￠?￥i¨u¡AAⓒ￢Aⓒª " xfId="2498" xr:uid="{00000000-0005-0000-0000-000041080000}"/>
    <cellStyle name="A¨­¢¬¢Ò_¡Æ¨ÏAo" xfId="2499" xr:uid="{00000000-0005-0000-0000-000042080000}"/>
    <cellStyle name="A¨­￠￢￠O_INQUIRY ￠?￥i¨u¡AAⓒ￢Aⓒª " xfId="2500" xr:uid="{00000000-0005-0000-0000-000043080000}"/>
    <cellStyle name="Accent1" xfId="2501" xr:uid="{00000000-0005-0000-0000-000044080000}"/>
    <cellStyle name="Accent1 2" xfId="2502" xr:uid="{00000000-0005-0000-0000-000045080000}"/>
    <cellStyle name="Accent1 2 2" xfId="2503" xr:uid="{00000000-0005-0000-0000-000046080000}"/>
    <cellStyle name="Accent1 2 2 2" xfId="2504" xr:uid="{00000000-0005-0000-0000-000047080000}"/>
    <cellStyle name="Accent2" xfId="2505" xr:uid="{00000000-0005-0000-0000-000048080000}"/>
    <cellStyle name="Accent2 2" xfId="2506" xr:uid="{00000000-0005-0000-0000-000049080000}"/>
    <cellStyle name="Accent2 2 2" xfId="2507" xr:uid="{00000000-0005-0000-0000-00004A080000}"/>
    <cellStyle name="Accent2 2 2 2" xfId="2508" xr:uid="{00000000-0005-0000-0000-00004B080000}"/>
    <cellStyle name="Accent3" xfId="2509" xr:uid="{00000000-0005-0000-0000-00004C080000}"/>
    <cellStyle name="Accent3 2" xfId="2510" xr:uid="{00000000-0005-0000-0000-00004D080000}"/>
    <cellStyle name="Accent3 2 2" xfId="2511" xr:uid="{00000000-0005-0000-0000-00004E080000}"/>
    <cellStyle name="Accent3 2 2 2" xfId="2512" xr:uid="{00000000-0005-0000-0000-00004F080000}"/>
    <cellStyle name="Accent4" xfId="2513" xr:uid="{00000000-0005-0000-0000-000050080000}"/>
    <cellStyle name="Accent4 2" xfId="2514" xr:uid="{00000000-0005-0000-0000-000051080000}"/>
    <cellStyle name="Accent4 2 2" xfId="2515" xr:uid="{00000000-0005-0000-0000-000052080000}"/>
    <cellStyle name="Accent4 2 2 2" xfId="2516" xr:uid="{00000000-0005-0000-0000-000053080000}"/>
    <cellStyle name="Accent5" xfId="2517" xr:uid="{00000000-0005-0000-0000-000054080000}"/>
    <cellStyle name="Accent5 2" xfId="2518" xr:uid="{00000000-0005-0000-0000-000055080000}"/>
    <cellStyle name="Accent5 2 2" xfId="2519" xr:uid="{00000000-0005-0000-0000-000056080000}"/>
    <cellStyle name="Accent5 2 2 2" xfId="2520" xr:uid="{00000000-0005-0000-0000-000057080000}"/>
    <cellStyle name="Accent6" xfId="2521" xr:uid="{00000000-0005-0000-0000-000058080000}"/>
    <cellStyle name="Accent6 2" xfId="2522" xr:uid="{00000000-0005-0000-0000-000059080000}"/>
    <cellStyle name="Accent6 2 2" xfId="2523" xr:uid="{00000000-0005-0000-0000-00005A080000}"/>
    <cellStyle name="Accent6 2 2 2" xfId="2524" xr:uid="{00000000-0005-0000-0000-00005B080000}"/>
    <cellStyle name="Actual Date" xfId="2525" xr:uid="{00000000-0005-0000-0000-00005C080000}"/>
    <cellStyle name="ÅëÈ­ [0]_´ëÇü»çÃâ" xfId="2526" xr:uid="{00000000-0005-0000-0000-00005D080000}"/>
    <cellStyle name="AeE­ [0]_¸AAa" xfId="2527" xr:uid="{00000000-0005-0000-0000-00005E080000}"/>
    <cellStyle name="ÅëÈ­ [0]_¸ñÂ÷ " xfId="2528" xr:uid="{00000000-0005-0000-0000-00005F080000}"/>
    <cellStyle name="AeE­ [0]_¼oAI¼º " xfId="2529" xr:uid="{00000000-0005-0000-0000-000060080000}"/>
    <cellStyle name="ÅëÈ­ [0]_INQUIRY ¿µ¾÷ÃßÁø " xfId="2530" xr:uid="{00000000-0005-0000-0000-000061080000}"/>
    <cellStyle name="AeE­ [0]_INQUIRY ¿μ¾÷AßAø " xfId="2531" xr:uid="{00000000-0005-0000-0000-000062080000}"/>
    <cellStyle name="ÅëÈ­_´ëÇü»çÃâ" xfId="2532" xr:uid="{00000000-0005-0000-0000-000063080000}"/>
    <cellStyle name="AeE­_¸AAa" xfId="2533" xr:uid="{00000000-0005-0000-0000-000064080000}"/>
    <cellStyle name="ÅëÈ­_¸ñÂ÷ " xfId="2534" xr:uid="{00000000-0005-0000-0000-000065080000}"/>
    <cellStyle name="AeE­_¼oAI¼º " xfId="2535" xr:uid="{00000000-0005-0000-0000-000066080000}"/>
    <cellStyle name="ÅëÈ­_INQUIRY ¿µ¾÷ÃßÁø " xfId="2536" xr:uid="{00000000-0005-0000-0000-000067080000}"/>
    <cellStyle name="AeE­_INQUIRY ¿μ¾÷AßAø " xfId="2537" xr:uid="{00000000-0005-0000-0000-000068080000}"/>
    <cellStyle name="AeE¡© [0]_¡Æ¨ÏAo" xfId="2538" xr:uid="{00000000-0005-0000-0000-000069080000}"/>
    <cellStyle name="AeE¡©_¡Æ¨ÏAo" xfId="2539" xr:uid="{00000000-0005-0000-0000-00006A080000}"/>
    <cellStyle name="AeE¡ⓒ [0]_INQUIRY ￠?￥i¨u¡AAⓒ￢Aⓒª " xfId="2540" xr:uid="{00000000-0005-0000-0000-00006B080000}"/>
    <cellStyle name="AeE¡ⓒ_INQUIRY ￠?￥i¨u¡AAⓒ￢Aⓒª " xfId="2541" xr:uid="{00000000-0005-0000-0000-00006C080000}"/>
    <cellStyle name="ALIGNMENT" xfId="85" xr:uid="{00000000-0005-0000-0000-00006D080000}"/>
    <cellStyle name="aomma_SBU Q2 Outlook" xfId="2542" xr:uid="{00000000-0005-0000-0000-00006E080000}"/>
    <cellStyle name="args.style" xfId="2543" xr:uid="{00000000-0005-0000-0000-00006F080000}"/>
    <cellStyle name="Arial 10" xfId="2544" xr:uid="{00000000-0005-0000-0000-000070080000}"/>
    <cellStyle name="Arial 12" xfId="2545" xr:uid="{00000000-0005-0000-0000-000071080000}"/>
    <cellStyle name="ÄÞ¸¶ [0]_´ëÇü»çÃâ" xfId="2546" xr:uid="{00000000-0005-0000-0000-000072080000}"/>
    <cellStyle name="AÞ¸¶ [0]_¸AAa" xfId="2547" xr:uid="{00000000-0005-0000-0000-000073080000}"/>
    <cellStyle name="ÄÞ¸¶ [0]_¸ñÂ÷ " xfId="2548" xr:uid="{00000000-0005-0000-0000-000074080000}"/>
    <cellStyle name="AÞ¸¶ [0]_¼oAI¼º " xfId="2549" xr:uid="{00000000-0005-0000-0000-000075080000}"/>
    <cellStyle name="ÄÞ¸¶ [0]_INQUIRY ¿µ¾÷ÃßÁø " xfId="2550" xr:uid="{00000000-0005-0000-0000-000076080000}"/>
    <cellStyle name="AÞ¸¶ [0]_INQUIRY ¿μ¾÷AßAø " xfId="2551" xr:uid="{00000000-0005-0000-0000-000077080000}"/>
    <cellStyle name="ÄÞ¸¶_´ëÇü»çÃâ" xfId="2552" xr:uid="{00000000-0005-0000-0000-000078080000}"/>
    <cellStyle name="AÞ¸¶_¸AAa" xfId="2553" xr:uid="{00000000-0005-0000-0000-000079080000}"/>
    <cellStyle name="ÄÞ¸¶_¸ñÂ÷ " xfId="2554" xr:uid="{00000000-0005-0000-0000-00007A080000}"/>
    <cellStyle name="AÞ¸¶_¼oAI¼º " xfId="2555" xr:uid="{00000000-0005-0000-0000-00007B080000}"/>
    <cellStyle name="ÄÞ¸¶_INQUIRY ¿µ¾÷ÃßÁø " xfId="2556" xr:uid="{00000000-0005-0000-0000-00007C080000}"/>
    <cellStyle name="AÞ¸¶_INQUIRY ¿μ¾÷AßAø " xfId="2557" xr:uid="{00000000-0005-0000-0000-00007D080000}"/>
    <cellStyle name="Bad" xfId="2558" xr:uid="{00000000-0005-0000-0000-00007E080000}"/>
    <cellStyle name="Bad 2" xfId="2559" xr:uid="{00000000-0005-0000-0000-00007F080000}"/>
    <cellStyle name="Bad 2 2" xfId="2560" xr:uid="{00000000-0005-0000-0000-000080080000}"/>
    <cellStyle name="Bad 2 2 2" xfId="2561" xr:uid="{00000000-0005-0000-0000-000081080000}"/>
    <cellStyle name="blank" xfId="2562" xr:uid="{00000000-0005-0000-0000-000082080000}"/>
    <cellStyle name="blank - Style1" xfId="2563" xr:uid="{00000000-0005-0000-0000-000083080000}"/>
    <cellStyle name="blue$00" xfId="2564" xr:uid="{00000000-0005-0000-0000-000084080000}"/>
    <cellStyle name="British Pound" xfId="2565" xr:uid="{00000000-0005-0000-0000-000085080000}"/>
    <cellStyle name="C¡ÍA¨ª_¡Æ¨ÏAo" xfId="2566" xr:uid="{00000000-0005-0000-0000-000086080000}"/>
    <cellStyle name="C¡IA¨ª_¡ic¨u¡A¨￢I¨￢¡Æ AN¡Æe " xfId="2567" xr:uid="{00000000-0005-0000-0000-000087080000}"/>
    <cellStyle name="C￥AØ_  FAB AIA¤  " xfId="2568" xr:uid="{00000000-0005-0000-0000-000088080000}"/>
    <cellStyle name="Ç¥ÁØ_´ëÀü" xfId="2569" xr:uid="{00000000-0005-0000-0000-000089080000}"/>
    <cellStyle name="C￥AØ_¸AAa(¿ø) " xfId="2570" xr:uid="{00000000-0005-0000-0000-00008A080000}"/>
    <cellStyle name="Ç¥ÁØ_¿µ¾÷ÇöÈ² " xfId="2571" xr:uid="{00000000-0005-0000-0000-00008B080000}"/>
    <cellStyle name="C￥AØ_¿¹≫e¿aA≫ " xfId="2572" xr:uid="{00000000-0005-0000-0000-00008C080000}"/>
    <cellStyle name="Ç¥ÁØ_»ç¾÷ºÎº° ÃÑ°è " xfId="2573" xr:uid="{00000000-0005-0000-0000-00008D080000}"/>
    <cellStyle name="C￥AØ_≫c¾÷ºIº° AN°e " xfId="2574" xr:uid="{00000000-0005-0000-0000-00008E080000}"/>
    <cellStyle name="Ç¥ÁØ_0N-HANDLING " xfId="2575" xr:uid="{00000000-0005-0000-0000-00008F080000}"/>
    <cellStyle name="C￥AØ_¾c½A " xfId="2576" xr:uid="{00000000-0005-0000-0000-000090080000}"/>
    <cellStyle name="Ç¥ÁØ_5-1±¤°í " xfId="2577" xr:uid="{00000000-0005-0000-0000-000091080000}"/>
    <cellStyle name="C￥AØ_AN°y(1.25) " xfId="2578" xr:uid="{00000000-0005-0000-0000-000092080000}"/>
    <cellStyle name="Ç¥ÁØ_Áý°èÇ¥(2¿ù) " xfId="2579" xr:uid="{00000000-0005-0000-0000-000093080000}"/>
    <cellStyle name="C￥AØ_PERSONAL" xfId="86" xr:uid="{00000000-0005-0000-0000-000094080000}"/>
    <cellStyle name="Calc Currency (0)" xfId="2580" xr:uid="{00000000-0005-0000-0000-000095080000}"/>
    <cellStyle name="Calc Currency (2)" xfId="2581" xr:uid="{00000000-0005-0000-0000-000096080000}"/>
    <cellStyle name="Calc Percent (0)" xfId="2582" xr:uid="{00000000-0005-0000-0000-000097080000}"/>
    <cellStyle name="Calc Percent (1)" xfId="2583" xr:uid="{00000000-0005-0000-0000-000098080000}"/>
    <cellStyle name="Calc Percent (2)" xfId="2584" xr:uid="{00000000-0005-0000-0000-000099080000}"/>
    <cellStyle name="Calc Units (0)" xfId="2585" xr:uid="{00000000-0005-0000-0000-00009A080000}"/>
    <cellStyle name="Calc Units (1)" xfId="2586" xr:uid="{00000000-0005-0000-0000-00009B080000}"/>
    <cellStyle name="Calc Units (2)" xfId="2587" xr:uid="{00000000-0005-0000-0000-00009C080000}"/>
    <cellStyle name="Calculation" xfId="2588" xr:uid="{00000000-0005-0000-0000-00009D080000}"/>
    <cellStyle name="Calculation 2" xfId="2589" xr:uid="{00000000-0005-0000-0000-00009E080000}"/>
    <cellStyle name="Calculation 2 2" xfId="2590" xr:uid="{00000000-0005-0000-0000-00009F080000}"/>
    <cellStyle name="Calculation 2 2 2" xfId="2591" xr:uid="{00000000-0005-0000-0000-0000A0080000}"/>
    <cellStyle name="Case" xfId="2592" xr:uid="{00000000-0005-0000-0000-0000A1080000}"/>
    <cellStyle name="category" xfId="87" xr:uid="{00000000-0005-0000-0000-0000A2080000}"/>
    <cellStyle name="Check Cell" xfId="2593" xr:uid="{00000000-0005-0000-0000-0000A3080000}"/>
    <cellStyle name="Check Cell 2" xfId="2594" xr:uid="{00000000-0005-0000-0000-0000A4080000}"/>
    <cellStyle name="Check Cell 2 2" xfId="2595" xr:uid="{00000000-0005-0000-0000-0000A5080000}"/>
    <cellStyle name="Check Cell 2 2 2" xfId="2596" xr:uid="{00000000-0005-0000-0000-0000A6080000}"/>
    <cellStyle name="Column Heading" xfId="309" xr:uid="{00000000-0005-0000-0000-0000A7080000}"/>
    <cellStyle name="Comma" xfId="88" xr:uid="{00000000-0005-0000-0000-0000A8080000}"/>
    <cellStyle name="Comma  - Style2" xfId="2597" xr:uid="{00000000-0005-0000-0000-0000A9080000}"/>
    <cellStyle name="Comma  - Style3" xfId="2598" xr:uid="{00000000-0005-0000-0000-0000AA080000}"/>
    <cellStyle name="Comma  - Style4" xfId="2599" xr:uid="{00000000-0005-0000-0000-0000AB080000}"/>
    <cellStyle name="Comma  - Style5" xfId="2600" xr:uid="{00000000-0005-0000-0000-0000AC080000}"/>
    <cellStyle name="Comma  - Style6" xfId="2601" xr:uid="{00000000-0005-0000-0000-0000AD080000}"/>
    <cellStyle name="Comma  - Style7" xfId="2602" xr:uid="{00000000-0005-0000-0000-0000AE080000}"/>
    <cellStyle name="Comma  - Style8" xfId="2603" xr:uid="{00000000-0005-0000-0000-0000AF080000}"/>
    <cellStyle name="Comma [0]" xfId="6" xr:uid="{00000000-0005-0000-0000-0000B0080000}"/>
    <cellStyle name="Comma [00]" xfId="2604" xr:uid="{00000000-0005-0000-0000-0000B1080000}"/>
    <cellStyle name="comma zerodec" xfId="89" xr:uid="{00000000-0005-0000-0000-0000B2080000}"/>
    <cellStyle name="comma zerodec 2" xfId="2605" xr:uid="{00000000-0005-0000-0000-0000B3080000}"/>
    <cellStyle name="Comma_ SG&amp;A Bridge " xfId="90" xr:uid="{00000000-0005-0000-0000-0000B4080000}"/>
    <cellStyle name="Comma0" xfId="2606" xr:uid="{00000000-0005-0000-0000-0000B5080000}"/>
    <cellStyle name="Copied" xfId="2607" xr:uid="{00000000-0005-0000-0000-0000B6080000}"/>
    <cellStyle name="Curren?_x0012_퐀_x0017_?" xfId="2608" xr:uid="{00000000-0005-0000-0000-0000B7080000}"/>
    <cellStyle name="Currency" xfId="91" xr:uid="{00000000-0005-0000-0000-0000B8080000}"/>
    <cellStyle name="Currency [0]" xfId="2610" xr:uid="{00000000-0005-0000-0000-0000B9080000}"/>
    <cellStyle name="Currency [00]" xfId="2611" xr:uid="{00000000-0005-0000-0000-0000BA080000}"/>
    <cellStyle name="Currency 10" xfId="6841" xr:uid="{00000000-0005-0000-0000-0000BB080000}"/>
    <cellStyle name="Currency 11" xfId="6862" xr:uid="{00000000-0005-0000-0000-0000BC080000}"/>
    <cellStyle name="Currency 12" xfId="6861" xr:uid="{00000000-0005-0000-0000-0000BD080000}"/>
    <cellStyle name="Currency 2" xfId="2612" xr:uid="{00000000-0005-0000-0000-0000BE080000}"/>
    <cellStyle name="Currency 3" xfId="2613" xr:uid="{00000000-0005-0000-0000-0000BF080000}"/>
    <cellStyle name="Currency 4" xfId="2614" xr:uid="{00000000-0005-0000-0000-0000C0080000}"/>
    <cellStyle name="Currency 5" xfId="2609" xr:uid="{00000000-0005-0000-0000-0000C1080000}"/>
    <cellStyle name="Currency 6" xfId="6676" xr:uid="{00000000-0005-0000-0000-0000C2080000}"/>
    <cellStyle name="Currency 7" xfId="6681" xr:uid="{00000000-0005-0000-0000-0000C3080000}"/>
    <cellStyle name="Currency 8" xfId="6675" xr:uid="{00000000-0005-0000-0000-0000C4080000}"/>
    <cellStyle name="Currency 9" xfId="6839" xr:uid="{00000000-0005-0000-0000-0000C5080000}"/>
    <cellStyle name="Currency_ SG&amp;A Bridge " xfId="92" xr:uid="{00000000-0005-0000-0000-0000C6080000}"/>
    <cellStyle name="Currency0" xfId="2615" xr:uid="{00000000-0005-0000-0000-0000C7080000}"/>
    <cellStyle name="Currency1" xfId="93" xr:uid="{00000000-0005-0000-0000-0000C8080000}"/>
    <cellStyle name="Currency1 2" xfId="2616" xr:uid="{00000000-0005-0000-0000-0000C9080000}"/>
    <cellStyle name="Date" xfId="94" xr:uid="{00000000-0005-0000-0000-0000CA080000}"/>
    <cellStyle name="Date 2" xfId="2618" xr:uid="{00000000-0005-0000-0000-0000CB080000}"/>
    <cellStyle name="Date 3" xfId="2617" xr:uid="{00000000-0005-0000-0000-0000CC080000}"/>
    <cellStyle name="Date Short" xfId="2619" xr:uid="{00000000-0005-0000-0000-0000CD080000}"/>
    <cellStyle name="Date_★조직개편 대응 Master Plan_v1.0_120509" xfId="2620" xr:uid="{00000000-0005-0000-0000-0000CE080000}"/>
    <cellStyle name="DELTA" xfId="2621" xr:uid="{00000000-0005-0000-0000-0000CF080000}"/>
    <cellStyle name="Dezimal [0]_Compiling Utility Macros" xfId="2622" xr:uid="{00000000-0005-0000-0000-0000D0080000}"/>
    <cellStyle name="Dezimal_Compiling Utility Macros" xfId="2623" xr:uid="{00000000-0005-0000-0000-0000D1080000}"/>
    <cellStyle name="discount" xfId="95" xr:uid="{00000000-0005-0000-0000-0000D2080000}"/>
    <cellStyle name="Dollar (zero dec)" xfId="96" xr:uid="{00000000-0005-0000-0000-0000D3080000}"/>
    <cellStyle name="Dollar (zero dec) 2" xfId="2624" xr:uid="{00000000-0005-0000-0000-0000D4080000}"/>
    <cellStyle name="Double Accounting" xfId="2625" xr:uid="{00000000-0005-0000-0000-0000D5080000}"/>
    <cellStyle name="Enter Currency (0)" xfId="2626" xr:uid="{00000000-0005-0000-0000-0000D6080000}"/>
    <cellStyle name="Enter Currency (2)" xfId="2627" xr:uid="{00000000-0005-0000-0000-0000D7080000}"/>
    <cellStyle name="Enter Units (0)" xfId="2628" xr:uid="{00000000-0005-0000-0000-0000D8080000}"/>
    <cellStyle name="Enter Units (1)" xfId="2629" xr:uid="{00000000-0005-0000-0000-0000D9080000}"/>
    <cellStyle name="Enter Units (2)" xfId="2630" xr:uid="{00000000-0005-0000-0000-0000DA080000}"/>
    <cellStyle name="Entered" xfId="2631" xr:uid="{00000000-0005-0000-0000-0000DB080000}"/>
    <cellStyle name="Euro" xfId="2632" xr:uid="{00000000-0005-0000-0000-0000DC080000}"/>
    <cellStyle name="Explanatory Text" xfId="2633" xr:uid="{00000000-0005-0000-0000-0000DD080000}"/>
    <cellStyle name="Explanatory Text 2" xfId="2634" xr:uid="{00000000-0005-0000-0000-0000DE080000}"/>
    <cellStyle name="Explanatory Text 2 2" xfId="2635" xr:uid="{00000000-0005-0000-0000-0000DF080000}"/>
    <cellStyle name="Explanatory Text 2 2 2" xfId="2636" xr:uid="{00000000-0005-0000-0000-0000E0080000}"/>
    <cellStyle name="F2" xfId="2637" xr:uid="{00000000-0005-0000-0000-0000E1080000}"/>
    <cellStyle name="F3" xfId="2638" xr:uid="{00000000-0005-0000-0000-0000E2080000}"/>
    <cellStyle name="F4" xfId="2639" xr:uid="{00000000-0005-0000-0000-0000E3080000}"/>
    <cellStyle name="F5" xfId="2640" xr:uid="{00000000-0005-0000-0000-0000E4080000}"/>
    <cellStyle name="F6" xfId="2641" xr:uid="{00000000-0005-0000-0000-0000E5080000}"/>
    <cellStyle name="F7" xfId="2642" xr:uid="{00000000-0005-0000-0000-0000E6080000}"/>
    <cellStyle name="F8" xfId="2643" xr:uid="{00000000-0005-0000-0000-0000E7080000}"/>
    <cellStyle name="Fixed" xfId="97" xr:uid="{00000000-0005-0000-0000-0000E8080000}"/>
    <cellStyle name="Fixed 2" xfId="2645" xr:uid="{00000000-0005-0000-0000-0000E9080000}"/>
    <cellStyle name="Fixed 3" xfId="2644" xr:uid="{00000000-0005-0000-0000-0000EA080000}"/>
    <cellStyle name="G10" xfId="2646" xr:uid="{00000000-0005-0000-0000-0000EB080000}"/>
    <cellStyle name="Good" xfId="2647" xr:uid="{00000000-0005-0000-0000-0000EC080000}"/>
    <cellStyle name="Good 2" xfId="2648" xr:uid="{00000000-0005-0000-0000-0000ED080000}"/>
    <cellStyle name="Good 2 2" xfId="2649" xr:uid="{00000000-0005-0000-0000-0000EE080000}"/>
    <cellStyle name="Good 2 2 2" xfId="2650" xr:uid="{00000000-0005-0000-0000-0000EF080000}"/>
    <cellStyle name="Grey" xfId="98" xr:uid="{00000000-0005-0000-0000-0000F0080000}"/>
    <cellStyle name="Grey 2" xfId="99" xr:uid="{00000000-0005-0000-0000-0000F1080000}"/>
    <cellStyle name="HEADER" xfId="100" xr:uid="{00000000-0005-0000-0000-0000F2080000}"/>
    <cellStyle name="Header1" xfId="101" xr:uid="{00000000-0005-0000-0000-0000F3080000}"/>
    <cellStyle name="Header2" xfId="102" xr:uid="{00000000-0005-0000-0000-0000F4080000}"/>
    <cellStyle name="Heading 1" xfId="300" xr:uid="{00000000-0005-0000-0000-0000F5080000}"/>
    <cellStyle name="Heading 1 2" xfId="2651" xr:uid="{00000000-0005-0000-0000-0000F6080000}"/>
    <cellStyle name="Heading 1 2 2" xfId="2652" xr:uid="{00000000-0005-0000-0000-0000F7080000}"/>
    <cellStyle name="Heading 1 2 3" xfId="2653" xr:uid="{00000000-0005-0000-0000-0000F8080000}"/>
    <cellStyle name="Heading 1 2 3 2" xfId="2654" xr:uid="{00000000-0005-0000-0000-0000F9080000}"/>
    <cellStyle name="Heading 2" xfId="301" xr:uid="{00000000-0005-0000-0000-0000FA080000}"/>
    <cellStyle name="Heading 2 2" xfId="2655" xr:uid="{00000000-0005-0000-0000-0000FB080000}"/>
    <cellStyle name="Heading 2 2 2" xfId="2656" xr:uid="{00000000-0005-0000-0000-0000FC080000}"/>
    <cellStyle name="Heading 2 2 3" xfId="2657" xr:uid="{00000000-0005-0000-0000-0000FD080000}"/>
    <cellStyle name="Heading 2 2 3 2" xfId="2658" xr:uid="{00000000-0005-0000-0000-0000FE080000}"/>
    <cellStyle name="Heading 3" xfId="302" xr:uid="{00000000-0005-0000-0000-0000FF080000}"/>
    <cellStyle name="Heading 3 2" xfId="2659" xr:uid="{00000000-0005-0000-0000-000000090000}"/>
    <cellStyle name="Heading 3 2 2" xfId="2660" xr:uid="{00000000-0005-0000-0000-000001090000}"/>
    <cellStyle name="Heading 3 2 2 2" xfId="2661" xr:uid="{00000000-0005-0000-0000-000002090000}"/>
    <cellStyle name="Heading 4" xfId="303" xr:uid="{00000000-0005-0000-0000-000003090000}"/>
    <cellStyle name="Heading 4 2" xfId="2662" xr:uid="{00000000-0005-0000-0000-000004090000}"/>
    <cellStyle name="Heading 4 2 2" xfId="2663" xr:uid="{00000000-0005-0000-0000-000005090000}"/>
    <cellStyle name="Heading 4 2 2 2" xfId="2664" xr:uid="{00000000-0005-0000-0000-000006090000}"/>
    <cellStyle name="Heading1" xfId="103" xr:uid="{00000000-0005-0000-0000-000007090000}"/>
    <cellStyle name="Heading1 2" xfId="2666" xr:uid="{00000000-0005-0000-0000-000008090000}"/>
    <cellStyle name="Heading1 3" xfId="2665" xr:uid="{00000000-0005-0000-0000-000009090000}"/>
    <cellStyle name="Heading2" xfId="104" xr:uid="{00000000-0005-0000-0000-00000A090000}"/>
    <cellStyle name="Heading2 2" xfId="2668" xr:uid="{00000000-0005-0000-0000-00000B090000}"/>
    <cellStyle name="Heading2 3" xfId="2667" xr:uid="{00000000-0005-0000-0000-00000C090000}"/>
    <cellStyle name="HeadingS" xfId="2669" xr:uid="{00000000-0005-0000-0000-00000D090000}"/>
    <cellStyle name="HEADINGSTOP" xfId="2670" xr:uid="{00000000-0005-0000-0000-00000E090000}"/>
    <cellStyle name="HIGHLIGHT" xfId="2671" xr:uid="{00000000-0005-0000-0000-00000F090000}"/>
    <cellStyle name="Hyperlink" xfId="2672" xr:uid="{00000000-0005-0000-0000-000010090000}"/>
    <cellStyle name="Input" xfId="2673" xr:uid="{00000000-0005-0000-0000-000011090000}"/>
    <cellStyle name="Input [yellow]" xfId="105" xr:uid="{00000000-0005-0000-0000-000012090000}"/>
    <cellStyle name="Input [yellow] 2" xfId="106" xr:uid="{00000000-0005-0000-0000-000013090000}"/>
    <cellStyle name="Input 2" xfId="2674" xr:uid="{00000000-0005-0000-0000-000014090000}"/>
    <cellStyle name="Input 2 2" xfId="2675" xr:uid="{00000000-0005-0000-0000-000015090000}"/>
    <cellStyle name="Input 2 2 2" xfId="2676" xr:uid="{00000000-0005-0000-0000-000016090000}"/>
    <cellStyle name="Input_BM Activity Association" xfId="2677" xr:uid="{00000000-0005-0000-0000-000017090000}"/>
    <cellStyle name="Link Currency (0)" xfId="2678" xr:uid="{00000000-0005-0000-0000-000018090000}"/>
    <cellStyle name="Link Currency (2)" xfId="2679" xr:uid="{00000000-0005-0000-0000-000019090000}"/>
    <cellStyle name="Link Units (0)" xfId="2680" xr:uid="{00000000-0005-0000-0000-00001A090000}"/>
    <cellStyle name="Link Units (1)" xfId="2681" xr:uid="{00000000-0005-0000-0000-00001B090000}"/>
    <cellStyle name="Link Units (2)" xfId="2682" xr:uid="{00000000-0005-0000-0000-00001C090000}"/>
    <cellStyle name="Linked Cell" xfId="2683" xr:uid="{00000000-0005-0000-0000-00001D090000}"/>
    <cellStyle name="Linked Cell 2" xfId="2684" xr:uid="{00000000-0005-0000-0000-00001E090000}"/>
    <cellStyle name="Linked Cell 2 2" xfId="2685" xr:uid="{00000000-0005-0000-0000-00001F090000}"/>
    <cellStyle name="Linked Cell 2 2 2" xfId="2686" xr:uid="{00000000-0005-0000-0000-000020090000}"/>
    <cellStyle name="Milliers [0]_CTC" xfId="2687" xr:uid="{00000000-0005-0000-0000-000021090000}"/>
    <cellStyle name="Milliers_CTC" xfId="2688" xr:uid="{00000000-0005-0000-0000-000022090000}"/>
    <cellStyle name="mma_MATERAL2" xfId="2689" xr:uid="{00000000-0005-0000-0000-000023090000}"/>
    <cellStyle name="Model" xfId="107" xr:uid="{00000000-0005-0000-0000-000024090000}"/>
    <cellStyle name="Mon?aire [0]_CTC" xfId="2690" xr:uid="{00000000-0005-0000-0000-000025090000}"/>
    <cellStyle name="Mon?aire_CTC" xfId="2691" xr:uid="{00000000-0005-0000-0000-000026090000}"/>
    <cellStyle name="MSTRStyle.모두.c1_bdd14433-2b26-46cd-8652-cdfb3b606776" xfId="6699" xr:uid="{00000000-0005-0000-0000-000027090000}"/>
    <cellStyle name="MSTRStyle.모두.c101_9d75a0cb-0348-4635-9f82-5eba41e9d170" xfId="6700" xr:uid="{00000000-0005-0000-0000-000028090000}"/>
    <cellStyle name="MSTRStyle.모두.c103_915e5de6-e387-4e59-88be-77fbf5c7501d" xfId="6701" xr:uid="{00000000-0005-0000-0000-000029090000}"/>
    <cellStyle name="MSTRStyle.모두.c106_22a7bb25-25dc-4fc3-8624-573eee4f4a50" xfId="6702" xr:uid="{00000000-0005-0000-0000-00002A090000}"/>
    <cellStyle name="MSTRStyle.모두.c108_f0c65276-337a-436d-b2c2-bc6179e70ed2" xfId="6703" xr:uid="{00000000-0005-0000-0000-00002B090000}"/>
    <cellStyle name="MSTRStyle.모두.c111_f108ec77-a764-4e8e-a283-344c486492f8" xfId="6704" xr:uid="{00000000-0005-0000-0000-00002C090000}"/>
    <cellStyle name="MSTRStyle.모두.c113_8e84c1d0-09f9-47c9-a2d6-cf364f71db0b" xfId="6705" xr:uid="{00000000-0005-0000-0000-00002D090000}"/>
    <cellStyle name="MSTRStyle.모두.c116_5206611a-c6ef-4e2d-881e-368b082eacac" xfId="6706" xr:uid="{00000000-0005-0000-0000-00002E090000}"/>
    <cellStyle name="MSTRStyle.모두.c118_8bc93bae-e8e6-4a67-bc23-dac1b51e0631" xfId="6707" xr:uid="{00000000-0005-0000-0000-00002F090000}"/>
    <cellStyle name="MSTRStyle.모두.c121_e1bfe840-7822-4be2-8134-c7af3afd5b88" xfId="6708" xr:uid="{00000000-0005-0000-0000-000030090000}"/>
    <cellStyle name="MSTRStyle.모두.c123_66f85940-045e-4444-bb96-477f62535301" xfId="6709" xr:uid="{00000000-0005-0000-0000-000031090000}"/>
    <cellStyle name="MSTRStyle.모두.c126_43eb804d-18a3-4d71-b4d1-d6b0513ae6da" xfId="6710" xr:uid="{00000000-0005-0000-0000-000032090000}"/>
    <cellStyle name="MSTRStyle.모두.c128_aad90723-7221-41fa-8a77-b02bd0c774e0" xfId="6711" xr:uid="{00000000-0005-0000-0000-000033090000}"/>
    <cellStyle name="MSTRStyle.모두.c13_8757a91a-f349-4962-908e-9f5b2a9aaf71" xfId="6712" xr:uid="{00000000-0005-0000-0000-000034090000}"/>
    <cellStyle name="MSTRStyle.모두.c131_2b9812f1-124e-4ebe-b67e-85b084ad28ae" xfId="6713" xr:uid="{00000000-0005-0000-0000-000035090000}"/>
    <cellStyle name="MSTRStyle.모두.c133_3fdbce9d-3fcb-4a6a-87a4-44928682ed0f" xfId="6714" xr:uid="{00000000-0005-0000-0000-000036090000}"/>
    <cellStyle name="MSTRStyle.모두.c136_0ac30cb8-4fc7-466a-b462-4f3ef1ddbcf9" xfId="6715" xr:uid="{00000000-0005-0000-0000-000037090000}"/>
    <cellStyle name="MSTRStyle.모두.c138_5acf6dd4-b563-4e9e-aa5f-aff957bad5f9" xfId="6716" xr:uid="{00000000-0005-0000-0000-000038090000}"/>
    <cellStyle name="MSTRStyle.모두.c141_7fcc914a-02b1-4158-9bbd-905cf7aed36c" xfId="6717" xr:uid="{00000000-0005-0000-0000-000039090000}"/>
    <cellStyle name="MSTRStyle.모두.c143_c908b740-a4e5-4214-9a49-7b77c41b2e00" xfId="6718" xr:uid="{00000000-0005-0000-0000-00003A090000}"/>
    <cellStyle name="MSTRStyle.모두.c146_a4d97b2e-e272-4e44-a5fc-0ed7a3332e80" xfId="6719" xr:uid="{00000000-0005-0000-0000-00003B090000}"/>
    <cellStyle name="MSTRStyle.모두.c148_92e2c529-3581-4f0c-9dd8-68f593fa3dbc" xfId="6720" xr:uid="{00000000-0005-0000-0000-00003C090000}"/>
    <cellStyle name="MSTRStyle.모두.c151_6417506b-37c2-466b-9999-aab4c3bf8d9b" xfId="6721" xr:uid="{00000000-0005-0000-0000-00003D090000}"/>
    <cellStyle name="MSTRStyle.모두.c153_56c0f4f6-4ca0-4c34-9c5a-72f8f7e59400" xfId="6722" xr:uid="{00000000-0005-0000-0000-00003E090000}"/>
    <cellStyle name="MSTRStyle.모두.c156_29bc0953-f08e-4586-99e0-a1d08840aa97" xfId="6723" xr:uid="{00000000-0005-0000-0000-00003F090000}"/>
    <cellStyle name="MSTRStyle.모두.c158_8b6c7d7c-26b6-4b55-99fe-20e352a4bd72" xfId="6724" xr:uid="{00000000-0005-0000-0000-000040090000}"/>
    <cellStyle name="MSTRStyle.모두.c16_cb2b45e6-7655-45d2-b21b-184538e440d1" xfId="6725" xr:uid="{00000000-0005-0000-0000-000041090000}"/>
    <cellStyle name="MSTRStyle.모두.c161_dde59d1b-7670-4877-8359-fc6d390dea97" xfId="6726" xr:uid="{00000000-0005-0000-0000-000042090000}"/>
    <cellStyle name="MSTRStyle.모두.c163_e6b67c93-9ef7-41d8-b52e-1efb327d48ee" xfId="6727" xr:uid="{00000000-0005-0000-0000-000043090000}"/>
    <cellStyle name="MSTRStyle.모두.c166_58ba0423-0066-4bdd-b70c-19f81e4c15c6" xfId="6728" xr:uid="{00000000-0005-0000-0000-000044090000}"/>
    <cellStyle name="MSTRStyle.모두.c168_3973533f-c9cd-4d9c-894b-04b1499e7039" xfId="6729" xr:uid="{00000000-0005-0000-0000-000045090000}"/>
    <cellStyle name="MSTRStyle.모두.c17_349ce697-1f1f-4442-8fb7-79cd2e295058" xfId="6730" xr:uid="{00000000-0005-0000-0000-000046090000}"/>
    <cellStyle name="MSTRStyle.모두.c171_88de1571-6188-4ad2-a028-9c148f34e04e" xfId="6731" xr:uid="{00000000-0005-0000-0000-000047090000}"/>
    <cellStyle name="MSTRStyle.모두.c173_154b7a4f-ae13-4a27-bef6-40f5b319f72b" xfId="6732" xr:uid="{00000000-0005-0000-0000-000048090000}"/>
    <cellStyle name="MSTRStyle.모두.c176_2296f0e7-6392-48b2-ad8e-885101a092be" xfId="6733" xr:uid="{00000000-0005-0000-0000-000049090000}"/>
    <cellStyle name="MSTRStyle.모두.c178_47aafce7-c4fb-4669-81f8-05a928b0e915" xfId="6734" xr:uid="{00000000-0005-0000-0000-00004A090000}"/>
    <cellStyle name="MSTRStyle.모두.c18_debdc306-96dc-4452-b448-a8fba253b81b" xfId="6735" xr:uid="{00000000-0005-0000-0000-00004B090000}"/>
    <cellStyle name="MSTRStyle.모두.c181_b0188ee2-983b-488e-81ef-7d8c8c3c371e" xfId="6736" xr:uid="{00000000-0005-0000-0000-00004C090000}"/>
    <cellStyle name="MSTRStyle.모두.c183_20484235-2c06-4b59-ae0b-e0cc656a68a2" xfId="6737" xr:uid="{00000000-0005-0000-0000-00004D090000}"/>
    <cellStyle name="MSTRStyle.모두.c186_9a4310ab-20db-4df2-845f-a5a21179e0e4" xfId="6738" xr:uid="{00000000-0005-0000-0000-00004E090000}"/>
    <cellStyle name="MSTRStyle.모두.c188_971476e2-3e70-4175-a180-bef55e644346" xfId="6739" xr:uid="{00000000-0005-0000-0000-00004F090000}"/>
    <cellStyle name="MSTRStyle.모두.c191_5e1139e3-6eb0-48be-adca-2b8b7b0c0325" xfId="6740" xr:uid="{00000000-0005-0000-0000-000050090000}"/>
    <cellStyle name="MSTRStyle.모두.c2_56d2c1ff-9f34-4000-a305-358b6ea0b111" xfId="6741" xr:uid="{00000000-0005-0000-0000-000051090000}"/>
    <cellStyle name="MSTRStyle.모두.c21_d54f8c7d-68d8-4058-91e8-9a94f5b02836" xfId="6742" xr:uid="{00000000-0005-0000-0000-000052090000}"/>
    <cellStyle name="MSTRStyle.모두.c23_b8dff423-13f2-4d51-b7b3-c0c3f27e4706" xfId="6743" xr:uid="{00000000-0005-0000-0000-000053090000}"/>
    <cellStyle name="MSTRStyle.모두.c26_75445b4a-7ec6-4966-9e4f-e8349793ad3f" xfId="6744" xr:uid="{00000000-0005-0000-0000-000054090000}"/>
    <cellStyle name="MSTRStyle.모두.c28_0e826ce7-c8a7-42f5-85af-9991ea2e42dc" xfId="6745" xr:uid="{00000000-0005-0000-0000-000055090000}"/>
    <cellStyle name="MSTRStyle.모두.c3_7332c70e-82c4-4880-896a-c27cc38a601b" xfId="6746" xr:uid="{00000000-0005-0000-0000-000056090000}"/>
    <cellStyle name="MSTRStyle.모두.c31_77c1e36f-3add-44da-9f2f-6623abbbd37a" xfId="6747" xr:uid="{00000000-0005-0000-0000-000057090000}"/>
    <cellStyle name="MSTRStyle.모두.c33_1612a6d8-a9b7-4167-b4eb-3bb2bb77068b" xfId="6748" xr:uid="{00000000-0005-0000-0000-000058090000}"/>
    <cellStyle name="MSTRStyle.모두.c36_3114bc94-d45d-4292-900a-70c926c04a51" xfId="6749" xr:uid="{00000000-0005-0000-0000-000059090000}"/>
    <cellStyle name="MSTRStyle.모두.c38_374a09e0-89dc-4e26-bb40-969c20ac0777" xfId="6750" xr:uid="{00000000-0005-0000-0000-00005A090000}"/>
    <cellStyle name="MSTRStyle.모두.c41_bddbb3a7-c429-4852-b08b-2b8e8eedb63e" xfId="6751" xr:uid="{00000000-0005-0000-0000-00005B090000}"/>
    <cellStyle name="MSTRStyle.모두.c43_a8b795c2-8234-4be5-94c9-e102b438f911" xfId="6752" xr:uid="{00000000-0005-0000-0000-00005C090000}"/>
    <cellStyle name="MSTRStyle.모두.c46_03c7bba0-fd00-4b69-a9c8-dd1aa3ada54f" xfId="6753" xr:uid="{00000000-0005-0000-0000-00005D090000}"/>
    <cellStyle name="MSTRStyle.모두.c48_6e90c42d-af95-4348-956b-d6717e577918" xfId="6754" xr:uid="{00000000-0005-0000-0000-00005E090000}"/>
    <cellStyle name="MSTRStyle.모두.c51_1d7254ce-2960-4134-9213-fe2c5ee86db4" xfId="6755" xr:uid="{00000000-0005-0000-0000-00005F090000}"/>
    <cellStyle name="MSTRStyle.모두.c53_de944e82-49f6-4205-96b9-768bc3b12201" xfId="6756" xr:uid="{00000000-0005-0000-0000-000060090000}"/>
    <cellStyle name="MSTRStyle.모두.c56_8466ade9-2295-4fe9-8a1a-7ace8f0d254f" xfId="6757" xr:uid="{00000000-0005-0000-0000-000061090000}"/>
    <cellStyle name="MSTRStyle.모두.c58_847a2be0-90e2-471f-a08e-a0d79fb54f75" xfId="6758" xr:uid="{00000000-0005-0000-0000-000062090000}"/>
    <cellStyle name="MSTRStyle.모두.c6_3fa35b8a-bda0-47ab-bfe6-4dec929e7ed7" xfId="6759" xr:uid="{00000000-0005-0000-0000-000063090000}"/>
    <cellStyle name="MSTRStyle.모두.c61_105c90d7-89cb-4fca-a01b-a471523c9762" xfId="6760" xr:uid="{00000000-0005-0000-0000-000064090000}"/>
    <cellStyle name="MSTRStyle.모두.c63_5033a830-39f3-45b4-878b-2714bdf937cb" xfId="6761" xr:uid="{00000000-0005-0000-0000-000065090000}"/>
    <cellStyle name="MSTRStyle.모두.c66_d05b7c20-705c-466f-a709-e2315e4a1d54" xfId="6762" xr:uid="{00000000-0005-0000-0000-000066090000}"/>
    <cellStyle name="MSTRStyle.모두.c68_67f0c4cb-ee40-40b8-929e-4476d5523583" xfId="6763" xr:uid="{00000000-0005-0000-0000-000067090000}"/>
    <cellStyle name="MSTRStyle.모두.c7_395a1a6b-4934-454b-9d52-f4fbe4455a2f" xfId="6764" xr:uid="{00000000-0005-0000-0000-000068090000}"/>
    <cellStyle name="MSTRStyle.모두.c71_6ab55ca9-5307-40cf-bd74-a7a87f19283a" xfId="6765" xr:uid="{00000000-0005-0000-0000-000069090000}"/>
    <cellStyle name="MSTRStyle.모두.c73_bc0f9dda-c6d5-4604-b712-af19ffe72287" xfId="6766" xr:uid="{00000000-0005-0000-0000-00006A090000}"/>
    <cellStyle name="MSTRStyle.모두.c76_8955646c-ba6e-4cd0-afca-53ac23c8ebf5" xfId="6767" xr:uid="{00000000-0005-0000-0000-00006B090000}"/>
    <cellStyle name="MSTRStyle.모두.c78_8d412635-64a1-4afb-a3aa-66d854f826e1" xfId="6768" xr:uid="{00000000-0005-0000-0000-00006C090000}"/>
    <cellStyle name="MSTRStyle.모두.c81_6f3c9b03-8450-41d6-863f-224cb737ae96" xfId="6769" xr:uid="{00000000-0005-0000-0000-00006D090000}"/>
    <cellStyle name="MSTRStyle.모두.c83_8c457ea2-0749-4eb6-b3a0-98b9646d0945" xfId="6770" xr:uid="{00000000-0005-0000-0000-00006E090000}"/>
    <cellStyle name="MSTRStyle.모두.c86_066540d9-7da8-4b49-ae75-f4d3d630689d" xfId="6771" xr:uid="{00000000-0005-0000-0000-00006F090000}"/>
    <cellStyle name="MSTRStyle.모두.c88_6a1c20eb-9afb-4b21-99ee-1e682c5a0051" xfId="6772" xr:uid="{00000000-0005-0000-0000-000070090000}"/>
    <cellStyle name="MSTRStyle.모두.c91_6eedf2fa-c1ff-42e7-aed3-778576eb5a4a" xfId="6773" xr:uid="{00000000-0005-0000-0000-000071090000}"/>
    <cellStyle name="MSTRStyle.모두.c93_095604f5-236d-4192-b90e-2ec3ecc73ce7" xfId="6774" xr:uid="{00000000-0005-0000-0000-000072090000}"/>
    <cellStyle name="MSTRStyle.모두.c96_c1679df5-e92e-4f8a-b883-0fea852a5eab" xfId="6775" xr:uid="{00000000-0005-0000-0000-000073090000}"/>
    <cellStyle name="MSTRStyle.모두.c98_a8b30799-e112-4540-b6cd-42c066a0542d" xfId="6776" xr:uid="{00000000-0005-0000-0000-000074090000}"/>
    <cellStyle name="Neutral" xfId="2692" xr:uid="{00000000-0005-0000-0000-000075090000}"/>
    <cellStyle name="Neutral 2" xfId="2693" xr:uid="{00000000-0005-0000-0000-000076090000}"/>
    <cellStyle name="Neutral 2 2" xfId="2694" xr:uid="{00000000-0005-0000-0000-000077090000}"/>
    <cellStyle name="Neutral 2 2 2" xfId="2695" xr:uid="{00000000-0005-0000-0000-000078090000}"/>
    <cellStyle name="no dec" xfId="2696" xr:uid="{00000000-0005-0000-0000-000079090000}"/>
    <cellStyle name="Normal" xfId="0" builtinId="0"/>
    <cellStyle name="Normal - Style1" xfId="108" xr:uid="{00000000-0005-0000-0000-00007A090000}"/>
    <cellStyle name="Normal - Style1 2" xfId="109" xr:uid="{00000000-0005-0000-0000-00007B090000}"/>
    <cellStyle name="Normal - Style1 2 2" xfId="2697" xr:uid="{00000000-0005-0000-0000-00007C090000}"/>
    <cellStyle name="Normal - Style1_(141111) EPFPHT0704 Coater Leak Reflection Shee111t" xfId="2698" xr:uid="{00000000-0005-0000-0000-00007D090000}"/>
    <cellStyle name="Normal 2" xfId="110" xr:uid="{00000000-0005-0000-0000-00007E090000}"/>
    <cellStyle name="Note" xfId="2699" xr:uid="{00000000-0005-0000-0000-000080090000}"/>
    <cellStyle name="Note 2" xfId="2700" xr:uid="{00000000-0005-0000-0000-000081090000}"/>
    <cellStyle name="Note 2 2" xfId="2701" xr:uid="{00000000-0005-0000-0000-000082090000}"/>
    <cellStyle name="Note 2 2 2" xfId="2702" xr:uid="{00000000-0005-0000-0000-000083090000}"/>
    <cellStyle name="_x000f_O" xfId="2703" xr:uid="{00000000-0005-0000-0000-000084090000}"/>
    <cellStyle name="Output" xfId="2704" xr:uid="{00000000-0005-0000-0000-000085090000}"/>
    <cellStyle name="Output 2" xfId="2705" xr:uid="{00000000-0005-0000-0000-000086090000}"/>
    <cellStyle name="Output 2 2" xfId="2706" xr:uid="{00000000-0005-0000-0000-000087090000}"/>
    <cellStyle name="Output 2 2 2" xfId="2707" xr:uid="{00000000-0005-0000-0000-000088090000}"/>
    <cellStyle name="Percent" xfId="1" xr:uid="{00000000-0005-0000-0000-000089090000}"/>
    <cellStyle name="Percent [2]" xfId="111" xr:uid="{00000000-0005-0000-0000-00008A090000}"/>
    <cellStyle name="Percent 10" xfId="6842" xr:uid="{00000000-0005-0000-0000-00008B090000}"/>
    <cellStyle name="Percent 11" xfId="6844" xr:uid="{00000000-0005-0000-0000-00008C090000}"/>
    <cellStyle name="Percent 12" xfId="6865" xr:uid="{00000000-0005-0000-0000-00008D090000}"/>
    <cellStyle name="Percent 2" xfId="2709" xr:uid="{00000000-0005-0000-0000-00008E090000}"/>
    <cellStyle name="Percent 3" xfId="2710" xr:uid="{00000000-0005-0000-0000-00008F090000}"/>
    <cellStyle name="Percent 4" xfId="2711" xr:uid="{00000000-0005-0000-0000-000090090000}"/>
    <cellStyle name="Percent 5" xfId="2708" xr:uid="{00000000-0005-0000-0000-000091090000}"/>
    <cellStyle name="Percent 6" xfId="6678" xr:uid="{00000000-0005-0000-0000-000092090000}"/>
    <cellStyle name="Percent 7" xfId="6680" xr:uid="{00000000-0005-0000-0000-000093090000}"/>
    <cellStyle name="Percent 8" xfId="6677" xr:uid="{00000000-0005-0000-0000-000094090000}"/>
    <cellStyle name="Percent 9" xfId="6679" xr:uid="{00000000-0005-0000-0000-000095090000}"/>
    <cellStyle name="Percent_(보고) 안전위원회 Agenda 및 Master Plan ver 0.6 0114" xfId="2712" xr:uid="{00000000-0005-0000-0000-000096090000}"/>
    <cellStyle name="price" xfId="2713" xr:uid="{00000000-0005-0000-0000-000097090000}"/>
    <cellStyle name="Prices" xfId="112" xr:uid="{00000000-0005-0000-0000-000098090000}"/>
    <cellStyle name="RevList" xfId="2714" xr:uid="{00000000-0005-0000-0000-000099090000}"/>
    <cellStyle name="section" xfId="2715" xr:uid="{00000000-0005-0000-0000-00009A090000}"/>
    <cellStyle name="Single Accounting" xfId="2716" xr:uid="{00000000-0005-0000-0000-00009B090000}"/>
    <cellStyle name="STANDARD" xfId="2717" xr:uid="{00000000-0005-0000-0000-00009C090000}"/>
    <cellStyle name="subhead" xfId="113" xr:uid="{00000000-0005-0000-0000-00009D090000}"/>
    <cellStyle name="Subtotal" xfId="2718" xr:uid="{00000000-0005-0000-0000-00009E090000}"/>
    <cellStyle name="T DETAIL Q1 actuals" xfId="2719" xr:uid="{00000000-0005-0000-0000-00009F090000}"/>
    <cellStyle name="Title" xfId="299" xr:uid="{00000000-0005-0000-0000-0000A0090000}"/>
    <cellStyle name="Title 2" xfId="2720" xr:uid="{00000000-0005-0000-0000-0000A1090000}"/>
    <cellStyle name="Title 2 2" xfId="2721" xr:uid="{00000000-0005-0000-0000-0000A2090000}"/>
    <cellStyle name="Title 2 2 2" xfId="2722" xr:uid="{00000000-0005-0000-0000-0000A3090000}"/>
    <cellStyle name="Total" xfId="114" xr:uid="{00000000-0005-0000-0000-0000A4090000}"/>
    <cellStyle name="Total 2" xfId="2724" xr:uid="{00000000-0005-0000-0000-0000A5090000}"/>
    <cellStyle name="Total 2 2" xfId="2725" xr:uid="{00000000-0005-0000-0000-0000A6090000}"/>
    <cellStyle name="Total 2 3" xfId="2726" xr:uid="{00000000-0005-0000-0000-0000A7090000}"/>
    <cellStyle name="Total 2 3 2" xfId="2727" xr:uid="{00000000-0005-0000-0000-0000A8090000}"/>
    <cellStyle name="Total 3" xfId="2723" xr:uid="{00000000-0005-0000-0000-0000A9090000}"/>
    <cellStyle name="tuals" xfId="2728" xr:uid="{00000000-0005-0000-0000-0000AA090000}"/>
    <cellStyle name="Unprot" xfId="2729" xr:uid="{00000000-0005-0000-0000-0000AB090000}"/>
    <cellStyle name="Unprot$" xfId="2730" xr:uid="{00000000-0005-0000-0000-0000AC090000}"/>
    <cellStyle name="Unprotect" xfId="2731" xr:uid="{00000000-0005-0000-0000-0000AD090000}"/>
    <cellStyle name="W?rung [0]_Compiling Utility Macros" xfId="2732" xr:uid="{00000000-0005-0000-0000-0000AE090000}"/>
    <cellStyle name="W?rung_Compiling Utility Macros" xfId="2733" xr:uid="{00000000-0005-0000-0000-0000AF090000}"/>
    <cellStyle name="Warning Text" xfId="2734" xr:uid="{00000000-0005-0000-0000-0000B0090000}"/>
    <cellStyle name="Warning Text 2" xfId="2735" xr:uid="{00000000-0005-0000-0000-0000B1090000}"/>
    <cellStyle name="Warning Text 2 2" xfId="2736" xr:uid="{00000000-0005-0000-0000-0000B2090000}"/>
    <cellStyle name="Warning Text 2 2 2" xfId="2737" xr:uid="{00000000-0005-0000-0000-0000B3090000}"/>
    <cellStyle name="Yen" xfId="2738" xr:uid="{00000000-0005-0000-0000-0000B4090000}"/>
    <cellStyle name="yyyyyyyyyyyyyyy" xfId="2739" xr:uid="{00000000-0005-0000-0000-0000B5090000}"/>
    <cellStyle name="yyyyyyyyyyyyyyyyyyyyyyyyyyy" xfId="2740" xr:uid="{00000000-0005-0000-0000-0000B6090000}"/>
    <cellStyle name="スタイル 1" xfId="2741" xr:uid="{00000000-0005-0000-0000-0000B7090000}"/>
    <cellStyle name="ハイパーリンク_LPL_P8-1_AMHS_Item_List_060524(ASI)" xfId="2742" xr:uid="{00000000-0005-0000-0000-0000B8090000}"/>
    <cellStyle name=" [0.00]_Acceptance Run" xfId="2743" xr:uid="{00000000-0005-0000-0000-0000B9090000}"/>
    <cellStyle name="_Acceptance Run" xfId="2744" xr:uid="{00000000-0005-0000-0000-0000BA090000}"/>
    <cellStyle name="?_Acceptance Run" xfId="2745" xr:uid="{00000000-0005-0000-0000-0000BB090000}"/>
    <cellStyle name="" xfId="2746" xr:uid="{00000000-0005-0000-0000-0000BC090000}"/>
    <cellStyle name="" xfId="2747" xr:uid="{00000000-0005-0000-0000-0000BD090000}"/>
    <cellStyle name="강조색1 2" xfId="41" xr:uid="{00000000-0005-0000-0000-0000BE090000}"/>
    <cellStyle name="강조색1 2 2" xfId="333" xr:uid="{00000000-0005-0000-0000-0000BF090000}"/>
    <cellStyle name="강조색1 2 3" xfId="468" xr:uid="{00000000-0005-0000-0000-0000C0090000}"/>
    <cellStyle name="강조색1 2 4" xfId="2748" xr:uid="{00000000-0005-0000-0000-0000C1090000}"/>
    <cellStyle name="강조색1 3" xfId="417" xr:uid="{00000000-0005-0000-0000-0000C2090000}"/>
    <cellStyle name="강조색1 3 2" xfId="2749" xr:uid="{00000000-0005-0000-0000-0000C3090000}"/>
    <cellStyle name="강조색1 4" xfId="370" xr:uid="{00000000-0005-0000-0000-0000C4090000}"/>
    <cellStyle name="강조색1 4 2" xfId="2750" xr:uid="{00000000-0005-0000-0000-0000C5090000}"/>
    <cellStyle name="강조색1 5" xfId="2751" xr:uid="{00000000-0005-0000-0000-0000C6090000}"/>
    <cellStyle name="강조색1 5 2" xfId="2752" xr:uid="{00000000-0005-0000-0000-0000C7090000}"/>
    <cellStyle name="강조색1 6" xfId="2753" xr:uid="{00000000-0005-0000-0000-0000C8090000}"/>
    <cellStyle name="강조색1 7" xfId="2754" xr:uid="{00000000-0005-0000-0000-0000C9090000}"/>
    <cellStyle name="강조색1 8" xfId="6777" xr:uid="{00000000-0005-0000-0000-0000CA090000}"/>
    <cellStyle name="강조색1 9" xfId="6778" xr:uid="{00000000-0005-0000-0000-0000CB090000}"/>
    <cellStyle name="강조색2 2" xfId="42" xr:uid="{00000000-0005-0000-0000-0000CC090000}"/>
    <cellStyle name="강조색2 2 2" xfId="334" xr:uid="{00000000-0005-0000-0000-0000CD090000}"/>
    <cellStyle name="강조색2 2 3" xfId="469" xr:uid="{00000000-0005-0000-0000-0000CE090000}"/>
    <cellStyle name="강조색2 2 4" xfId="2755" xr:uid="{00000000-0005-0000-0000-0000CF090000}"/>
    <cellStyle name="강조색2 3" xfId="418" xr:uid="{00000000-0005-0000-0000-0000D0090000}"/>
    <cellStyle name="강조색2 3 2" xfId="2756" xr:uid="{00000000-0005-0000-0000-0000D1090000}"/>
    <cellStyle name="강조색2 4" xfId="374" xr:uid="{00000000-0005-0000-0000-0000D2090000}"/>
    <cellStyle name="강조색2 4 2" xfId="2757" xr:uid="{00000000-0005-0000-0000-0000D3090000}"/>
    <cellStyle name="강조색2 5" xfId="2758" xr:uid="{00000000-0005-0000-0000-0000D4090000}"/>
    <cellStyle name="강조색2 5 2" xfId="2759" xr:uid="{00000000-0005-0000-0000-0000D5090000}"/>
    <cellStyle name="강조색2 6" xfId="2760" xr:uid="{00000000-0005-0000-0000-0000D6090000}"/>
    <cellStyle name="강조색2 7" xfId="2761" xr:uid="{00000000-0005-0000-0000-0000D7090000}"/>
    <cellStyle name="강조색2 8" xfId="6779" xr:uid="{00000000-0005-0000-0000-0000D8090000}"/>
    <cellStyle name="강조색2 9" xfId="6780" xr:uid="{00000000-0005-0000-0000-0000D9090000}"/>
    <cellStyle name="강조색3 2" xfId="43" xr:uid="{00000000-0005-0000-0000-0000DA090000}"/>
    <cellStyle name="강조색3 2 2" xfId="335" xr:uid="{00000000-0005-0000-0000-0000DB090000}"/>
    <cellStyle name="강조색3 2 3" xfId="470" xr:uid="{00000000-0005-0000-0000-0000DC090000}"/>
    <cellStyle name="강조색3 2 4" xfId="2762" xr:uid="{00000000-0005-0000-0000-0000DD090000}"/>
    <cellStyle name="강조색3 3" xfId="419" xr:uid="{00000000-0005-0000-0000-0000DE090000}"/>
    <cellStyle name="강조색3 3 2" xfId="2763" xr:uid="{00000000-0005-0000-0000-0000DF090000}"/>
    <cellStyle name="강조색3 4" xfId="378" xr:uid="{00000000-0005-0000-0000-0000E0090000}"/>
    <cellStyle name="강조색3 4 2" xfId="2764" xr:uid="{00000000-0005-0000-0000-0000E1090000}"/>
    <cellStyle name="강조색3 5" xfId="2765" xr:uid="{00000000-0005-0000-0000-0000E2090000}"/>
    <cellStyle name="강조색3 5 2" xfId="2766" xr:uid="{00000000-0005-0000-0000-0000E3090000}"/>
    <cellStyle name="강조색3 6" xfId="2767" xr:uid="{00000000-0005-0000-0000-0000E4090000}"/>
    <cellStyle name="강조색3 7" xfId="2768" xr:uid="{00000000-0005-0000-0000-0000E5090000}"/>
    <cellStyle name="강조색3 8" xfId="6781" xr:uid="{00000000-0005-0000-0000-0000E6090000}"/>
    <cellStyle name="강조색3 9" xfId="6782" xr:uid="{00000000-0005-0000-0000-0000E7090000}"/>
    <cellStyle name="강조색4 2" xfId="44" xr:uid="{00000000-0005-0000-0000-0000E8090000}"/>
    <cellStyle name="강조색4 2 2" xfId="336" xr:uid="{00000000-0005-0000-0000-0000E9090000}"/>
    <cellStyle name="강조색4 2 3" xfId="471" xr:uid="{00000000-0005-0000-0000-0000EA090000}"/>
    <cellStyle name="강조색4 2 4" xfId="2769" xr:uid="{00000000-0005-0000-0000-0000EB090000}"/>
    <cellStyle name="강조색4 3" xfId="420" xr:uid="{00000000-0005-0000-0000-0000EC090000}"/>
    <cellStyle name="강조색4 3 2" xfId="2770" xr:uid="{00000000-0005-0000-0000-0000ED090000}"/>
    <cellStyle name="강조색4 4" xfId="382" xr:uid="{00000000-0005-0000-0000-0000EE090000}"/>
    <cellStyle name="강조색4 4 2" xfId="2771" xr:uid="{00000000-0005-0000-0000-0000EF090000}"/>
    <cellStyle name="강조색4 5" xfId="2772" xr:uid="{00000000-0005-0000-0000-0000F0090000}"/>
    <cellStyle name="강조색4 5 2" xfId="2773" xr:uid="{00000000-0005-0000-0000-0000F1090000}"/>
    <cellStyle name="강조색4 6" xfId="2774" xr:uid="{00000000-0005-0000-0000-0000F2090000}"/>
    <cellStyle name="강조색4 7" xfId="2775" xr:uid="{00000000-0005-0000-0000-0000F3090000}"/>
    <cellStyle name="강조색4 8" xfId="6783" xr:uid="{00000000-0005-0000-0000-0000F4090000}"/>
    <cellStyle name="강조색4 9" xfId="6784" xr:uid="{00000000-0005-0000-0000-0000F5090000}"/>
    <cellStyle name="강조색5 2" xfId="45" xr:uid="{00000000-0005-0000-0000-0000F6090000}"/>
    <cellStyle name="강조색5 2 2" xfId="337" xr:uid="{00000000-0005-0000-0000-0000F7090000}"/>
    <cellStyle name="강조색5 2 3" xfId="472" xr:uid="{00000000-0005-0000-0000-0000F8090000}"/>
    <cellStyle name="강조색5 2 4" xfId="2776" xr:uid="{00000000-0005-0000-0000-0000F9090000}"/>
    <cellStyle name="강조색5 3" xfId="421" xr:uid="{00000000-0005-0000-0000-0000FA090000}"/>
    <cellStyle name="강조색5 3 2" xfId="2777" xr:uid="{00000000-0005-0000-0000-0000FB090000}"/>
    <cellStyle name="강조색5 4" xfId="386" xr:uid="{00000000-0005-0000-0000-0000FC090000}"/>
    <cellStyle name="강조색5 4 2" xfId="2778" xr:uid="{00000000-0005-0000-0000-0000FD090000}"/>
    <cellStyle name="강조색5 5" xfId="2779" xr:uid="{00000000-0005-0000-0000-0000FE090000}"/>
    <cellStyle name="강조색5 5 2" xfId="2780" xr:uid="{00000000-0005-0000-0000-0000FF090000}"/>
    <cellStyle name="강조색5 6" xfId="2781" xr:uid="{00000000-0005-0000-0000-0000000A0000}"/>
    <cellStyle name="강조색5 7" xfId="2782" xr:uid="{00000000-0005-0000-0000-0000010A0000}"/>
    <cellStyle name="강조색5 8" xfId="6785" xr:uid="{00000000-0005-0000-0000-0000020A0000}"/>
    <cellStyle name="강조색5 9" xfId="6786" xr:uid="{00000000-0005-0000-0000-0000030A0000}"/>
    <cellStyle name="강조색6 2" xfId="46" xr:uid="{00000000-0005-0000-0000-0000040A0000}"/>
    <cellStyle name="강조색6 2 2" xfId="338" xr:uid="{00000000-0005-0000-0000-0000050A0000}"/>
    <cellStyle name="강조색6 2 3" xfId="473" xr:uid="{00000000-0005-0000-0000-0000060A0000}"/>
    <cellStyle name="강조색6 2 4" xfId="2783" xr:uid="{00000000-0005-0000-0000-0000070A0000}"/>
    <cellStyle name="강조색6 3" xfId="422" xr:uid="{00000000-0005-0000-0000-0000080A0000}"/>
    <cellStyle name="강조색6 3 2" xfId="2784" xr:uid="{00000000-0005-0000-0000-0000090A0000}"/>
    <cellStyle name="강조색6 4" xfId="390" xr:uid="{00000000-0005-0000-0000-00000A0A0000}"/>
    <cellStyle name="강조색6 4 2" xfId="2785" xr:uid="{00000000-0005-0000-0000-00000B0A0000}"/>
    <cellStyle name="강조색6 5" xfId="2786" xr:uid="{00000000-0005-0000-0000-00000C0A0000}"/>
    <cellStyle name="강조색6 5 2" xfId="2787" xr:uid="{00000000-0005-0000-0000-00000D0A0000}"/>
    <cellStyle name="강조색6 6" xfId="2788" xr:uid="{00000000-0005-0000-0000-00000E0A0000}"/>
    <cellStyle name="강조색6 7" xfId="2789" xr:uid="{00000000-0005-0000-0000-00000F0A0000}"/>
    <cellStyle name="강조색6 8" xfId="6787" xr:uid="{00000000-0005-0000-0000-0000100A0000}"/>
    <cellStyle name="강조색6 9" xfId="6788" xr:uid="{00000000-0005-0000-0000-0000110A0000}"/>
    <cellStyle name="경고문 2" xfId="47" xr:uid="{00000000-0005-0000-0000-0000120A0000}"/>
    <cellStyle name="경고문 2 2" xfId="339" xr:uid="{00000000-0005-0000-0000-0000130A0000}"/>
    <cellStyle name="경고문 2 3" xfId="474" xr:uid="{00000000-0005-0000-0000-0000140A0000}"/>
    <cellStyle name="경고문 2 4" xfId="2790" xr:uid="{00000000-0005-0000-0000-0000150A0000}"/>
    <cellStyle name="경고문 3" xfId="423" xr:uid="{00000000-0005-0000-0000-0000160A0000}"/>
    <cellStyle name="경고문 3 2" xfId="2791" xr:uid="{00000000-0005-0000-0000-0000170A0000}"/>
    <cellStyle name="경고문 4" xfId="367" xr:uid="{00000000-0005-0000-0000-0000180A0000}"/>
    <cellStyle name="경고문 4 2" xfId="2792" xr:uid="{00000000-0005-0000-0000-0000190A0000}"/>
    <cellStyle name="경고문 5" xfId="2793" xr:uid="{00000000-0005-0000-0000-00001A0A0000}"/>
    <cellStyle name="경고문 5 2" xfId="2794" xr:uid="{00000000-0005-0000-0000-00001B0A0000}"/>
    <cellStyle name="경고문 6" xfId="2795" xr:uid="{00000000-0005-0000-0000-00001C0A0000}"/>
    <cellStyle name="경고문 7" xfId="2796" xr:uid="{00000000-0005-0000-0000-00001D0A0000}"/>
    <cellStyle name="경고문 8" xfId="6789" xr:uid="{00000000-0005-0000-0000-00001E0A0000}"/>
    <cellStyle name="경고문 9" xfId="6790" xr:uid="{00000000-0005-0000-0000-00001F0A0000}"/>
    <cellStyle name="계산 2" xfId="48" xr:uid="{00000000-0005-0000-0000-0000200A0000}"/>
    <cellStyle name="계산 2 2" xfId="340" xr:uid="{00000000-0005-0000-0000-0000210A0000}"/>
    <cellStyle name="계산 2 2 2" xfId="2798" xr:uid="{00000000-0005-0000-0000-0000220A0000}"/>
    <cellStyle name="계산 2 3" xfId="475" xr:uid="{00000000-0005-0000-0000-0000230A0000}"/>
    <cellStyle name="계산 2 4" xfId="2797" xr:uid="{00000000-0005-0000-0000-0000240A0000}"/>
    <cellStyle name="계산 3" xfId="424" xr:uid="{00000000-0005-0000-0000-0000250A0000}"/>
    <cellStyle name="계산 3 2" xfId="2799" xr:uid="{00000000-0005-0000-0000-0000260A0000}"/>
    <cellStyle name="계산 4" xfId="364" xr:uid="{00000000-0005-0000-0000-0000270A0000}"/>
    <cellStyle name="계산 4 2" xfId="2801" xr:uid="{00000000-0005-0000-0000-0000280A0000}"/>
    <cellStyle name="계산 4 2 10" xfId="2802" xr:uid="{00000000-0005-0000-0000-0000290A0000}"/>
    <cellStyle name="계산 4 2 10 2" xfId="2803" xr:uid="{00000000-0005-0000-0000-00002A0A0000}"/>
    <cellStyle name="계산 4 2 2" xfId="2804" xr:uid="{00000000-0005-0000-0000-00002B0A0000}"/>
    <cellStyle name="계산 4 2 2 2" xfId="2805" xr:uid="{00000000-0005-0000-0000-00002C0A0000}"/>
    <cellStyle name="계산 4 2 2 2 2" xfId="2806" xr:uid="{00000000-0005-0000-0000-00002D0A0000}"/>
    <cellStyle name="계산 4 2 2 2 2 2" xfId="2807" xr:uid="{00000000-0005-0000-0000-00002E0A0000}"/>
    <cellStyle name="계산 4 2 2 2 2 2 2" xfId="2808" xr:uid="{00000000-0005-0000-0000-00002F0A0000}"/>
    <cellStyle name="계산 4 2 2 2 2 2 2 2" xfId="2809" xr:uid="{00000000-0005-0000-0000-0000300A0000}"/>
    <cellStyle name="계산 4 2 2 2 2 2 2 2 2" xfId="2810" xr:uid="{00000000-0005-0000-0000-0000310A0000}"/>
    <cellStyle name="계산 4 2 2 2 2 2 2 3" xfId="2811" xr:uid="{00000000-0005-0000-0000-0000320A0000}"/>
    <cellStyle name="계산 4 2 2 2 2 2 2 3 2" xfId="2812" xr:uid="{00000000-0005-0000-0000-0000330A0000}"/>
    <cellStyle name="계산 4 2 2 2 2 2 3" xfId="2813" xr:uid="{00000000-0005-0000-0000-0000340A0000}"/>
    <cellStyle name="계산 4 2 2 2 2 2 3 2" xfId="2814" xr:uid="{00000000-0005-0000-0000-0000350A0000}"/>
    <cellStyle name="계산 4 2 2 2 2 3" xfId="2815" xr:uid="{00000000-0005-0000-0000-0000360A0000}"/>
    <cellStyle name="계산 4 2 2 2 2 3 2" xfId="2816" xr:uid="{00000000-0005-0000-0000-0000370A0000}"/>
    <cellStyle name="계산 4 2 2 2 2 3 2 2" xfId="2817" xr:uid="{00000000-0005-0000-0000-0000380A0000}"/>
    <cellStyle name="계산 4 2 2 2 2 3 3" xfId="2818" xr:uid="{00000000-0005-0000-0000-0000390A0000}"/>
    <cellStyle name="계산 4 2 2 2 2 3 3 2" xfId="2819" xr:uid="{00000000-0005-0000-0000-00003A0A0000}"/>
    <cellStyle name="계산 4 2 2 2 2 4" xfId="2820" xr:uid="{00000000-0005-0000-0000-00003B0A0000}"/>
    <cellStyle name="계산 4 2 2 2 2 4 2" xfId="2821" xr:uid="{00000000-0005-0000-0000-00003C0A0000}"/>
    <cellStyle name="계산 4 2 2 2 3" xfId="2822" xr:uid="{00000000-0005-0000-0000-00003D0A0000}"/>
    <cellStyle name="계산 4 2 2 2 3 2" xfId="2823" xr:uid="{00000000-0005-0000-0000-00003E0A0000}"/>
    <cellStyle name="계산 4 2 2 2 3 2 2" xfId="2824" xr:uid="{00000000-0005-0000-0000-00003F0A0000}"/>
    <cellStyle name="계산 4 2 2 2 3 2 2 2" xfId="2825" xr:uid="{00000000-0005-0000-0000-0000400A0000}"/>
    <cellStyle name="계산 4 2 2 2 3 2 3" xfId="2826" xr:uid="{00000000-0005-0000-0000-0000410A0000}"/>
    <cellStyle name="계산 4 2 2 2 3 2 3 2" xfId="2827" xr:uid="{00000000-0005-0000-0000-0000420A0000}"/>
    <cellStyle name="계산 4 2 2 2 3 3" xfId="2828" xr:uid="{00000000-0005-0000-0000-0000430A0000}"/>
    <cellStyle name="계산 4 2 2 2 3 3 2" xfId="2829" xr:uid="{00000000-0005-0000-0000-0000440A0000}"/>
    <cellStyle name="계산 4 2 2 2 4" xfId="2830" xr:uid="{00000000-0005-0000-0000-0000450A0000}"/>
    <cellStyle name="계산 4 2 2 2 4 2" xfId="2831" xr:uid="{00000000-0005-0000-0000-0000460A0000}"/>
    <cellStyle name="계산 4 2 2 2 4 2 2" xfId="2832" xr:uid="{00000000-0005-0000-0000-0000470A0000}"/>
    <cellStyle name="계산 4 2 2 2 4 3" xfId="2833" xr:uid="{00000000-0005-0000-0000-0000480A0000}"/>
    <cellStyle name="계산 4 2 2 2 4 3 2" xfId="2834" xr:uid="{00000000-0005-0000-0000-0000490A0000}"/>
    <cellStyle name="계산 4 2 2 2 5" xfId="2835" xr:uid="{00000000-0005-0000-0000-00004A0A0000}"/>
    <cellStyle name="계산 4 2 2 2 5 2" xfId="2836" xr:uid="{00000000-0005-0000-0000-00004B0A0000}"/>
    <cellStyle name="계산 4 2 2 3" xfId="2837" xr:uid="{00000000-0005-0000-0000-00004C0A0000}"/>
    <cellStyle name="계산 4 2 2 3 2" xfId="2838" xr:uid="{00000000-0005-0000-0000-00004D0A0000}"/>
    <cellStyle name="계산 4 2 2 3 2 2" xfId="2839" xr:uid="{00000000-0005-0000-0000-00004E0A0000}"/>
    <cellStyle name="계산 4 2 2 3 2 2 2" xfId="2840" xr:uid="{00000000-0005-0000-0000-00004F0A0000}"/>
    <cellStyle name="계산 4 2 2 3 2 2 2 2" xfId="2841" xr:uid="{00000000-0005-0000-0000-0000500A0000}"/>
    <cellStyle name="계산 4 2 2 3 2 2 3" xfId="2842" xr:uid="{00000000-0005-0000-0000-0000510A0000}"/>
    <cellStyle name="계산 4 2 2 3 2 2 3 2" xfId="2843" xr:uid="{00000000-0005-0000-0000-0000520A0000}"/>
    <cellStyle name="계산 4 2 2 3 2 3" xfId="2844" xr:uid="{00000000-0005-0000-0000-0000530A0000}"/>
    <cellStyle name="계산 4 2 2 3 2 3 2" xfId="2845" xr:uid="{00000000-0005-0000-0000-0000540A0000}"/>
    <cellStyle name="계산 4 2 2 3 3" xfId="2846" xr:uid="{00000000-0005-0000-0000-0000550A0000}"/>
    <cellStyle name="계산 4 2 2 3 3 2" xfId="2847" xr:uid="{00000000-0005-0000-0000-0000560A0000}"/>
    <cellStyle name="계산 4 2 2 3 3 2 2" xfId="2848" xr:uid="{00000000-0005-0000-0000-0000570A0000}"/>
    <cellStyle name="계산 4 2 2 3 3 3" xfId="2849" xr:uid="{00000000-0005-0000-0000-0000580A0000}"/>
    <cellStyle name="계산 4 2 2 3 3 3 2" xfId="2850" xr:uid="{00000000-0005-0000-0000-0000590A0000}"/>
    <cellStyle name="계산 4 2 2 3 4" xfId="2851" xr:uid="{00000000-0005-0000-0000-00005A0A0000}"/>
    <cellStyle name="계산 4 2 2 3 4 2" xfId="2852" xr:uid="{00000000-0005-0000-0000-00005B0A0000}"/>
    <cellStyle name="계산 4 2 2 4" xfId="2853" xr:uid="{00000000-0005-0000-0000-00005C0A0000}"/>
    <cellStyle name="계산 4 2 2 4 2" xfId="2854" xr:uid="{00000000-0005-0000-0000-00005D0A0000}"/>
    <cellStyle name="계산 4 2 2 4 2 2" xfId="2855" xr:uid="{00000000-0005-0000-0000-00005E0A0000}"/>
    <cellStyle name="계산 4 2 2 4 2 2 2" xfId="2856" xr:uid="{00000000-0005-0000-0000-00005F0A0000}"/>
    <cellStyle name="계산 4 2 2 4 2 3" xfId="2857" xr:uid="{00000000-0005-0000-0000-0000600A0000}"/>
    <cellStyle name="계산 4 2 2 4 2 3 2" xfId="2858" xr:uid="{00000000-0005-0000-0000-0000610A0000}"/>
    <cellStyle name="계산 4 2 2 4 3" xfId="2859" xr:uid="{00000000-0005-0000-0000-0000620A0000}"/>
    <cellStyle name="계산 4 2 2 4 3 2" xfId="2860" xr:uid="{00000000-0005-0000-0000-0000630A0000}"/>
    <cellStyle name="계산 4 2 2 5" xfId="2861" xr:uid="{00000000-0005-0000-0000-0000640A0000}"/>
    <cellStyle name="계산 4 2 2 5 2" xfId="2862" xr:uid="{00000000-0005-0000-0000-0000650A0000}"/>
    <cellStyle name="계산 4 2 2 5 2 2" xfId="2863" xr:uid="{00000000-0005-0000-0000-0000660A0000}"/>
    <cellStyle name="계산 4 2 2 5 3" xfId="2864" xr:uid="{00000000-0005-0000-0000-0000670A0000}"/>
    <cellStyle name="계산 4 2 2 5 3 2" xfId="2865" xr:uid="{00000000-0005-0000-0000-0000680A0000}"/>
    <cellStyle name="계산 4 2 2 6" xfId="2866" xr:uid="{00000000-0005-0000-0000-0000690A0000}"/>
    <cellStyle name="계산 4 2 2 6 2" xfId="2867" xr:uid="{00000000-0005-0000-0000-00006A0A0000}"/>
    <cellStyle name="계산 4 2 3" xfId="2868" xr:uid="{00000000-0005-0000-0000-00006B0A0000}"/>
    <cellStyle name="계산 4 2 3 2" xfId="2869" xr:uid="{00000000-0005-0000-0000-00006C0A0000}"/>
    <cellStyle name="계산 4 2 3 2 2" xfId="2870" xr:uid="{00000000-0005-0000-0000-00006D0A0000}"/>
    <cellStyle name="계산 4 2 3 2 2 2" xfId="2871" xr:uid="{00000000-0005-0000-0000-00006E0A0000}"/>
    <cellStyle name="계산 4 2 3 2 2 2 2" xfId="2872" xr:uid="{00000000-0005-0000-0000-00006F0A0000}"/>
    <cellStyle name="계산 4 2 3 2 2 2 2 2" xfId="2873" xr:uid="{00000000-0005-0000-0000-0000700A0000}"/>
    <cellStyle name="계산 4 2 3 2 2 2 3" xfId="2874" xr:uid="{00000000-0005-0000-0000-0000710A0000}"/>
    <cellStyle name="계산 4 2 3 2 2 2 3 2" xfId="2875" xr:uid="{00000000-0005-0000-0000-0000720A0000}"/>
    <cellStyle name="계산 4 2 3 2 2 3" xfId="2876" xr:uid="{00000000-0005-0000-0000-0000730A0000}"/>
    <cellStyle name="계산 4 2 3 2 2 3 2" xfId="2877" xr:uid="{00000000-0005-0000-0000-0000740A0000}"/>
    <cellStyle name="계산 4 2 3 2 3" xfId="2878" xr:uid="{00000000-0005-0000-0000-0000750A0000}"/>
    <cellStyle name="계산 4 2 3 2 3 2" xfId="2879" xr:uid="{00000000-0005-0000-0000-0000760A0000}"/>
    <cellStyle name="계산 4 2 3 2 3 2 2" xfId="2880" xr:uid="{00000000-0005-0000-0000-0000770A0000}"/>
    <cellStyle name="계산 4 2 3 2 3 3" xfId="2881" xr:uid="{00000000-0005-0000-0000-0000780A0000}"/>
    <cellStyle name="계산 4 2 3 2 3 3 2" xfId="2882" xr:uid="{00000000-0005-0000-0000-0000790A0000}"/>
    <cellStyle name="계산 4 2 3 2 4" xfId="2883" xr:uid="{00000000-0005-0000-0000-00007A0A0000}"/>
    <cellStyle name="계산 4 2 3 2 4 2" xfId="2884" xr:uid="{00000000-0005-0000-0000-00007B0A0000}"/>
    <cellStyle name="계산 4 2 3 3" xfId="2885" xr:uid="{00000000-0005-0000-0000-00007C0A0000}"/>
    <cellStyle name="계산 4 2 3 3 2" xfId="2886" xr:uid="{00000000-0005-0000-0000-00007D0A0000}"/>
    <cellStyle name="계산 4 2 3 3 2 2" xfId="2887" xr:uid="{00000000-0005-0000-0000-00007E0A0000}"/>
    <cellStyle name="계산 4 2 3 3 2 2 2" xfId="2888" xr:uid="{00000000-0005-0000-0000-00007F0A0000}"/>
    <cellStyle name="계산 4 2 3 3 2 3" xfId="2889" xr:uid="{00000000-0005-0000-0000-0000800A0000}"/>
    <cellStyle name="계산 4 2 3 3 2 3 2" xfId="2890" xr:uid="{00000000-0005-0000-0000-0000810A0000}"/>
    <cellStyle name="계산 4 2 3 3 3" xfId="2891" xr:uid="{00000000-0005-0000-0000-0000820A0000}"/>
    <cellStyle name="계산 4 2 3 3 3 2" xfId="2892" xr:uid="{00000000-0005-0000-0000-0000830A0000}"/>
    <cellStyle name="계산 4 2 3 4" xfId="2893" xr:uid="{00000000-0005-0000-0000-0000840A0000}"/>
    <cellStyle name="계산 4 2 3 4 2" xfId="2894" xr:uid="{00000000-0005-0000-0000-0000850A0000}"/>
    <cellStyle name="계산 4 2 3 4 2 2" xfId="2895" xr:uid="{00000000-0005-0000-0000-0000860A0000}"/>
    <cellStyle name="계산 4 2 3 4 3" xfId="2896" xr:uid="{00000000-0005-0000-0000-0000870A0000}"/>
    <cellStyle name="계산 4 2 3 4 3 2" xfId="2897" xr:uid="{00000000-0005-0000-0000-0000880A0000}"/>
    <cellStyle name="계산 4 2 3 5" xfId="2898" xr:uid="{00000000-0005-0000-0000-0000890A0000}"/>
    <cellStyle name="계산 4 2 3 5 2" xfId="2899" xr:uid="{00000000-0005-0000-0000-00008A0A0000}"/>
    <cellStyle name="계산 4 2 4" xfId="2900" xr:uid="{00000000-0005-0000-0000-00008B0A0000}"/>
    <cellStyle name="계산 4 2 4 2" xfId="2901" xr:uid="{00000000-0005-0000-0000-00008C0A0000}"/>
    <cellStyle name="계산 4 2 4 2 2" xfId="2902" xr:uid="{00000000-0005-0000-0000-00008D0A0000}"/>
    <cellStyle name="계산 4 2 4 2 2 2" xfId="2903" xr:uid="{00000000-0005-0000-0000-00008E0A0000}"/>
    <cellStyle name="계산 4 2 4 2 2 2 2" xfId="2904" xr:uid="{00000000-0005-0000-0000-00008F0A0000}"/>
    <cellStyle name="계산 4 2 4 2 2 2 2 2" xfId="2905" xr:uid="{00000000-0005-0000-0000-0000900A0000}"/>
    <cellStyle name="계산 4 2 4 2 2 2 3" xfId="2906" xr:uid="{00000000-0005-0000-0000-0000910A0000}"/>
    <cellStyle name="계산 4 2 4 2 2 2 3 2" xfId="2907" xr:uid="{00000000-0005-0000-0000-0000920A0000}"/>
    <cellStyle name="계산 4 2 4 2 2 3" xfId="2908" xr:uid="{00000000-0005-0000-0000-0000930A0000}"/>
    <cellStyle name="계산 4 2 4 2 2 3 2" xfId="2909" xr:uid="{00000000-0005-0000-0000-0000940A0000}"/>
    <cellStyle name="계산 4 2 4 2 3" xfId="2910" xr:uid="{00000000-0005-0000-0000-0000950A0000}"/>
    <cellStyle name="계산 4 2 4 2 3 2" xfId="2911" xr:uid="{00000000-0005-0000-0000-0000960A0000}"/>
    <cellStyle name="계산 4 2 4 2 3 2 2" xfId="2912" xr:uid="{00000000-0005-0000-0000-0000970A0000}"/>
    <cellStyle name="계산 4 2 4 2 3 3" xfId="2913" xr:uid="{00000000-0005-0000-0000-0000980A0000}"/>
    <cellStyle name="계산 4 2 4 2 3 3 2" xfId="2914" xr:uid="{00000000-0005-0000-0000-0000990A0000}"/>
    <cellStyle name="계산 4 2 4 2 4" xfId="2915" xr:uid="{00000000-0005-0000-0000-00009A0A0000}"/>
    <cellStyle name="계산 4 2 4 2 4 2" xfId="2916" xr:uid="{00000000-0005-0000-0000-00009B0A0000}"/>
    <cellStyle name="계산 4 2 4 3" xfId="2917" xr:uid="{00000000-0005-0000-0000-00009C0A0000}"/>
    <cellStyle name="계산 4 2 4 3 2" xfId="2918" xr:uid="{00000000-0005-0000-0000-00009D0A0000}"/>
    <cellStyle name="계산 4 2 4 3 2 2" xfId="2919" xr:uid="{00000000-0005-0000-0000-00009E0A0000}"/>
    <cellStyle name="계산 4 2 4 3 2 2 2" xfId="2920" xr:uid="{00000000-0005-0000-0000-00009F0A0000}"/>
    <cellStyle name="계산 4 2 4 3 2 3" xfId="2921" xr:uid="{00000000-0005-0000-0000-0000A00A0000}"/>
    <cellStyle name="계산 4 2 4 3 2 3 2" xfId="2922" xr:uid="{00000000-0005-0000-0000-0000A10A0000}"/>
    <cellStyle name="계산 4 2 4 3 3" xfId="2923" xr:uid="{00000000-0005-0000-0000-0000A20A0000}"/>
    <cellStyle name="계산 4 2 4 3 3 2" xfId="2924" xr:uid="{00000000-0005-0000-0000-0000A30A0000}"/>
    <cellStyle name="계산 4 2 4 4" xfId="2925" xr:uid="{00000000-0005-0000-0000-0000A40A0000}"/>
    <cellStyle name="계산 4 2 4 4 2" xfId="2926" xr:uid="{00000000-0005-0000-0000-0000A50A0000}"/>
    <cellStyle name="계산 4 2 4 4 2 2" xfId="2927" xr:uid="{00000000-0005-0000-0000-0000A60A0000}"/>
    <cellStyle name="계산 4 2 4 4 3" xfId="2928" xr:uid="{00000000-0005-0000-0000-0000A70A0000}"/>
    <cellStyle name="계산 4 2 4 4 3 2" xfId="2929" xr:uid="{00000000-0005-0000-0000-0000A80A0000}"/>
    <cellStyle name="계산 4 2 4 5" xfId="2930" xr:uid="{00000000-0005-0000-0000-0000A90A0000}"/>
    <cellStyle name="계산 4 2 4 5 2" xfId="2931" xr:uid="{00000000-0005-0000-0000-0000AA0A0000}"/>
    <cellStyle name="계산 4 2 5" xfId="2932" xr:uid="{00000000-0005-0000-0000-0000AB0A0000}"/>
    <cellStyle name="계산 4 2 5 2" xfId="2933" xr:uid="{00000000-0005-0000-0000-0000AC0A0000}"/>
    <cellStyle name="계산 4 2 5 2 2" xfId="2934" xr:uid="{00000000-0005-0000-0000-0000AD0A0000}"/>
    <cellStyle name="계산 4 2 5 2 2 2" xfId="2935" xr:uid="{00000000-0005-0000-0000-0000AE0A0000}"/>
    <cellStyle name="계산 4 2 5 2 2 2 2" xfId="2936" xr:uid="{00000000-0005-0000-0000-0000AF0A0000}"/>
    <cellStyle name="계산 4 2 5 2 2 2 2 2" xfId="2937" xr:uid="{00000000-0005-0000-0000-0000B00A0000}"/>
    <cellStyle name="계산 4 2 5 2 2 2 3" xfId="2938" xr:uid="{00000000-0005-0000-0000-0000B10A0000}"/>
    <cellStyle name="계산 4 2 5 2 2 2 3 2" xfId="2939" xr:uid="{00000000-0005-0000-0000-0000B20A0000}"/>
    <cellStyle name="계산 4 2 5 2 2 3" xfId="2940" xr:uid="{00000000-0005-0000-0000-0000B30A0000}"/>
    <cellStyle name="계산 4 2 5 2 2 3 2" xfId="2941" xr:uid="{00000000-0005-0000-0000-0000B40A0000}"/>
    <cellStyle name="계산 4 2 5 2 3" xfId="2942" xr:uid="{00000000-0005-0000-0000-0000B50A0000}"/>
    <cellStyle name="계산 4 2 5 2 3 2" xfId="2943" xr:uid="{00000000-0005-0000-0000-0000B60A0000}"/>
    <cellStyle name="계산 4 2 5 2 3 2 2" xfId="2944" xr:uid="{00000000-0005-0000-0000-0000B70A0000}"/>
    <cellStyle name="계산 4 2 5 2 3 3" xfId="2945" xr:uid="{00000000-0005-0000-0000-0000B80A0000}"/>
    <cellStyle name="계산 4 2 5 2 3 3 2" xfId="2946" xr:uid="{00000000-0005-0000-0000-0000B90A0000}"/>
    <cellStyle name="계산 4 2 5 2 4" xfId="2947" xr:uid="{00000000-0005-0000-0000-0000BA0A0000}"/>
    <cellStyle name="계산 4 2 5 2 4 2" xfId="2948" xr:uid="{00000000-0005-0000-0000-0000BB0A0000}"/>
    <cellStyle name="계산 4 2 5 3" xfId="2949" xr:uid="{00000000-0005-0000-0000-0000BC0A0000}"/>
    <cellStyle name="계산 4 2 5 3 2" xfId="2950" xr:uid="{00000000-0005-0000-0000-0000BD0A0000}"/>
    <cellStyle name="계산 4 2 5 3 2 2" xfId="2951" xr:uid="{00000000-0005-0000-0000-0000BE0A0000}"/>
    <cellStyle name="계산 4 2 5 3 2 2 2" xfId="2952" xr:uid="{00000000-0005-0000-0000-0000BF0A0000}"/>
    <cellStyle name="계산 4 2 5 3 2 3" xfId="2953" xr:uid="{00000000-0005-0000-0000-0000C00A0000}"/>
    <cellStyle name="계산 4 2 5 3 2 3 2" xfId="2954" xr:uid="{00000000-0005-0000-0000-0000C10A0000}"/>
    <cellStyle name="계산 4 2 5 3 3" xfId="2955" xr:uid="{00000000-0005-0000-0000-0000C20A0000}"/>
    <cellStyle name="계산 4 2 5 3 3 2" xfId="2956" xr:uid="{00000000-0005-0000-0000-0000C30A0000}"/>
    <cellStyle name="계산 4 2 5 4" xfId="2957" xr:uid="{00000000-0005-0000-0000-0000C40A0000}"/>
    <cellStyle name="계산 4 2 5 4 2" xfId="2958" xr:uid="{00000000-0005-0000-0000-0000C50A0000}"/>
    <cellStyle name="계산 4 2 5 4 2 2" xfId="2959" xr:uid="{00000000-0005-0000-0000-0000C60A0000}"/>
    <cellStyle name="계산 4 2 5 4 3" xfId="2960" xr:uid="{00000000-0005-0000-0000-0000C70A0000}"/>
    <cellStyle name="계산 4 2 5 4 3 2" xfId="2961" xr:uid="{00000000-0005-0000-0000-0000C80A0000}"/>
    <cellStyle name="계산 4 2 5 5" xfId="2962" xr:uid="{00000000-0005-0000-0000-0000C90A0000}"/>
    <cellStyle name="계산 4 2 5 5 2" xfId="2963" xr:uid="{00000000-0005-0000-0000-0000CA0A0000}"/>
    <cellStyle name="계산 4 2 6" xfId="2964" xr:uid="{00000000-0005-0000-0000-0000CB0A0000}"/>
    <cellStyle name="계산 4 2 6 2" xfId="2965" xr:uid="{00000000-0005-0000-0000-0000CC0A0000}"/>
    <cellStyle name="계산 4 2 6 2 2" xfId="2966" xr:uid="{00000000-0005-0000-0000-0000CD0A0000}"/>
    <cellStyle name="계산 4 2 6 2 2 2" xfId="2967" xr:uid="{00000000-0005-0000-0000-0000CE0A0000}"/>
    <cellStyle name="계산 4 2 6 2 2 2 2" xfId="2968" xr:uid="{00000000-0005-0000-0000-0000CF0A0000}"/>
    <cellStyle name="계산 4 2 6 2 2 2 2 2" xfId="2969" xr:uid="{00000000-0005-0000-0000-0000D00A0000}"/>
    <cellStyle name="계산 4 2 6 2 2 2 3" xfId="2970" xr:uid="{00000000-0005-0000-0000-0000D10A0000}"/>
    <cellStyle name="계산 4 2 6 2 2 2 3 2" xfId="2971" xr:uid="{00000000-0005-0000-0000-0000D20A0000}"/>
    <cellStyle name="계산 4 2 6 2 2 3" xfId="2972" xr:uid="{00000000-0005-0000-0000-0000D30A0000}"/>
    <cellStyle name="계산 4 2 6 2 2 3 2" xfId="2973" xr:uid="{00000000-0005-0000-0000-0000D40A0000}"/>
    <cellStyle name="계산 4 2 6 2 3" xfId="2974" xr:uid="{00000000-0005-0000-0000-0000D50A0000}"/>
    <cellStyle name="계산 4 2 6 2 3 2" xfId="2975" xr:uid="{00000000-0005-0000-0000-0000D60A0000}"/>
    <cellStyle name="계산 4 2 6 2 3 2 2" xfId="2976" xr:uid="{00000000-0005-0000-0000-0000D70A0000}"/>
    <cellStyle name="계산 4 2 6 2 3 3" xfId="2977" xr:uid="{00000000-0005-0000-0000-0000D80A0000}"/>
    <cellStyle name="계산 4 2 6 2 3 3 2" xfId="2978" xr:uid="{00000000-0005-0000-0000-0000D90A0000}"/>
    <cellStyle name="계산 4 2 6 2 4" xfId="2979" xr:uid="{00000000-0005-0000-0000-0000DA0A0000}"/>
    <cellStyle name="계산 4 2 6 2 4 2" xfId="2980" xr:uid="{00000000-0005-0000-0000-0000DB0A0000}"/>
    <cellStyle name="계산 4 2 6 3" xfId="2981" xr:uid="{00000000-0005-0000-0000-0000DC0A0000}"/>
    <cellStyle name="계산 4 2 6 3 2" xfId="2982" xr:uid="{00000000-0005-0000-0000-0000DD0A0000}"/>
    <cellStyle name="계산 4 2 6 3 2 2" xfId="2983" xr:uid="{00000000-0005-0000-0000-0000DE0A0000}"/>
    <cellStyle name="계산 4 2 6 3 2 2 2" xfId="2984" xr:uid="{00000000-0005-0000-0000-0000DF0A0000}"/>
    <cellStyle name="계산 4 2 6 3 2 3" xfId="2985" xr:uid="{00000000-0005-0000-0000-0000E00A0000}"/>
    <cellStyle name="계산 4 2 6 3 2 3 2" xfId="2986" xr:uid="{00000000-0005-0000-0000-0000E10A0000}"/>
    <cellStyle name="계산 4 2 6 3 3" xfId="2987" xr:uid="{00000000-0005-0000-0000-0000E20A0000}"/>
    <cellStyle name="계산 4 2 6 3 3 2" xfId="2988" xr:uid="{00000000-0005-0000-0000-0000E30A0000}"/>
    <cellStyle name="계산 4 2 6 4" xfId="2989" xr:uid="{00000000-0005-0000-0000-0000E40A0000}"/>
    <cellStyle name="계산 4 2 6 4 2" xfId="2990" xr:uid="{00000000-0005-0000-0000-0000E50A0000}"/>
    <cellStyle name="계산 4 2 6 4 2 2" xfId="2991" xr:uid="{00000000-0005-0000-0000-0000E60A0000}"/>
    <cellStyle name="계산 4 2 6 4 3" xfId="2992" xr:uid="{00000000-0005-0000-0000-0000E70A0000}"/>
    <cellStyle name="계산 4 2 6 4 3 2" xfId="2993" xr:uid="{00000000-0005-0000-0000-0000E80A0000}"/>
    <cellStyle name="계산 4 2 6 5" xfId="2994" xr:uid="{00000000-0005-0000-0000-0000E90A0000}"/>
    <cellStyle name="계산 4 2 6 5 2" xfId="2995" xr:uid="{00000000-0005-0000-0000-0000EA0A0000}"/>
    <cellStyle name="계산 4 2 7" xfId="2996" xr:uid="{00000000-0005-0000-0000-0000EB0A0000}"/>
    <cellStyle name="계산 4 2 7 2" xfId="2997" xr:uid="{00000000-0005-0000-0000-0000EC0A0000}"/>
    <cellStyle name="계산 4 2 7 2 2" xfId="2998" xr:uid="{00000000-0005-0000-0000-0000ED0A0000}"/>
    <cellStyle name="계산 4 2 7 2 2 2" xfId="2999" xr:uid="{00000000-0005-0000-0000-0000EE0A0000}"/>
    <cellStyle name="계산 4 2 7 2 2 2 2" xfId="3000" xr:uid="{00000000-0005-0000-0000-0000EF0A0000}"/>
    <cellStyle name="계산 4 2 7 2 2 3" xfId="3001" xr:uid="{00000000-0005-0000-0000-0000F00A0000}"/>
    <cellStyle name="계산 4 2 7 2 2 3 2" xfId="3002" xr:uid="{00000000-0005-0000-0000-0000F10A0000}"/>
    <cellStyle name="계산 4 2 7 2 3" xfId="3003" xr:uid="{00000000-0005-0000-0000-0000F20A0000}"/>
    <cellStyle name="계산 4 2 7 2 3 2" xfId="3004" xr:uid="{00000000-0005-0000-0000-0000F30A0000}"/>
    <cellStyle name="계산 4 2 7 3" xfId="3005" xr:uid="{00000000-0005-0000-0000-0000F40A0000}"/>
    <cellStyle name="계산 4 2 7 3 2" xfId="3006" xr:uid="{00000000-0005-0000-0000-0000F50A0000}"/>
    <cellStyle name="계산 4 2 7 3 2 2" xfId="3007" xr:uid="{00000000-0005-0000-0000-0000F60A0000}"/>
    <cellStyle name="계산 4 2 7 3 3" xfId="3008" xr:uid="{00000000-0005-0000-0000-0000F70A0000}"/>
    <cellStyle name="계산 4 2 7 3 3 2" xfId="3009" xr:uid="{00000000-0005-0000-0000-0000F80A0000}"/>
    <cellStyle name="계산 4 2 7 4" xfId="3010" xr:uid="{00000000-0005-0000-0000-0000F90A0000}"/>
    <cellStyle name="계산 4 2 7 4 2" xfId="3011" xr:uid="{00000000-0005-0000-0000-0000FA0A0000}"/>
    <cellStyle name="계산 4 2 8" xfId="3012" xr:uid="{00000000-0005-0000-0000-0000FB0A0000}"/>
    <cellStyle name="계산 4 2 8 2" xfId="3013" xr:uid="{00000000-0005-0000-0000-0000FC0A0000}"/>
    <cellStyle name="계산 4 2 8 2 2" xfId="3014" xr:uid="{00000000-0005-0000-0000-0000FD0A0000}"/>
    <cellStyle name="계산 4 2 8 2 2 2" xfId="3015" xr:uid="{00000000-0005-0000-0000-0000FE0A0000}"/>
    <cellStyle name="계산 4 2 8 2 3" xfId="3016" xr:uid="{00000000-0005-0000-0000-0000FF0A0000}"/>
    <cellStyle name="계산 4 2 8 2 3 2" xfId="3017" xr:uid="{00000000-0005-0000-0000-0000000B0000}"/>
    <cellStyle name="계산 4 2 8 3" xfId="3018" xr:uid="{00000000-0005-0000-0000-0000010B0000}"/>
    <cellStyle name="계산 4 2 8 3 2" xfId="3019" xr:uid="{00000000-0005-0000-0000-0000020B0000}"/>
    <cellStyle name="계산 4 2 9" xfId="3020" xr:uid="{00000000-0005-0000-0000-0000030B0000}"/>
    <cellStyle name="계산 4 2 9 2" xfId="3021" xr:uid="{00000000-0005-0000-0000-0000040B0000}"/>
    <cellStyle name="계산 4 2 9 2 2" xfId="3022" xr:uid="{00000000-0005-0000-0000-0000050B0000}"/>
    <cellStyle name="계산 4 2 9 3" xfId="3023" xr:uid="{00000000-0005-0000-0000-0000060B0000}"/>
    <cellStyle name="계산 4 2 9 3 2" xfId="3024" xr:uid="{00000000-0005-0000-0000-0000070B0000}"/>
    <cellStyle name="계산 4 3" xfId="3025" xr:uid="{00000000-0005-0000-0000-0000080B0000}"/>
    <cellStyle name="계산 4 3 2" xfId="3026" xr:uid="{00000000-0005-0000-0000-0000090B0000}"/>
    <cellStyle name="계산 4 3 2 2" xfId="3027" xr:uid="{00000000-0005-0000-0000-00000A0B0000}"/>
    <cellStyle name="계산 4 3 2 2 2" xfId="3028" xr:uid="{00000000-0005-0000-0000-00000B0B0000}"/>
    <cellStyle name="계산 4 3 2 2 2 2" xfId="3029" xr:uid="{00000000-0005-0000-0000-00000C0B0000}"/>
    <cellStyle name="계산 4 3 2 2 3" xfId="3030" xr:uid="{00000000-0005-0000-0000-00000D0B0000}"/>
    <cellStyle name="계산 4 3 2 2 3 2" xfId="3031" xr:uid="{00000000-0005-0000-0000-00000E0B0000}"/>
    <cellStyle name="계산 4 3 2 3" xfId="3032" xr:uid="{00000000-0005-0000-0000-00000F0B0000}"/>
    <cellStyle name="계산 4 3 2 3 2" xfId="3033" xr:uid="{00000000-0005-0000-0000-0000100B0000}"/>
    <cellStyle name="계산 4 3 3" xfId="3034" xr:uid="{00000000-0005-0000-0000-0000110B0000}"/>
    <cellStyle name="계산 4 3 3 2" xfId="3035" xr:uid="{00000000-0005-0000-0000-0000120B0000}"/>
    <cellStyle name="계산 4 3 3 2 2" xfId="3036" xr:uid="{00000000-0005-0000-0000-0000130B0000}"/>
    <cellStyle name="계산 4 3 3 3" xfId="3037" xr:uid="{00000000-0005-0000-0000-0000140B0000}"/>
    <cellStyle name="계산 4 3 3 3 2" xfId="3038" xr:uid="{00000000-0005-0000-0000-0000150B0000}"/>
    <cellStyle name="계산 4 3 4" xfId="3039" xr:uid="{00000000-0005-0000-0000-0000160B0000}"/>
    <cellStyle name="계산 4 3 4 2" xfId="3040" xr:uid="{00000000-0005-0000-0000-0000170B0000}"/>
    <cellStyle name="계산 4 4" xfId="3041" xr:uid="{00000000-0005-0000-0000-0000180B0000}"/>
    <cellStyle name="계산 4 4 2" xfId="3042" xr:uid="{00000000-0005-0000-0000-0000190B0000}"/>
    <cellStyle name="계산 4 4 2 2" xfId="3043" xr:uid="{00000000-0005-0000-0000-00001A0B0000}"/>
    <cellStyle name="계산 4 4 3" xfId="3044" xr:uid="{00000000-0005-0000-0000-00001B0B0000}"/>
    <cellStyle name="계산 4 4 3 2" xfId="3045" xr:uid="{00000000-0005-0000-0000-00001C0B0000}"/>
    <cellStyle name="계산 4 5" xfId="2800" xr:uid="{00000000-0005-0000-0000-00001D0B0000}"/>
    <cellStyle name="계산 5" xfId="3046" xr:uid="{00000000-0005-0000-0000-00001E0B0000}"/>
    <cellStyle name="계산 5 2" xfId="3047" xr:uid="{00000000-0005-0000-0000-00001F0B0000}"/>
    <cellStyle name="계산 5 2 10" xfId="3048" xr:uid="{00000000-0005-0000-0000-0000200B0000}"/>
    <cellStyle name="계산 5 2 10 2" xfId="3049" xr:uid="{00000000-0005-0000-0000-0000210B0000}"/>
    <cellStyle name="계산 5 2 2" xfId="3050" xr:uid="{00000000-0005-0000-0000-0000220B0000}"/>
    <cellStyle name="계산 5 2 2 2" xfId="3051" xr:uid="{00000000-0005-0000-0000-0000230B0000}"/>
    <cellStyle name="계산 5 2 2 2 2" xfId="3052" xr:uid="{00000000-0005-0000-0000-0000240B0000}"/>
    <cellStyle name="계산 5 2 2 2 2 2" xfId="3053" xr:uid="{00000000-0005-0000-0000-0000250B0000}"/>
    <cellStyle name="계산 5 2 2 2 2 2 2" xfId="3054" xr:uid="{00000000-0005-0000-0000-0000260B0000}"/>
    <cellStyle name="계산 5 2 2 2 2 2 2 2" xfId="3055" xr:uid="{00000000-0005-0000-0000-0000270B0000}"/>
    <cellStyle name="계산 5 2 2 2 2 2 2 2 2" xfId="3056" xr:uid="{00000000-0005-0000-0000-0000280B0000}"/>
    <cellStyle name="계산 5 2 2 2 2 2 2 3" xfId="3057" xr:uid="{00000000-0005-0000-0000-0000290B0000}"/>
    <cellStyle name="계산 5 2 2 2 2 2 2 3 2" xfId="3058" xr:uid="{00000000-0005-0000-0000-00002A0B0000}"/>
    <cellStyle name="계산 5 2 2 2 2 2 3" xfId="3059" xr:uid="{00000000-0005-0000-0000-00002B0B0000}"/>
    <cellStyle name="계산 5 2 2 2 2 2 3 2" xfId="3060" xr:uid="{00000000-0005-0000-0000-00002C0B0000}"/>
    <cellStyle name="계산 5 2 2 2 2 3" xfId="3061" xr:uid="{00000000-0005-0000-0000-00002D0B0000}"/>
    <cellStyle name="계산 5 2 2 2 2 3 2" xfId="3062" xr:uid="{00000000-0005-0000-0000-00002E0B0000}"/>
    <cellStyle name="계산 5 2 2 2 2 3 2 2" xfId="3063" xr:uid="{00000000-0005-0000-0000-00002F0B0000}"/>
    <cellStyle name="계산 5 2 2 2 2 3 3" xfId="3064" xr:uid="{00000000-0005-0000-0000-0000300B0000}"/>
    <cellStyle name="계산 5 2 2 2 2 3 3 2" xfId="3065" xr:uid="{00000000-0005-0000-0000-0000310B0000}"/>
    <cellStyle name="계산 5 2 2 2 2 4" xfId="3066" xr:uid="{00000000-0005-0000-0000-0000320B0000}"/>
    <cellStyle name="계산 5 2 2 2 2 4 2" xfId="3067" xr:uid="{00000000-0005-0000-0000-0000330B0000}"/>
    <cellStyle name="계산 5 2 2 2 3" xfId="3068" xr:uid="{00000000-0005-0000-0000-0000340B0000}"/>
    <cellStyle name="계산 5 2 2 2 3 2" xfId="3069" xr:uid="{00000000-0005-0000-0000-0000350B0000}"/>
    <cellStyle name="계산 5 2 2 2 3 2 2" xfId="3070" xr:uid="{00000000-0005-0000-0000-0000360B0000}"/>
    <cellStyle name="계산 5 2 2 2 3 2 2 2" xfId="3071" xr:uid="{00000000-0005-0000-0000-0000370B0000}"/>
    <cellStyle name="계산 5 2 2 2 3 2 3" xfId="3072" xr:uid="{00000000-0005-0000-0000-0000380B0000}"/>
    <cellStyle name="계산 5 2 2 2 3 2 3 2" xfId="3073" xr:uid="{00000000-0005-0000-0000-0000390B0000}"/>
    <cellStyle name="계산 5 2 2 2 3 3" xfId="3074" xr:uid="{00000000-0005-0000-0000-00003A0B0000}"/>
    <cellStyle name="계산 5 2 2 2 3 3 2" xfId="3075" xr:uid="{00000000-0005-0000-0000-00003B0B0000}"/>
    <cellStyle name="계산 5 2 2 2 4" xfId="3076" xr:uid="{00000000-0005-0000-0000-00003C0B0000}"/>
    <cellStyle name="계산 5 2 2 2 4 2" xfId="3077" xr:uid="{00000000-0005-0000-0000-00003D0B0000}"/>
    <cellStyle name="계산 5 2 2 2 4 2 2" xfId="3078" xr:uid="{00000000-0005-0000-0000-00003E0B0000}"/>
    <cellStyle name="계산 5 2 2 2 4 3" xfId="3079" xr:uid="{00000000-0005-0000-0000-00003F0B0000}"/>
    <cellStyle name="계산 5 2 2 2 4 3 2" xfId="3080" xr:uid="{00000000-0005-0000-0000-0000400B0000}"/>
    <cellStyle name="계산 5 2 2 2 5" xfId="3081" xr:uid="{00000000-0005-0000-0000-0000410B0000}"/>
    <cellStyle name="계산 5 2 2 2 5 2" xfId="3082" xr:uid="{00000000-0005-0000-0000-0000420B0000}"/>
    <cellStyle name="계산 5 2 2 3" xfId="3083" xr:uid="{00000000-0005-0000-0000-0000430B0000}"/>
    <cellStyle name="계산 5 2 2 3 2" xfId="3084" xr:uid="{00000000-0005-0000-0000-0000440B0000}"/>
    <cellStyle name="계산 5 2 2 3 2 2" xfId="3085" xr:uid="{00000000-0005-0000-0000-0000450B0000}"/>
    <cellStyle name="계산 5 2 2 3 2 2 2" xfId="3086" xr:uid="{00000000-0005-0000-0000-0000460B0000}"/>
    <cellStyle name="계산 5 2 2 3 2 2 2 2" xfId="3087" xr:uid="{00000000-0005-0000-0000-0000470B0000}"/>
    <cellStyle name="계산 5 2 2 3 2 2 3" xfId="3088" xr:uid="{00000000-0005-0000-0000-0000480B0000}"/>
    <cellStyle name="계산 5 2 2 3 2 2 3 2" xfId="3089" xr:uid="{00000000-0005-0000-0000-0000490B0000}"/>
    <cellStyle name="계산 5 2 2 3 2 3" xfId="3090" xr:uid="{00000000-0005-0000-0000-00004A0B0000}"/>
    <cellStyle name="계산 5 2 2 3 2 3 2" xfId="3091" xr:uid="{00000000-0005-0000-0000-00004B0B0000}"/>
    <cellStyle name="계산 5 2 2 3 3" xfId="3092" xr:uid="{00000000-0005-0000-0000-00004C0B0000}"/>
    <cellStyle name="계산 5 2 2 3 3 2" xfId="3093" xr:uid="{00000000-0005-0000-0000-00004D0B0000}"/>
    <cellStyle name="계산 5 2 2 3 3 2 2" xfId="3094" xr:uid="{00000000-0005-0000-0000-00004E0B0000}"/>
    <cellStyle name="계산 5 2 2 3 3 3" xfId="3095" xr:uid="{00000000-0005-0000-0000-00004F0B0000}"/>
    <cellStyle name="계산 5 2 2 3 3 3 2" xfId="3096" xr:uid="{00000000-0005-0000-0000-0000500B0000}"/>
    <cellStyle name="계산 5 2 2 3 4" xfId="3097" xr:uid="{00000000-0005-0000-0000-0000510B0000}"/>
    <cellStyle name="계산 5 2 2 3 4 2" xfId="3098" xr:uid="{00000000-0005-0000-0000-0000520B0000}"/>
    <cellStyle name="계산 5 2 2 4" xfId="3099" xr:uid="{00000000-0005-0000-0000-0000530B0000}"/>
    <cellStyle name="계산 5 2 2 4 2" xfId="3100" xr:uid="{00000000-0005-0000-0000-0000540B0000}"/>
    <cellStyle name="계산 5 2 2 4 2 2" xfId="3101" xr:uid="{00000000-0005-0000-0000-0000550B0000}"/>
    <cellStyle name="계산 5 2 2 4 2 2 2" xfId="3102" xr:uid="{00000000-0005-0000-0000-0000560B0000}"/>
    <cellStyle name="계산 5 2 2 4 2 3" xfId="3103" xr:uid="{00000000-0005-0000-0000-0000570B0000}"/>
    <cellStyle name="계산 5 2 2 4 2 3 2" xfId="3104" xr:uid="{00000000-0005-0000-0000-0000580B0000}"/>
    <cellStyle name="계산 5 2 2 4 3" xfId="3105" xr:uid="{00000000-0005-0000-0000-0000590B0000}"/>
    <cellStyle name="계산 5 2 2 4 3 2" xfId="3106" xr:uid="{00000000-0005-0000-0000-00005A0B0000}"/>
    <cellStyle name="계산 5 2 2 5" xfId="3107" xr:uid="{00000000-0005-0000-0000-00005B0B0000}"/>
    <cellStyle name="계산 5 2 2 5 2" xfId="3108" xr:uid="{00000000-0005-0000-0000-00005C0B0000}"/>
    <cellStyle name="계산 5 2 2 5 2 2" xfId="3109" xr:uid="{00000000-0005-0000-0000-00005D0B0000}"/>
    <cellStyle name="계산 5 2 2 5 3" xfId="3110" xr:uid="{00000000-0005-0000-0000-00005E0B0000}"/>
    <cellStyle name="계산 5 2 2 5 3 2" xfId="3111" xr:uid="{00000000-0005-0000-0000-00005F0B0000}"/>
    <cellStyle name="계산 5 2 2 6" xfId="3112" xr:uid="{00000000-0005-0000-0000-0000600B0000}"/>
    <cellStyle name="계산 5 2 2 6 2" xfId="3113" xr:uid="{00000000-0005-0000-0000-0000610B0000}"/>
    <cellStyle name="계산 5 2 3" xfId="3114" xr:uid="{00000000-0005-0000-0000-0000620B0000}"/>
    <cellStyle name="계산 5 2 3 2" xfId="3115" xr:uid="{00000000-0005-0000-0000-0000630B0000}"/>
    <cellStyle name="계산 5 2 3 2 2" xfId="3116" xr:uid="{00000000-0005-0000-0000-0000640B0000}"/>
    <cellStyle name="계산 5 2 3 2 2 2" xfId="3117" xr:uid="{00000000-0005-0000-0000-0000650B0000}"/>
    <cellStyle name="계산 5 2 3 2 2 2 2" xfId="3118" xr:uid="{00000000-0005-0000-0000-0000660B0000}"/>
    <cellStyle name="계산 5 2 3 2 2 2 2 2" xfId="3119" xr:uid="{00000000-0005-0000-0000-0000670B0000}"/>
    <cellStyle name="계산 5 2 3 2 2 2 3" xfId="3120" xr:uid="{00000000-0005-0000-0000-0000680B0000}"/>
    <cellStyle name="계산 5 2 3 2 2 2 3 2" xfId="3121" xr:uid="{00000000-0005-0000-0000-0000690B0000}"/>
    <cellStyle name="계산 5 2 3 2 2 3" xfId="3122" xr:uid="{00000000-0005-0000-0000-00006A0B0000}"/>
    <cellStyle name="계산 5 2 3 2 2 3 2" xfId="3123" xr:uid="{00000000-0005-0000-0000-00006B0B0000}"/>
    <cellStyle name="계산 5 2 3 2 3" xfId="3124" xr:uid="{00000000-0005-0000-0000-00006C0B0000}"/>
    <cellStyle name="계산 5 2 3 2 3 2" xfId="3125" xr:uid="{00000000-0005-0000-0000-00006D0B0000}"/>
    <cellStyle name="계산 5 2 3 2 3 2 2" xfId="3126" xr:uid="{00000000-0005-0000-0000-00006E0B0000}"/>
    <cellStyle name="계산 5 2 3 2 3 3" xfId="3127" xr:uid="{00000000-0005-0000-0000-00006F0B0000}"/>
    <cellStyle name="계산 5 2 3 2 3 3 2" xfId="3128" xr:uid="{00000000-0005-0000-0000-0000700B0000}"/>
    <cellStyle name="계산 5 2 3 2 4" xfId="3129" xr:uid="{00000000-0005-0000-0000-0000710B0000}"/>
    <cellStyle name="계산 5 2 3 2 4 2" xfId="3130" xr:uid="{00000000-0005-0000-0000-0000720B0000}"/>
    <cellStyle name="계산 5 2 3 3" xfId="3131" xr:uid="{00000000-0005-0000-0000-0000730B0000}"/>
    <cellStyle name="계산 5 2 3 3 2" xfId="3132" xr:uid="{00000000-0005-0000-0000-0000740B0000}"/>
    <cellStyle name="계산 5 2 3 3 2 2" xfId="3133" xr:uid="{00000000-0005-0000-0000-0000750B0000}"/>
    <cellStyle name="계산 5 2 3 3 2 2 2" xfId="3134" xr:uid="{00000000-0005-0000-0000-0000760B0000}"/>
    <cellStyle name="계산 5 2 3 3 2 3" xfId="3135" xr:uid="{00000000-0005-0000-0000-0000770B0000}"/>
    <cellStyle name="계산 5 2 3 3 2 3 2" xfId="3136" xr:uid="{00000000-0005-0000-0000-0000780B0000}"/>
    <cellStyle name="계산 5 2 3 3 3" xfId="3137" xr:uid="{00000000-0005-0000-0000-0000790B0000}"/>
    <cellStyle name="계산 5 2 3 3 3 2" xfId="3138" xr:uid="{00000000-0005-0000-0000-00007A0B0000}"/>
    <cellStyle name="계산 5 2 3 4" xfId="3139" xr:uid="{00000000-0005-0000-0000-00007B0B0000}"/>
    <cellStyle name="계산 5 2 3 4 2" xfId="3140" xr:uid="{00000000-0005-0000-0000-00007C0B0000}"/>
    <cellStyle name="계산 5 2 3 4 2 2" xfId="3141" xr:uid="{00000000-0005-0000-0000-00007D0B0000}"/>
    <cellStyle name="계산 5 2 3 4 3" xfId="3142" xr:uid="{00000000-0005-0000-0000-00007E0B0000}"/>
    <cellStyle name="계산 5 2 3 4 3 2" xfId="3143" xr:uid="{00000000-0005-0000-0000-00007F0B0000}"/>
    <cellStyle name="계산 5 2 3 5" xfId="3144" xr:uid="{00000000-0005-0000-0000-0000800B0000}"/>
    <cellStyle name="계산 5 2 3 5 2" xfId="3145" xr:uid="{00000000-0005-0000-0000-0000810B0000}"/>
    <cellStyle name="계산 5 2 4" xfId="3146" xr:uid="{00000000-0005-0000-0000-0000820B0000}"/>
    <cellStyle name="계산 5 2 4 2" xfId="3147" xr:uid="{00000000-0005-0000-0000-0000830B0000}"/>
    <cellStyle name="계산 5 2 4 2 2" xfId="3148" xr:uid="{00000000-0005-0000-0000-0000840B0000}"/>
    <cellStyle name="계산 5 2 4 2 2 2" xfId="3149" xr:uid="{00000000-0005-0000-0000-0000850B0000}"/>
    <cellStyle name="계산 5 2 4 2 2 2 2" xfId="3150" xr:uid="{00000000-0005-0000-0000-0000860B0000}"/>
    <cellStyle name="계산 5 2 4 2 2 2 2 2" xfId="3151" xr:uid="{00000000-0005-0000-0000-0000870B0000}"/>
    <cellStyle name="계산 5 2 4 2 2 2 3" xfId="3152" xr:uid="{00000000-0005-0000-0000-0000880B0000}"/>
    <cellStyle name="계산 5 2 4 2 2 2 3 2" xfId="3153" xr:uid="{00000000-0005-0000-0000-0000890B0000}"/>
    <cellStyle name="계산 5 2 4 2 2 3" xfId="3154" xr:uid="{00000000-0005-0000-0000-00008A0B0000}"/>
    <cellStyle name="계산 5 2 4 2 2 3 2" xfId="3155" xr:uid="{00000000-0005-0000-0000-00008B0B0000}"/>
    <cellStyle name="계산 5 2 4 2 3" xfId="3156" xr:uid="{00000000-0005-0000-0000-00008C0B0000}"/>
    <cellStyle name="계산 5 2 4 2 3 2" xfId="3157" xr:uid="{00000000-0005-0000-0000-00008D0B0000}"/>
    <cellStyle name="계산 5 2 4 2 3 2 2" xfId="3158" xr:uid="{00000000-0005-0000-0000-00008E0B0000}"/>
    <cellStyle name="계산 5 2 4 2 3 3" xfId="3159" xr:uid="{00000000-0005-0000-0000-00008F0B0000}"/>
    <cellStyle name="계산 5 2 4 2 3 3 2" xfId="3160" xr:uid="{00000000-0005-0000-0000-0000900B0000}"/>
    <cellStyle name="계산 5 2 4 2 4" xfId="3161" xr:uid="{00000000-0005-0000-0000-0000910B0000}"/>
    <cellStyle name="계산 5 2 4 2 4 2" xfId="3162" xr:uid="{00000000-0005-0000-0000-0000920B0000}"/>
    <cellStyle name="계산 5 2 4 3" xfId="3163" xr:uid="{00000000-0005-0000-0000-0000930B0000}"/>
    <cellStyle name="계산 5 2 4 3 2" xfId="3164" xr:uid="{00000000-0005-0000-0000-0000940B0000}"/>
    <cellStyle name="계산 5 2 4 3 2 2" xfId="3165" xr:uid="{00000000-0005-0000-0000-0000950B0000}"/>
    <cellStyle name="계산 5 2 4 3 2 2 2" xfId="3166" xr:uid="{00000000-0005-0000-0000-0000960B0000}"/>
    <cellStyle name="계산 5 2 4 3 2 3" xfId="3167" xr:uid="{00000000-0005-0000-0000-0000970B0000}"/>
    <cellStyle name="계산 5 2 4 3 2 3 2" xfId="3168" xr:uid="{00000000-0005-0000-0000-0000980B0000}"/>
    <cellStyle name="계산 5 2 4 3 3" xfId="3169" xr:uid="{00000000-0005-0000-0000-0000990B0000}"/>
    <cellStyle name="계산 5 2 4 3 3 2" xfId="3170" xr:uid="{00000000-0005-0000-0000-00009A0B0000}"/>
    <cellStyle name="계산 5 2 4 4" xfId="3171" xr:uid="{00000000-0005-0000-0000-00009B0B0000}"/>
    <cellStyle name="계산 5 2 4 4 2" xfId="3172" xr:uid="{00000000-0005-0000-0000-00009C0B0000}"/>
    <cellStyle name="계산 5 2 4 4 2 2" xfId="3173" xr:uid="{00000000-0005-0000-0000-00009D0B0000}"/>
    <cellStyle name="계산 5 2 4 4 3" xfId="3174" xr:uid="{00000000-0005-0000-0000-00009E0B0000}"/>
    <cellStyle name="계산 5 2 4 4 3 2" xfId="3175" xr:uid="{00000000-0005-0000-0000-00009F0B0000}"/>
    <cellStyle name="계산 5 2 4 5" xfId="3176" xr:uid="{00000000-0005-0000-0000-0000A00B0000}"/>
    <cellStyle name="계산 5 2 4 5 2" xfId="3177" xr:uid="{00000000-0005-0000-0000-0000A10B0000}"/>
    <cellStyle name="계산 5 2 5" xfId="3178" xr:uid="{00000000-0005-0000-0000-0000A20B0000}"/>
    <cellStyle name="계산 5 2 5 2" xfId="3179" xr:uid="{00000000-0005-0000-0000-0000A30B0000}"/>
    <cellStyle name="계산 5 2 5 2 2" xfId="3180" xr:uid="{00000000-0005-0000-0000-0000A40B0000}"/>
    <cellStyle name="계산 5 2 5 2 2 2" xfId="3181" xr:uid="{00000000-0005-0000-0000-0000A50B0000}"/>
    <cellStyle name="계산 5 2 5 2 2 2 2" xfId="3182" xr:uid="{00000000-0005-0000-0000-0000A60B0000}"/>
    <cellStyle name="계산 5 2 5 2 2 2 2 2" xfId="3183" xr:uid="{00000000-0005-0000-0000-0000A70B0000}"/>
    <cellStyle name="계산 5 2 5 2 2 2 3" xfId="3184" xr:uid="{00000000-0005-0000-0000-0000A80B0000}"/>
    <cellStyle name="계산 5 2 5 2 2 2 3 2" xfId="3185" xr:uid="{00000000-0005-0000-0000-0000A90B0000}"/>
    <cellStyle name="계산 5 2 5 2 2 3" xfId="3186" xr:uid="{00000000-0005-0000-0000-0000AA0B0000}"/>
    <cellStyle name="계산 5 2 5 2 2 3 2" xfId="3187" xr:uid="{00000000-0005-0000-0000-0000AB0B0000}"/>
    <cellStyle name="계산 5 2 5 2 3" xfId="3188" xr:uid="{00000000-0005-0000-0000-0000AC0B0000}"/>
    <cellStyle name="계산 5 2 5 2 3 2" xfId="3189" xr:uid="{00000000-0005-0000-0000-0000AD0B0000}"/>
    <cellStyle name="계산 5 2 5 2 3 2 2" xfId="3190" xr:uid="{00000000-0005-0000-0000-0000AE0B0000}"/>
    <cellStyle name="계산 5 2 5 2 3 3" xfId="3191" xr:uid="{00000000-0005-0000-0000-0000AF0B0000}"/>
    <cellStyle name="계산 5 2 5 2 3 3 2" xfId="3192" xr:uid="{00000000-0005-0000-0000-0000B00B0000}"/>
    <cellStyle name="계산 5 2 5 2 4" xfId="3193" xr:uid="{00000000-0005-0000-0000-0000B10B0000}"/>
    <cellStyle name="계산 5 2 5 2 4 2" xfId="3194" xr:uid="{00000000-0005-0000-0000-0000B20B0000}"/>
    <cellStyle name="계산 5 2 5 3" xfId="3195" xr:uid="{00000000-0005-0000-0000-0000B30B0000}"/>
    <cellStyle name="계산 5 2 5 3 2" xfId="3196" xr:uid="{00000000-0005-0000-0000-0000B40B0000}"/>
    <cellStyle name="계산 5 2 5 3 2 2" xfId="3197" xr:uid="{00000000-0005-0000-0000-0000B50B0000}"/>
    <cellStyle name="계산 5 2 5 3 2 2 2" xfId="3198" xr:uid="{00000000-0005-0000-0000-0000B60B0000}"/>
    <cellStyle name="계산 5 2 5 3 2 3" xfId="3199" xr:uid="{00000000-0005-0000-0000-0000B70B0000}"/>
    <cellStyle name="계산 5 2 5 3 2 3 2" xfId="3200" xr:uid="{00000000-0005-0000-0000-0000B80B0000}"/>
    <cellStyle name="계산 5 2 5 3 3" xfId="3201" xr:uid="{00000000-0005-0000-0000-0000B90B0000}"/>
    <cellStyle name="계산 5 2 5 3 3 2" xfId="3202" xr:uid="{00000000-0005-0000-0000-0000BA0B0000}"/>
    <cellStyle name="계산 5 2 5 4" xfId="3203" xr:uid="{00000000-0005-0000-0000-0000BB0B0000}"/>
    <cellStyle name="계산 5 2 5 4 2" xfId="3204" xr:uid="{00000000-0005-0000-0000-0000BC0B0000}"/>
    <cellStyle name="계산 5 2 5 4 2 2" xfId="3205" xr:uid="{00000000-0005-0000-0000-0000BD0B0000}"/>
    <cellStyle name="계산 5 2 5 4 3" xfId="3206" xr:uid="{00000000-0005-0000-0000-0000BE0B0000}"/>
    <cellStyle name="계산 5 2 5 4 3 2" xfId="3207" xr:uid="{00000000-0005-0000-0000-0000BF0B0000}"/>
    <cellStyle name="계산 5 2 5 5" xfId="3208" xr:uid="{00000000-0005-0000-0000-0000C00B0000}"/>
    <cellStyle name="계산 5 2 5 5 2" xfId="3209" xr:uid="{00000000-0005-0000-0000-0000C10B0000}"/>
    <cellStyle name="계산 5 2 6" xfId="3210" xr:uid="{00000000-0005-0000-0000-0000C20B0000}"/>
    <cellStyle name="계산 5 2 6 2" xfId="3211" xr:uid="{00000000-0005-0000-0000-0000C30B0000}"/>
    <cellStyle name="계산 5 2 6 2 2" xfId="3212" xr:uid="{00000000-0005-0000-0000-0000C40B0000}"/>
    <cellStyle name="계산 5 2 6 2 2 2" xfId="3213" xr:uid="{00000000-0005-0000-0000-0000C50B0000}"/>
    <cellStyle name="계산 5 2 6 2 2 2 2" xfId="3214" xr:uid="{00000000-0005-0000-0000-0000C60B0000}"/>
    <cellStyle name="계산 5 2 6 2 2 2 2 2" xfId="3215" xr:uid="{00000000-0005-0000-0000-0000C70B0000}"/>
    <cellStyle name="계산 5 2 6 2 2 2 3" xfId="3216" xr:uid="{00000000-0005-0000-0000-0000C80B0000}"/>
    <cellStyle name="계산 5 2 6 2 2 2 3 2" xfId="3217" xr:uid="{00000000-0005-0000-0000-0000C90B0000}"/>
    <cellStyle name="계산 5 2 6 2 2 3" xfId="3218" xr:uid="{00000000-0005-0000-0000-0000CA0B0000}"/>
    <cellStyle name="계산 5 2 6 2 2 3 2" xfId="3219" xr:uid="{00000000-0005-0000-0000-0000CB0B0000}"/>
    <cellStyle name="계산 5 2 6 2 3" xfId="3220" xr:uid="{00000000-0005-0000-0000-0000CC0B0000}"/>
    <cellStyle name="계산 5 2 6 2 3 2" xfId="3221" xr:uid="{00000000-0005-0000-0000-0000CD0B0000}"/>
    <cellStyle name="계산 5 2 6 2 3 2 2" xfId="3222" xr:uid="{00000000-0005-0000-0000-0000CE0B0000}"/>
    <cellStyle name="계산 5 2 6 2 3 3" xfId="3223" xr:uid="{00000000-0005-0000-0000-0000CF0B0000}"/>
    <cellStyle name="계산 5 2 6 2 3 3 2" xfId="3224" xr:uid="{00000000-0005-0000-0000-0000D00B0000}"/>
    <cellStyle name="계산 5 2 6 2 4" xfId="3225" xr:uid="{00000000-0005-0000-0000-0000D10B0000}"/>
    <cellStyle name="계산 5 2 6 2 4 2" xfId="3226" xr:uid="{00000000-0005-0000-0000-0000D20B0000}"/>
    <cellStyle name="계산 5 2 6 3" xfId="3227" xr:uid="{00000000-0005-0000-0000-0000D30B0000}"/>
    <cellStyle name="계산 5 2 6 3 2" xfId="3228" xr:uid="{00000000-0005-0000-0000-0000D40B0000}"/>
    <cellStyle name="계산 5 2 6 3 2 2" xfId="3229" xr:uid="{00000000-0005-0000-0000-0000D50B0000}"/>
    <cellStyle name="계산 5 2 6 3 2 2 2" xfId="3230" xr:uid="{00000000-0005-0000-0000-0000D60B0000}"/>
    <cellStyle name="계산 5 2 6 3 2 3" xfId="3231" xr:uid="{00000000-0005-0000-0000-0000D70B0000}"/>
    <cellStyle name="계산 5 2 6 3 2 3 2" xfId="3232" xr:uid="{00000000-0005-0000-0000-0000D80B0000}"/>
    <cellStyle name="계산 5 2 6 3 3" xfId="3233" xr:uid="{00000000-0005-0000-0000-0000D90B0000}"/>
    <cellStyle name="계산 5 2 6 3 3 2" xfId="3234" xr:uid="{00000000-0005-0000-0000-0000DA0B0000}"/>
    <cellStyle name="계산 5 2 6 4" xfId="3235" xr:uid="{00000000-0005-0000-0000-0000DB0B0000}"/>
    <cellStyle name="계산 5 2 6 4 2" xfId="3236" xr:uid="{00000000-0005-0000-0000-0000DC0B0000}"/>
    <cellStyle name="계산 5 2 6 4 2 2" xfId="3237" xr:uid="{00000000-0005-0000-0000-0000DD0B0000}"/>
    <cellStyle name="계산 5 2 6 4 3" xfId="3238" xr:uid="{00000000-0005-0000-0000-0000DE0B0000}"/>
    <cellStyle name="계산 5 2 6 4 3 2" xfId="3239" xr:uid="{00000000-0005-0000-0000-0000DF0B0000}"/>
    <cellStyle name="계산 5 2 6 5" xfId="3240" xr:uid="{00000000-0005-0000-0000-0000E00B0000}"/>
    <cellStyle name="계산 5 2 6 5 2" xfId="3241" xr:uid="{00000000-0005-0000-0000-0000E10B0000}"/>
    <cellStyle name="계산 5 2 7" xfId="3242" xr:uid="{00000000-0005-0000-0000-0000E20B0000}"/>
    <cellStyle name="계산 5 2 7 2" xfId="3243" xr:uid="{00000000-0005-0000-0000-0000E30B0000}"/>
    <cellStyle name="계산 5 2 7 2 2" xfId="3244" xr:uid="{00000000-0005-0000-0000-0000E40B0000}"/>
    <cellStyle name="계산 5 2 7 2 2 2" xfId="3245" xr:uid="{00000000-0005-0000-0000-0000E50B0000}"/>
    <cellStyle name="계산 5 2 7 2 2 2 2" xfId="3246" xr:uid="{00000000-0005-0000-0000-0000E60B0000}"/>
    <cellStyle name="계산 5 2 7 2 2 3" xfId="3247" xr:uid="{00000000-0005-0000-0000-0000E70B0000}"/>
    <cellStyle name="계산 5 2 7 2 2 3 2" xfId="3248" xr:uid="{00000000-0005-0000-0000-0000E80B0000}"/>
    <cellStyle name="계산 5 2 7 2 3" xfId="3249" xr:uid="{00000000-0005-0000-0000-0000E90B0000}"/>
    <cellStyle name="계산 5 2 7 2 3 2" xfId="3250" xr:uid="{00000000-0005-0000-0000-0000EA0B0000}"/>
    <cellStyle name="계산 5 2 7 3" xfId="3251" xr:uid="{00000000-0005-0000-0000-0000EB0B0000}"/>
    <cellStyle name="계산 5 2 7 3 2" xfId="3252" xr:uid="{00000000-0005-0000-0000-0000EC0B0000}"/>
    <cellStyle name="계산 5 2 7 3 2 2" xfId="3253" xr:uid="{00000000-0005-0000-0000-0000ED0B0000}"/>
    <cellStyle name="계산 5 2 7 3 3" xfId="3254" xr:uid="{00000000-0005-0000-0000-0000EE0B0000}"/>
    <cellStyle name="계산 5 2 7 3 3 2" xfId="3255" xr:uid="{00000000-0005-0000-0000-0000EF0B0000}"/>
    <cellStyle name="계산 5 2 7 4" xfId="3256" xr:uid="{00000000-0005-0000-0000-0000F00B0000}"/>
    <cellStyle name="계산 5 2 7 4 2" xfId="3257" xr:uid="{00000000-0005-0000-0000-0000F10B0000}"/>
    <cellStyle name="계산 5 2 8" xfId="3258" xr:uid="{00000000-0005-0000-0000-0000F20B0000}"/>
    <cellStyle name="계산 5 2 8 2" xfId="3259" xr:uid="{00000000-0005-0000-0000-0000F30B0000}"/>
    <cellStyle name="계산 5 2 8 2 2" xfId="3260" xr:uid="{00000000-0005-0000-0000-0000F40B0000}"/>
    <cellStyle name="계산 5 2 8 2 2 2" xfId="3261" xr:uid="{00000000-0005-0000-0000-0000F50B0000}"/>
    <cellStyle name="계산 5 2 8 2 3" xfId="3262" xr:uid="{00000000-0005-0000-0000-0000F60B0000}"/>
    <cellStyle name="계산 5 2 8 2 3 2" xfId="3263" xr:uid="{00000000-0005-0000-0000-0000F70B0000}"/>
    <cellStyle name="계산 5 2 8 3" xfId="3264" xr:uid="{00000000-0005-0000-0000-0000F80B0000}"/>
    <cellStyle name="계산 5 2 8 3 2" xfId="3265" xr:uid="{00000000-0005-0000-0000-0000F90B0000}"/>
    <cellStyle name="계산 5 2 9" xfId="3266" xr:uid="{00000000-0005-0000-0000-0000FA0B0000}"/>
    <cellStyle name="계산 5 2 9 2" xfId="3267" xr:uid="{00000000-0005-0000-0000-0000FB0B0000}"/>
    <cellStyle name="계산 5 2 9 2 2" xfId="3268" xr:uid="{00000000-0005-0000-0000-0000FC0B0000}"/>
    <cellStyle name="계산 5 2 9 3" xfId="3269" xr:uid="{00000000-0005-0000-0000-0000FD0B0000}"/>
    <cellStyle name="계산 5 2 9 3 2" xfId="3270" xr:uid="{00000000-0005-0000-0000-0000FE0B0000}"/>
    <cellStyle name="계산 5 3" xfId="3271" xr:uid="{00000000-0005-0000-0000-0000FF0B0000}"/>
    <cellStyle name="계산 5 3 2" xfId="3272" xr:uid="{00000000-0005-0000-0000-0000000C0000}"/>
    <cellStyle name="계산 5 3 2 2" xfId="3273" xr:uid="{00000000-0005-0000-0000-0000010C0000}"/>
    <cellStyle name="계산 5 3 2 2 2" xfId="3274" xr:uid="{00000000-0005-0000-0000-0000020C0000}"/>
    <cellStyle name="계산 5 3 2 2 2 2" xfId="3275" xr:uid="{00000000-0005-0000-0000-0000030C0000}"/>
    <cellStyle name="계산 5 3 2 2 3" xfId="3276" xr:uid="{00000000-0005-0000-0000-0000040C0000}"/>
    <cellStyle name="계산 5 3 2 2 3 2" xfId="3277" xr:uid="{00000000-0005-0000-0000-0000050C0000}"/>
    <cellStyle name="계산 5 3 2 3" xfId="3278" xr:uid="{00000000-0005-0000-0000-0000060C0000}"/>
    <cellStyle name="계산 5 3 2 3 2" xfId="3279" xr:uid="{00000000-0005-0000-0000-0000070C0000}"/>
    <cellStyle name="계산 5 3 3" xfId="3280" xr:uid="{00000000-0005-0000-0000-0000080C0000}"/>
    <cellStyle name="계산 5 3 3 2" xfId="3281" xr:uid="{00000000-0005-0000-0000-0000090C0000}"/>
    <cellStyle name="계산 5 3 3 2 2" xfId="3282" xr:uid="{00000000-0005-0000-0000-00000A0C0000}"/>
    <cellStyle name="계산 5 3 3 3" xfId="3283" xr:uid="{00000000-0005-0000-0000-00000B0C0000}"/>
    <cellStyle name="계산 5 3 3 3 2" xfId="3284" xr:uid="{00000000-0005-0000-0000-00000C0C0000}"/>
    <cellStyle name="계산 5 3 4" xfId="3285" xr:uid="{00000000-0005-0000-0000-00000D0C0000}"/>
    <cellStyle name="계산 5 3 4 2" xfId="3286" xr:uid="{00000000-0005-0000-0000-00000E0C0000}"/>
    <cellStyle name="계산 5 4" xfId="3287" xr:uid="{00000000-0005-0000-0000-00000F0C0000}"/>
    <cellStyle name="계산 5 4 2" xfId="3288" xr:uid="{00000000-0005-0000-0000-0000100C0000}"/>
    <cellStyle name="계산 5 4 2 2" xfId="3289" xr:uid="{00000000-0005-0000-0000-0000110C0000}"/>
    <cellStyle name="계산 5 4 3" xfId="3290" xr:uid="{00000000-0005-0000-0000-0000120C0000}"/>
    <cellStyle name="계산 5 4 3 2" xfId="3291" xr:uid="{00000000-0005-0000-0000-0000130C0000}"/>
    <cellStyle name="계산 6" xfId="3292" xr:uid="{00000000-0005-0000-0000-0000140C0000}"/>
    <cellStyle name="계산 7" xfId="3293" xr:uid="{00000000-0005-0000-0000-0000150C0000}"/>
    <cellStyle name="계산 8" xfId="6791" xr:uid="{00000000-0005-0000-0000-0000160C0000}"/>
    <cellStyle name="계산 9" xfId="6792" xr:uid="{00000000-0005-0000-0000-0000170C0000}"/>
    <cellStyle name="고정소숫점" xfId="3294" xr:uid="{00000000-0005-0000-0000-0000180C0000}"/>
    <cellStyle name="고정출력1" xfId="3295" xr:uid="{00000000-0005-0000-0000-0000190C0000}"/>
    <cellStyle name="고정출력2" xfId="3296" xr:uid="{00000000-0005-0000-0000-00001A0C0000}"/>
    <cellStyle name="나쁨 2" xfId="49" xr:uid="{00000000-0005-0000-0000-00001B0C0000}"/>
    <cellStyle name="나쁨 2 2" xfId="341" xr:uid="{00000000-0005-0000-0000-00001C0C0000}"/>
    <cellStyle name="나쁨 2 3" xfId="476" xr:uid="{00000000-0005-0000-0000-00001D0C0000}"/>
    <cellStyle name="나쁨 2 4" xfId="3297" xr:uid="{00000000-0005-0000-0000-00001E0C0000}"/>
    <cellStyle name="나쁨 3" xfId="425" xr:uid="{00000000-0005-0000-0000-00001F0C0000}"/>
    <cellStyle name="나쁨 3 2" xfId="3298" xr:uid="{00000000-0005-0000-0000-0000200C0000}"/>
    <cellStyle name="나쁨 4" xfId="360" xr:uid="{00000000-0005-0000-0000-0000210C0000}"/>
    <cellStyle name="나쁨 4 2" xfId="3299" xr:uid="{00000000-0005-0000-0000-0000220C0000}"/>
    <cellStyle name="나쁨 5" xfId="3300" xr:uid="{00000000-0005-0000-0000-0000230C0000}"/>
    <cellStyle name="나쁨 5 2" xfId="3301" xr:uid="{00000000-0005-0000-0000-0000240C0000}"/>
    <cellStyle name="나쁨 6" xfId="3302" xr:uid="{00000000-0005-0000-0000-0000250C0000}"/>
    <cellStyle name="나쁨 7" xfId="3303" xr:uid="{00000000-0005-0000-0000-0000260C0000}"/>
    <cellStyle name="나쁨 8" xfId="6793" xr:uid="{00000000-0005-0000-0000-0000270C0000}"/>
    <cellStyle name="나쁨 9" xfId="6794" xr:uid="{00000000-0005-0000-0000-0000280C0000}"/>
    <cellStyle name="날짜" xfId="3304" xr:uid="{00000000-0005-0000-0000-0000290C0000}"/>
    <cellStyle name="달러" xfId="3305" xr:uid="{00000000-0005-0000-0000-00002A0C0000}"/>
    <cellStyle name="대문자" xfId="3306" xr:uid="{00000000-0005-0000-0000-00002B0C0000}"/>
    <cellStyle name="뒤에 오는 하이퍼링크" xfId="50" xr:uid="{00000000-0005-0000-0000-00002C0C0000}"/>
    <cellStyle name="뒤에 오는 하이퍼링크 2" xfId="3308" xr:uid="{00000000-0005-0000-0000-00002D0C0000}"/>
    <cellStyle name="뒤에 오는 하이퍼링크 3" xfId="3307" xr:uid="{00000000-0005-0000-0000-00002E0C0000}"/>
    <cellStyle name="똿뗦먛귟 [0.00]_laroux" xfId="3309" xr:uid="{00000000-0005-0000-0000-00002F0C0000}"/>
    <cellStyle name="똿뗦먛귟_laroux" xfId="3310" xr:uid="{00000000-0005-0000-0000-0000300C0000}"/>
    <cellStyle name="메모 10" xfId="6795" xr:uid="{00000000-0005-0000-0000-0000310C0000}"/>
    <cellStyle name="메모 2" xfId="51" xr:uid="{00000000-0005-0000-0000-0000320C0000}"/>
    <cellStyle name="메모 2 2" xfId="342" xr:uid="{00000000-0005-0000-0000-0000330C0000}"/>
    <cellStyle name="메모 2 2 2" xfId="3312" xr:uid="{00000000-0005-0000-0000-0000340C0000}"/>
    <cellStyle name="메모 2 3" xfId="477" xr:uid="{00000000-0005-0000-0000-0000350C0000}"/>
    <cellStyle name="메모 2 4" xfId="3311" xr:uid="{00000000-0005-0000-0000-0000360C0000}"/>
    <cellStyle name="메모 3" xfId="395" xr:uid="{00000000-0005-0000-0000-0000370C0000}"/>
    <cellStyle name="메모 3 2" xfId="426" xr:uid="{00000000-0005-0000-0000-0000380C0000}"/>
    <cellStyle name="메모 3 2 2" xfId="6796" xr:uid="{00000000-0005-0000-0000-0000390C0000}"/>
    <cellStyle name="메모 3 3" xfId="491" xr:uid="{00000000-0005-0000-0000-00003A0C0000}"/>
    <cellStyle name="메모 3 4" xfId="3313" xr:uid="{00000000-0005-0000-0000-00003B0C0000}"/>
    <cellStyle name="메모 4" xfId="3314" xr:uid="{00000000-0005-0000-0000-00003C0C0000}"/>
    <cellStyle name="메모 4 2" xfId="3315" xr:uid="{00000000-0005-0000-0000-00003D0C0000}"/>
    <cellStyle name="메모 4 2 2" xfId="3316" xr:uid="{00000000-0005-0000-0000-00003E0C0000}"/>
    <cellStyle name="메모 4 2 2 2" xfId="3317" xr:uid="{00000000-0005-0000-0000-00003F0C0000}"/>
    <cellStyle name="메모 4 2 2 2 2" xfId="3318" xr:uid="{00000000-0005-0000-0000-0000400C0000}"/>
    <cellStyle name="메모 4 2 2 2 2 2" xfId="3319" xr:uid="{00000000-0005-0000-0000-0000410C0000}"/>
    <cellStyle name="메모 4 2 2 2 3" xfId="3320" xr:uid="{00000000-0005-0000-0000-0000420C0000}"/>
    <cellStyle name="메모 4 2 2 3" xfId="3321" xr:uid="{00000000-0005-0000-0000-0000430C0000}"/>
    <cellStyle name="메모 4 2 2 3 2" xfId="3322" xr:uid="{00000000-0005-0000-0000-0000440C0000}"/>
    <cellStyle name="메모 4 2 2 4" xfId="3323" xr:uid="{00000000-0005-0000-0000-0000450C0000}"/>
    <cellStyle name="메모 4 2 3" xfId="3324" xr:uid="{00000000-0005-0000-0000-0000460C0000}"/>
    <cellStyle name="메모 4 2 3 2" xfId="3325" xr:uid="{00000000-0005-0000-0000-0000470C0000}"/>
    <cellStyle name="메모 4 2 3 2 2" xfId="3326" xr:uid="{00000000-0005-0000-0000-0000480C0000}"/>
    <cellStyle name="메모 4 2 3 3" xfId="3327" xr:uid="{00000000-0005-0000-0000-0000490C0000}"/>
    <cellStyle name="메모 4 2 4" xfId="3328" xr:uid="{00000000-0005-0000-0000-00004A0C0000}"/>
    <cellStyle name="메모 4 2 4 2" xfId="3329" xr:uid="{00000000-0005-0000-0000-00004B0C0000}"/>
    <cellStyle name="메모 4 2 5" xfId="3330" xr:uid="{00000000-0005-0000-0000-00004C0C0000}"/>
    <cellStyle name="메모 4 3" xfId="3331" xr:uid="{00000000-0005-0000-0000-00004D0C0000}"/>
    <cellStyle name="메모 4 3 2" xfId="3332" xr:uid="{00000000-0005-0000-0000-00004E0C0000}"/>
    <cellStyle name="메모 4 3 2 2" xfId="3333" xr:uid="{00000000-0005-0000-0000-00004F0C0000}"/>
    <cellStyle name="메모 4 3 2 2 2" xfId="3334" xr:uid="{00000000-0005-0000-0000-0000500C0000}"/>
    <cellStyle name="메모 4 3 2 3" xfId="3335" xr:uid="{00000000-0005-0000-0000-0000510C0000}"/>
    <cellStyle name="메모 4 3 3" xfId="3336" xr:uid="{00000000-0005-0000-0000-0000520C0000}"/>
    <cellStyle name="메모 4 3 3 2" xfId="3337" xr:uid="{00000000-0005-0000-0000-0000530C0000}"/>
    <cellStyle name="메모 4 3 4" xfId="3338" xr:uid="{00000000-0005-0000-0000-0000540C0000}"/>
    <cellStyle name="메모 4 4" xfId="3339" xr:uid="{00000000-0005-0000-0000-0000550C0000}"/>
    <cellStyle name="메모 4 4 2" xfId="3340" xr:uid="{00000000-0005-0000-0000-0000560C0000}"/>
    <cellStyle name="메모 4 4 2 2" xfId="3341" xr:uid="{00000000-0005-0000-0000-0000570C0000}"/>
    <cellStyle name="메모 4 4 3" xfId="3342" xr:uid="{00000000-0005-0000-0000-0000580C0000}"/>
    <cellStyle name="메모 4 5" xfId="3343" xr:uid="{00000000-0005-0000-0000-0000590C0000}"/>
    <cellStyle name="메모 4 5 2" xfId="3344" xr:uid="{00000000-0005-0000-0000-00005A0C0000}"/>
    <cellStyle name="메모 4 6" xfId="3345" xr:uid="{00000000-0005-0000-0000-00005B0C0000}"/>
    <cellStyle name="메모 5" xfId="3346" xr:uid="{00000000-0005-0000-0000-00005C0C0000}"/>
    <cellStyle name="메모 5 2" xfId="3347" xr:uid="{00000000-0005-0000-0000-00005D0C0000}"/>
    <cellStyle name="메모 5 2 10" xfId="3348" xr:uid="{00000000-0005-0000-0000-00005E0C0000}"/>
    <cellStyle name="메모 5 2 10 2" xfId="3349" xr:uid="{00000000-0005-0000-0000-00005F0C0000}"/>
    <cellStyle name="메모 5 2 2" xfId="3350" xr:uid="{00000000-0005-0000-0000-0000600C0000}"/>
    <cellStyle name="메모 5 2 2 2" xfId="3351" xr:uid="{00000000-0005-0000-0000-0000610C0000}"/>
    <cellStyle name="메모 5 2 2 2 2" xfId="3352" xr:uid="{00000000-0005-0000-0000-0000620C0000}"/>
    <cellStyle name="메모 5 2 2 2 2 2" xfId="3353" xr:uid="{00000000-0005-0000-0000-0000630C0000}"/>
    <cellStyle name="메모 5 2 2 2 2 2 2" xfId="3354" xr:uid="{00000000-0005-0000-0000-0000640C0000}"/>
    <cellStyle name="메모 5 2 2 2 2 2 2 2" xfId="3355" xr:uid="{00000000-0005-0000-0000-0000650C0000}"/>
    <cellStyle name="메모 5 2 2 2 2 2 2 2 2" xfId="3356" xr:uid="{00000000-0005-0000-0000-0000660C0000}"/>
    <cellStyle name="메모 5 2 2 2 2 2 2 3" xfId="3357" xr:uid="{00000000-0005-0000-0000-0000670C0000}"/>
    <cellStyle name="메모 5 2 2 2 2 2 2 3 2" xfId="3358" xr:uid="{00000000-0005-0000-0000-0000680C0000}"/>
    <cellStyle name="메모 5 2 2 2 2 2 3" xfId="3359" xr:uid="{00000000-0005-0000-0000-0000690C0000}"/>
    <cellStyle name="메모 5 2 2 2 2 2 3 2" xfId="3360" xr:uid="{00000000-0005-0000-0000-00006A0C0000}"/>
    <cellStyle name="메모 5 2 2 2 2 3" xfId="3361" xr:uid="{00000000-0005-0000-0000-00006B0C0000}"/>
    <cellStyle name="메모 5 2 2 2 2 3 2" xfId="3362" xr:uid="{00000000-0005-0000-0000-00006C0C0000}"/>
    <cellStyle name="메모 5 2 2 2 2 3 2 2" xfId="3363" xr:uid="{00000000-0005-0000-0000-00006D0C0000}"/>
    <cellStyle name="메모 5 2 2 2 2 3 3" xfId="3364" xr:uid="{00000000-0005-0000-0000-00006E0C0000}"/>
    <cellStyle name="메모 5 2 2 2 2 3 3 2" xfId="3365" xr:uid="{00000000-0005-0000-0000-00006F0C0000}"/>
    <cellStyle name="메모 5 2 2 2 2 4" xfId="3366" xr:uid="{00000000-0005-0000-0000-0000700C0000}"/>
    <cellStyle name="메모 5 2 2 2 2 4 2" xfId="3367" xr:uid="{00000000-0005-0000-0000-0000710C0000}"/>
    <cellStyle name="메모 5 2 2 2 3" xfId="3368" xr:uid="{00000000-0005-0000-0000-0000720C0000}"/>
    <cellStyle name="메모 5 2 2 2 3 2" xfId="3369" xr:uid="{00000000-0005-0000-0000-0000730C0000}"/>
    <cellStyle name="메모 5 2 2 2 3 2 2" xfId="3370" xr:uid="{00000000-0005-0000-0000-0000740C0000}"/>
    <cellStyle name="메모 5 2 2 2 3 2 2 2" xfId="3371" xr:uid="{00000000-0005-0000-0000-0000750C0000}"/>
    <cellStyle name="메모 5 2 2 2 3 2 3" xfId="3372" xr:uid="{00000000-0005-0000-0000-0000760C0000}"/>
    <cellStyle name="메모 5 2 2 2 3 2 3 2" xfId="3373" xr:uid="{00000000-0005-0000-0000-0000770C0000}"/>
    <cellStyle name="메모 5 2 2 2 3 3" xfId="3374" xr:uid="{00000000-0005-0000-0000-0000780C0000}"/>
    <cellStyle name="메모 5 2 2 2 3 3 2" xfId="3375" xr:uid="{00000000-0005-0000-0000-0000790C0000}"/>
    <cellStyle name="메모 5 2 2 2 4" xfId="3376" xr:uid="{00000000-0005-0000-0000-00007A0C0000}"/>
    <cellStyle name="메모 5 2 2 2 4 2" xfId="3377" xr:uid="{00000000-0005-0000-0000-00007B0C0000}"/>
    <cellStyle name="메모 5 2 2 2 4 2 2" xfId="3378" xr:uid="{00000000-0005-0000-0000-00007C0C0000}"/>
    <cellStyle name="메모 5 2 2 2 4 3" xfId="3379" xr:uid="{00000000-0005-0000-0000-00007D0C0000}"/>
    <cellStyle name="메모 5 2 2 2 4 3 2" xfId="3380" xr:uid="{00000000-0005-0000-0000-00007E0C0000}"/>
    <cellStyle name="메모 5 2 2 2 5" xfId="3381" xr:uid="{00000000-0005-0000-0000-00007F0C0000}"/>
    <cellStyle name="메모 5 2 2 2 5 2" xfId="3382" xr:uid="{00000000-0005-0000-0000-0000800C0000}"/>
    <cellStyle name="메모 5 2 2 3" xfId="3383" xr:uid="{00000000-0005-0000-0000-0000810C0000}"/>
    <cellStyle name="메모 5 2 2 3 2" xfId="3384" xr:uid="{00000000-0005-0000-0000-0000820C0000}"/>
    <cellStyle name="메모 5 2 2 3 2 2" xfId="3385" xr:uid="{00000000-0005-0000-0000-0000830C0000}"/>
    <cellStyle name="메모 5 2 2 3 2 2 2" xfId="3386" xr:uid="{00000000-0005-0000-0000-0000840C0000}"/>
    <cellStyle name="메모 5 2 2 3 2 2 2 2" xfId="3387" xr:uid="{00000000-0005-0000-0000-0000850C0000}"/>
    <cellStyle name="메모 5 2 2 3 2 2 3" xfId="3388" xr:uid="{00000000-0005-0000-0000-0000860C0000}"/>
    <cellStyle name="메모 5 2 2 3 2 2 3 2" xfId="3389" xr:uid="{00000000-0005-0000-0000-0000870C0000}"/>
    <cellStyle name="메모 5 2 2 3 2 3" xfId="3390" xr:uid="{00000000-0005-0000-0000-0000880C0000}"/>
    <cellStyle name="메모 5 2 2 3 2 3 2" xfId="3391" xr:uid="{00000000-0005-0000-0000-0000890C0000}"/>
    <cellStyle name="메모 5 2 2 3 3" xfId="3392" xr:uid="{00000000-0005-0000-0000-00008A0C0000}"/>
    <cellStyle name="메모 5 2 2 3 3 2" xfId="3393" xr:uid="{00000000-0005-0000-0000-00008B0C0000}"/>
    <cellStyle name="메모 5 2 2 3 3 2 2" xfId="3394" xr:uid="{00000000-0005-0000-0000-00008C0C0000}"/>
    <cellStyle name="메모 5 2 2 3 3 3" xfId="3395" xr:uid="{00000000-0005-0000-0000-00008D0C0000}"/>
    <cellStyle name="메모 5 2 2 3 3 3 2" xfId="3396" xr:uid="{00000000-0005-0000-0000-00008E0C0000}"/>
    <cellStyle name="메모 5 2 2 3 4" xfId="3397" xr:uid="{00000000-0005-0000-0000-00008F0C0000}"/>
    <cellStyle name="메모 5 2 2 3 4 2" xfId="3398" xr:uid="{00000000-0005-0000-0000-0000900C0000}"/>
    <cellStyle name="메모 5 2 2 4" xfId="3399" xr:uid="{00000000-0005-0000-0000-0000910C0000}"/>
    <cellStyle name="메모 5 2 2 4 2" xfId="3400" xr:uid="{00000000-0005-0000-0000-0000920C0000}"/>
    <cellStyle name="메모 5 2 2 4 2 2" xfId="3401" xr:uid="{00000000-0005-0000-0000-0000930C0000}"/>
    <cellStyle name="메모 5 2 2 4 2 2 2" xfId="3402" xr:uid="{00000000-0005-0000-0000-0000940C0000}"/>
    <cellStyle name="메모 5 2 2 4 2 3" xfId="3403" xr:uid="{00000000-0005-0000-0000-0000950C0000}"/>
    <cellStyle name="메모 5 2 2 4 2 3 2" xfId="3404" xr:uid="{00000000-0005-0000-0000-0000960C0000}"/>
    <cellStyle name="메모 5 2 2 4 3" xfId="3405" xr:uid="{00000000-0005-0000-0000-0000970C0000}"/>
    <cellStyle name="메모 5 2 2 4 3 2" xfId="3406" xr:uid="{00000000-0005-0000-0000-0000980C0000}"/>
    <cellStyle name="메모 5 2 2 5" xfId="3407" xr:uid="{00000000-0005-0000-0000-0000990C0000}"/>
    <cellStyle name="메모 5 2 2 5 2" xfId="3408" xr:uid="{00000000-0005-0000-0000-00009A0C0000}"/>
    <cellStyle name="메모 5 2 2 5 2 2" xfId="3409" xr:uid="{00000000-0005-0000-0000-00009B0C0000}"/>
    <cellStyle name="메모 5 2 2 5 3" xfId="3410" xr:uid="{00000000-0005-0000-0000-00009C0C0000}"/>
    <cellStyle name="메모 5 2 2 5 3 2" xfId="3411" xr:uid="{00000000-0005-0000-0000-00009D0C0000}"/>
    <cellStyle name="메모 5 2 2 6" xfId="3412" xr:uid="{00000000-0005-0000-0000-00009E0C0000}"/>
    <cellStyle name="메모 5 2 2 6 2" xfId="3413" xr:uid="{00000000-0005-0000-0000-00009F0C0000}"/>
    <cellStyle name="메모 5 2 3" xfId="3414" xr:uid="{00000000-0005-0000-0000-0000A00C0000}"/>
    <cellStyle name="메모 5 2 3 2" xfId="3415" xr:uid="{00000000-0005-0000-0000-0000A10C0000}"/>
    <cellStyle name="메모 5 2 3 2 2" xfId="3416" xr:uid="{00000000-0005-0000-0000-0000A20C0000}"/>
    <cellStyle name="메모 5 2 3 2 2 2" xfId="3417" xr:uid="{00000000-0005-0000-0000-0000A30C0000}"/>
    <cellStyle name="메모 5 2 3 2 2 2 2" xfId="3418" xr:uid="{00000000-0005-0000-0000-0000A40C0000}"/>
    <cellStyle name="메모 5 2 3 2 2 2 2 2" xfId="3419" xr:uid="{00000000-0005-0000-0000-0000A50C0000}"/>
    <cellStyle name="메모 5 2 3 2 2 2 3" xfId="3420" xr:uid="{00000000-0005-0000-0000-0000A60C0000}"/>
    <cellStyle name="메모 5 2 3 2 2 2 3 2" xfId="3421" xr:uid="{00000000-0005-0000-0000-0000A70C0000}"/>
    <cellStyle name="메모 5 2 3 2 2 3" xfId="3422" xr:uid="{00000000-0005-0000-0000-0000A80C0000}"/>
    <cellStyle name="메모 5 2 3 2 2 3 2" xfId="3423" xr:uid="{00000000-0005-0000-0000-0000A90C0000}"/>
    <cellStyle name="메모 5 2 3 2 3" xfId="3424" xr:uid="{00000000-0005-0000-0000-0000AA0C0000}"/>
    <cellStyle name="메모 5 2 3 2 3 2" xfId="3425" xr:uid="{00000000-0005-0000-0000-0000AB0C0000}"/>
    <cellStyle name="메모 5 2 3 2 3 2 2" xfId="3426" xr:uid="{00000000-0005-0000-0000-0000AC0C0000}"/>
    <cellStyle name="메모 5 2 3 2 3 3" xfId="3427" xr:uid="{00000000-0005-0000-0000-0000AD0C0000}"/>
    <cellStyle name="메모 5 2 3 2 3 3 2" xfId="3428" xr:uid="{00000000-0005-0000-0000-0000AE0C0000}"/>
    <cellStyle name="메모 5 2 3 2 4" xfId="3429" xr:uid="{00000000-0005-0000-0000-0000AF0C0000}"/>
    <cellStyle name="메모 5 2 3 2 4 2" xfId="3430" xr:uid="{00000000-0005-0000-0000-0000B00C0000}"/>
    <cellStyle name="메모 5 2 3 3" xfId="3431" xr:uid="{00000000-0005-0000-0000-0000B10C0000}"/>
    <cellStyle name="메모 5 2 3 3 2" xfId="3432" xr:uid="{00000000-0005-0000-0000-0000B20C0000}"/>
    <cellStyle name="메모 5 2 3 3 2 2" xfId="3433" xr:uid="{00000000-0005-0000-0000-0000B30C0000}"/>
    <cellStyle name="메모 5 2 3 3 2 2 2" xfId="3434" xr:uid="{00000000-0005-0000-0000-0000B40C0000}"/>
    <cellStyle name="메모 5 2 3 3 2 3" xfId="3435" xr:uid="{00000000-0005-0000-0000-0000B50C0000}"/>
    <cellStyle name="메모 5 2 3 3 2 3 2" xfId="3436" xr:uid="{00000000-0005-0000-0000-0000B60C0000}"/>
    <cellStyle name="메모 5 2 3 3 3" xfId="3437" xr:uid="{00000000-0005-0000-0000-0000B70C0000}"/>
    <cellStyle name="메모 5 2 3 3 3 2" xfId="3438" xr:uid="{00000000-0005-0000-0000-0000B80C0000}"/>
    <cellStyle name="메모 5 2 3 4" xfId="3439" xr:uid="{00000000-0005-0000-0000-0000B90C0000}"/>
    <cellStyle name="메모 5 2 3 4 2" xfId="3440" xr:uid="{00000000-0005-0000-0000-0000BA0C0000}"/>
    <cellStyle name="메모 5 2 3 4 2 2" xfId="3441" xr:uid="{00000000-0005-0000-0000-0000BB0C0000}"/>
    <cellStyle name="메모 5 2 3 4 3" xfId="3442" xr:uid="{00000000-0005-0000-0000-0000BC0C0000}"/>
    <cellStyle name="메모 5 2 3 4 3 2" xfId="3443" xr:uid="{00000000-0005-0000-0000-0000BD0C0000}"/>
    <cellStyle name="메모 5 2 3 5" xfId="3444" xr:uid="{00000000-0005-0000-0000-0000BE0C0000}"/>
    <cellStyle name="메모 5 2 3 5 2" xfId="3445" xr:uid="{00000000-0005-0000-0000-0000BF0C0000}"/>
    <cellStyle name="메모 5 2 4" xfId="3446" xr:uid="{00000000-0005-0000-0000-0000C00C0000}"/>
    <cellStyle name="메모 5 2 4 2" xfId="3447" xr:uid="{00000000-0005-0000-0000-0000C10C0000}"/>
    <cellStyle name="메모 5 2 4 2 2" xfId="3448" xr:uid="{00000000-0005-0000-0000-0000C20C0000}"/>
    <cellStyle name="메모 5 2 4 2 2 2" xfId="3449" xr:uid="{00000000-0005-0000-0000-0000C30C0000}"/>
    <cellStyle name="메모 5 2 4 2 2 2 2" xfId="3450" xr:uid="{00000000-0005-0000-0000-0000C40C0000}"/>
    <cellStyle name="메모 5 2 4 2 2 2 2 2" xfId="3451" xr:uid="{00000000-0005-0000-0000-0000C50C0000}"/>
    <cellStyle name="메모 5 2 4 2 2 2 3" xfId="3452" xr:uid="{00000000-0005-0000-0000-0000C60C0000}"/>
    <cellStyle name="메모 5 2 4 2 2 2 3 2" xfId="3453" xr:uid="{00000000-0005-0000-0000-0000C70C0000}"/>
    <cellStyle name="메모 5 2 4 2 2 3" xfId="3454" xr:uid="{00000000-0005-0000-0000-0000C80C0000}"/>
    <cellStyle name="메모 5 2 4 2 2 3 2" xfId="3455" xr:uid="{00000000-0005-0000-0000-0000C90C0000}"/>
    <cellStyle name="메모 5 2 4 2 3" xfId="3456" xr:uid="{00000000-0005-0000-0000-0000CA0C0000}"/>
    <cellStyle name="메모 5 2 4 2 3 2" xfId="3457" xr:uid="{00000000-0005-0000-0000-0000CB0C0000}"/>
    <cellStyle name="메모 5 2 4 2 3 2 2" xfId="3458" xr:uid="{00000000-0005-0000-0000-0000CC0C0000}"/>
    <cellStyle name="메모 5 2 4 2 3 3" xfId="3459" xr:uid="{00000000-0005-0000-0000-0000CD0C0000}"/>
    <cellStyle name="메모 5 2 4 2 3 3 2" xfId="3460" xr:uid="{00000000-0005-0000-0000-0000CE0C0000}"/>
    <cellStyle name="메모 5 2 4 2 4" xfId="3461" xr:uid="{00000000-0005-0000-0000-0000CF0C0000}"/>
    <cellStyle name="메모 5 2 4 2 4 2" xfId="3462" xr:uid="{00000000-0005-0000-0000-0000D00C0000}"/>
    <cellStyle name="메모 5 2 4 3" xfId="3463" xr:uid="{00000000-0005-0000-0000-0000D10C0000}"/>
    <cellStyle name="메모 5 2 4 3 2" xfId="3464" xr:uid="{00000000-0005-0000-0000-0000D20C0000}"/>
    <cellStyle name="메모 5 2 4 3 2 2" xfId="3465" xr:uid="{00000000-0005-0000-0000-0000D30C0000}"/>
    <cellStyle name="메모 5 2 4 3 2 2 2" xfId="3466" xr:uid="{00000000-0005-0000-0000-0000D40C0000}"/>
    <cellStyle name="메모 5 2 4 3 2 3" xfId="3467" xr:uid="{00000000-0005-0000-0000-0000D50C0000}"/>
    <cellStyle name="메모 5 2 4 3 2 3 2" xfId="3468" xr:uid="{00000000-0005-0000-0000-0000D60C0000}"/>
    <cellStyle name="메모 5 2 4 3 3" xfId="3469" xr:uid="{00000000-0005-0000-0000-0000D70C0000}"/>
    <cellStyle name="메모 5 2 4 3 3 2" xfId="3470" xr:uid="{00000000-0005-0000-0000-0000D80C0000}"/>
    <cellStyle name="메모 5 2 4 4" xfId="3471" xr:uid="{00000000-0005-0000-0000-0000D90C0000}"/>
    <cellStyle name="메모 5 2 4 4 2" xfId="3472" xr:uid="{00000000-0005-0000-0000-0000DA0C0000}"/>
    <cellStyle name="메모 5 2 4 4 2 2" xfId="3473" xr:uid="{00000000-0005-0000-0000-0000DB0C0000}"/>
    <cellStyle name="메모 5 2 4 4 3" xfId="3474" xr:uid="{00000000-0005-0000-0000-0000DC0C0000}"/>
    <cellStyle name="메모 5 2 4 4 3 2" xfId="3475" xr:uid="{00000000-0005-0000-0000-0000DD0C0000}"/>
    <cellStyle name="메모 5 2 4 5" xfId="3476" xr:uid="{00000000-0005-0000-0000-0000DE0C0000}"/>
    <cellStyle name="메모 5 2 4 5 2" xfId="3477" xr:uid="{00000000-0005-0000-0000-0000DF0C0000}"/>
    <cellStyle name="메모 5 2 5" xfId="3478" xr:uid="{00000000-0005-0000-0000-0000E00C0000}"/>
    <cellStyle name="메모 5 2 5 2" xfId="3479" xr:uid="{00000000-0005-0000-0000-0000E10C0000}"/>
    <cellStyle name="메모 5 2 5 2 2" xfId="3480" xr:uid="{00000000-0005-0000-0000-0000E20C0000}"/>
    <cellStyle name="메모 5 2 5 2 2 2" xfId="3481" xr:uid="{00000000-0005-0000-0000-0000E30C0000}"/>
    <cellStyle name="메모 5 2 5 2 2 2 2" xfId="3482" xr:uid="{00000000-0005-0000-0000-0000E40C0000}"/>
    <cellStyle name="메모 5 2 5 2 2 2 2 2" xfId="3483" xr:uid="{00000000-0005-0000-0000-0000E50C0000}"/>
    <cellStyle name="메모 5 2 5 2 2 2 3" xfId="3484" xr:uid="{00000000-0005-0000-0000-0000E60C0000}"/>
    <cellStyle name="메모 5 2 5 2 2 2 3 2" xfId="3485" xr:uid="{00000000-0005-0000-0000-0000E70C0000}"/>
    <cellStyle name="메모 5 2 5 2 2 3" xfId="3486" xr:uid="{00000000-0005-0000-0000-0000E80C0000}"/>
    <cellStyle name="메모 5 2 5 2 2 3 2" xfId="3487" xr:uid="{00000000-0005-0000-0000-0000E90C0000}"/>
    <cellStyle name="메모 5 2 5 2 3" xfId="3488" xr:uid="{00000000-0005-0000-0000-0000EA0C0000}"/>
    <cellStyle name="메모 5 2 5 2 3 2" xfId="3489" xr:uid="{00000000-0005-0000-0000-0000EB0C0000}"/>
    <cellStyle name="메모 5 2 5 2 3 2 2" xfId="3490" xr:uid="{00000000-0005-0000-0000-0000EC0C0000}"/>
    <cellStyle name="메모 5 2 5 2 3 3" xfId="3491" xr:uid="{00000000-0005-0000-0000-0000ED0C0000}"/>
    <cellStyle name="메모 5 2 5 2 3 3 2" xfId="3492" xr:uid="{00000000-0005-0000-0000-0000EE0C0000}"/>
    <cellStyle name="메모 5 2 5 2 4" xfId="3493" xr:uid="{00000000-0005-0000-0000-0000EF0C0000}"/>
    <cellStyle name="메모 5 2 5 2 4 2" xfId="3494" xr:uid="{00000000-0005-0000-0000-0000F00C0000}"/>
    <cellStyle name="메모 5 2 5 3" xfId="3495" xr:uid="{00000000-0005-0000-0000-0000F10C0000}"/>
    <cellStyle name="메모 5 2 5 3 2" xfId="3496" xr:uid="{00000000-0005-0000-0000-0000F20C0000}"/>
    <cellStyle name="메모 5 2 5 3 2 2" xfId="3497" xr:uid="{00000000-0005-0000-0000-0000F30C0000}"/>
    <cellStyle name="메모 5 2 5 3 2 2 2" xfId="3498" xr:uid="{00000000-0005-0000-0000-0000F40C0000}"/>
    <cellStyle name="메모 5 2 5 3 2 3" xfId="3499" xr:uid="{00000000-0005-0000-0000-0000F50C0000}"/>
    <cellStyle name="메모 5 2 5 3 2 3 2" xfId="3500" xr:uid="{00000000-0005-0000-0000-0000F60C0000}"/>
    <cellStyle name="메모 5 2 5 3 3" xfId="3501" xr:uid="{00000000-0005-0000-0000-0000F70C0000}"/>
    <cellStyle name="메모 5 2 5 3 3 2" xfId="3502" xr:uid="{00000000-0005-0000-0000-0000F80C0000}"/>
    <cellStyle name="메모 5 2 5 4" xfId="3503" xr:uid="{00000000-0005-0000-0000-0000F90C0000}"/>
    <cellStyle name="메모 5 2 5 4 2" xfId="3504" xr:uid="{00000000-0005-0000-0000-0000FA0C0000}"/>
    <cellStyle name="메모 5 2 5 4 2 2" xfId="3505" xr:uid="{00000000-0005-0000-0000-0000FB0C0000}"/>
    <cellStyle name="메모 5 2 5 4 3" xfId="3506" xr:uid="{00000000-0005-0000-0000-0000FC0C0000}"/>
    <cellStyle name="메모 5 2 5 4 3 2" xfId="3507" xr:uid="{00000000-0005-0000-0000-0000FD0C0000}"/>
    <cellStyle name="메모 5 2 5 5" xfId="3508" xr:uid="{00000000-0005-0000-0000-0000FE0C0000}"/>
    <cellStyle name="메모 5 2 5 5 2" xfId="3509" xr:uid="{00000000-0005-0000-0000-0000FF0C0000}"/>
    <cellStyle name="메모 5 2 6" xfId="3510" xr:uid="{00000000-0005-0000-0000-0000000D0000}"/>
    <cellStyle name="메모 5 2 6 2" xfId="3511" xr:uid="{00000000-0005-0000-0000-0000010D0000}"/>
    <cellStyle name="메모 5 2 6 2 2" xfId="3512" xr:uid="{00000000-0005-0000-0000-0000020D0000}"/>
    <cellStyle name="메모 5 2 6 2 2 2" xfId="3513" xr:uid="{00000000-0005-0000-0000-0000030D0000}"/>
    <cellStyle name="메모 5 2 6 2 2 2 2" xfId="3514" xr:uid="{00000000-0005-0000-0000-0000040D0000}"/>
    <cellStyle name="메모 5 2 6 2 2 2 2 2" xfId="3515" xr:uid="{00000000-0005-0000-0000-0000050D0000}"/>
    <cellStyle name="메모 5 2 6 2 2 2 3" xfId="3516" xr:uid="{00000000-0005-0000-0000-0000060D0000}"/>
    <cellStyle name="메모 5 2 6 2 2 2 3 2" xfId="3517" xr:uid="{00000000-0005-0000-0000-0000070D0000}"/>
    <cellStyle name="메모 5 2 6 2 2 3" xfId="3518" xr:uid="{00000000-0005-0000-0000-0000080D0000}"/>
    <cellStyle name="메모 5 2 6 2 2 3 2" xfId="3519" xr:uid="{00000000-0005-0000-0000-0000090D0000}"/>
    <cellStyle name="메모 5 2 6 2 3" xfId="3520" xr:uid="{00000000-0005-0000-0000-00000A0D0000}"/>
    <cellStyle name="메모 5 2 6 2 3 2" xfId="3521" xr:uid="{00000000-0005-0000-0000-00000B0D0000}"/>
    <cellStyle name="메모 5 2 6 2 3 2 2" xfId="3522" xr:uid="{00000000-0005-0000-0000-00000C0D0000}"/>
    <cellStyle name="메모 5 2 6 2 3 3" xfId="3523" xr:uid="{00000000-0005-0000-0000-00000D0D0000}"/>
    <cellStyle name="메모 5 2 6 2 3 3 2" xfId="3524" xr:uid="{00000000-0005-0000-0000-00000E0D0000}"/>
    <cellStyle name="메모 5 2 6 2 4" xfId="3525" xr:uid="{00000000-0005-0000-0000-00000F0D0000}"/>
    <cellStyle name="메모 5 2 6 2 4 2" xfId="3526" xr:uid="{00000000-0005-0000-0000-0000100D0000}"/>
    <cellStyle name="메모 5 2 6 3" xfId="3527" xr:uid="{00000000-0005-0000-0000-0000110D0000}"/>
    <cellStyle name="메모 5 2 6 3 2" xfId="3528" xr:uid="{00000000-0005-0000-0000-0000120D0000}"/>
    <cellStyle name="메모 5 2 6 3 2 2" xfId="3529" xr:uid="{00000000-0005-0000-0000-0000130D0000}"/>
    <cellStyle name="메모 5 2 6 3 2 2 2" xfId="3530" xr:uid="{00000000-0005-0000-0000-0000140D0000}"/>
    <cellStyle name="메모 5 2 6 3 2 3" xfId="3531" xr:uid="{00000000-0005-0000-0000-0000150D0000}"/>
    <cellStyle name="메모 5 2 6 3 2 3 2" xfId="3532" xr:uid="{00000000-0005-0000-0000-0000160D0000}"/>
    <cellStyle name="메모 5 2 6 3 3" xfId="3533" xr:uid="{00000000-0005-0000-0000-0000170D0000}"/>
    <cellStyle name="메모 5 2 6 3 3 2" xfId="3534" xr:uid="{00000000-0005-0000-0000-0000180D0000}"/>
    <cellStyle name="메모 5 2 6 4" xfId="3535" xr:uid="{00000000-0005-0000-0000-0000190D0000}"/>
    <cellStyle name="메모 5 2 6 4 2" xfId="3536" xr:uid="{00000000-0005-0000-0000-00001A0D0000}"/>
    <cellStyle name="메모 5 2 6 4 2 2" xfId="3537" xr:uid="{00000000-0005-0000-0000-00001B0D0000}"/>
    <cellStyle name="메모 5 2 6 4 3" xfId="3538" xr:uid="{00000000-0005-0000-0000-00001C0D0000}"/>
    <cellStyle name="메모 5 2 6 4 3 2" xfId="3539" xr:uid="{00000000-0005-0000-0000-00001D0D0000}"/>
    <cellStyle name="메모 5 2 6 5" xfId="3540" xr:uid="{00000000-0005-0000-0000-00001E0D0000}"/>
    <cellStyle name="메모 5 2 6 5 2" xfId="3541" xr:uid="{00000000-0005-0000-0000-00001F0D0000}"/>
    <cellStyle name="메모 5 2 7" xfId="3542" xr:uid="{00000000-0005-0000-0000-0000200D0000}"/>
    <cellStyle name="메모 5 2 7 2" xfId="3543" xr:uid="{00000000-0005-0000-0000-0000210D0000}"/>
    <cellStyle name="메모 5 2 7 2 2" xfId="3544" xr:uid="{00000000-0005-0000-0000-0000220D0000}"/>
    <cellStyle name="메모 5 2 7 2 2 2" xfId="3545" xr:uid="{00000000-0005-0000-0000-0000230D0000}"/>
    <cellStyle name="메모 5 2 7 2 2 2 2" xfId="3546" xr:uid="{00000000-0005-0000-0000-0000240D0000}"/>
    <cellStyle name="메모 5 2 7 2 2 3" xfId="3547" xr:uid="{00000000-0005-0000-0000-0000250D0000}"/>
    <cellStyle name="메모 5 2 7 2 2 3 2" xfId="3548" xr:uid="{00000000-0005-0000-0000-0000260D0000}"/>
    <cellStyle name="메모 5 2 7 2 3" xfId="3549" xr:uid="{00000000-0005-0000-0000-0000270D0000}"/>
    <cellStyle name="메모 5 2 7 2 3 2" xfId="3550" xr:uid="{00000000-0005-0000-0000-0000280D0000}"/>
    <cellStyle name="메모 5 2 7 3" xfId="3551" xr:uid="{00000000-0005-0000-0000-0000290D0000}"/>
    <cellStyle name="메모 5 2 7 3 2" xfId="3552" xr:uid="{00000000-0005-0000-0000-00002A0D0000}"/>
    <cellStyle name="메모 5 2 7 3 2 2" xfId="3553" xr:uid="{00000000-0005-0000-0000-00002B0D0000}"/>
    <cellStyle name="메모 5 2 7 3 3" xfId="3554" xr:uid="{00000000-0005-0000-0000-00002C0D0000}"/>
    <cellStyle name="메모 5 2 7 3 3 2" xfId="3555" xr:uid="{00000000-0005-0000-0000-00002D0D0000}"/>
    <cellStyle name="메모 5 2 7 4" xfId="3556" xr:uid="{00000000-0005-0000-0000-00002E0D0000}"/>
    <cellStyle name="메모 5 2 7 4 2" xfId="3557" xr:uid="{00000000-0005-0000-0000-00002F0D0000}"/>
    <cellStyle name="메모 5 2 8" xfId="3558" xr:uid="{00000000-0005-0000-0000-0000300D0000}"/>
    <cellStyle name="메모 5 2 8 2" xfId="3559" xr:uid="{00000000-0005-0000-0000-0000310D0000}"/>
    <cellStyle name="메모 5 2 8 2 2" xfId="3560" xr:uid="{00000000-0005-0000-0000-0000320D0000}"/>
    <cellStyle name="메모 5 2 8 2 2 2" xfId="3561" xr:uid="{00000000-0005-0000-0000-0000330D0000}"/>
    <cellStyle name="메모 5 2 8 2 3" xfId="3562" xr:uid="{00000000-0005-0000-0000-0000340D0000}"/>
    <cellStyle name="메모 5 2 8 2 3 2" xfId="3563" xr:uid="{00000000-0005-0000-0000-0000350D0000}"/>
    <cellStyle name="메모 5 2 8 3" xfId="3564" xr:uid="{00000000-0005-0000-0000-0000360D0000}"/>
    <cellStyle name="메모 5 2 8 3 2" xfId="3565" xr:uid="{00000000-0005-0000-0000-0000370D0000}"/>
    <cellStyle name="메모 5 2 9" xfId="3566" xr:uid="{00000000-0005-0000-0000-0000380D0000}"/>
    <cellStyle name="메모 5 2 9 2" xfId="3567" xr:uid="{00000000-0005-0000-0000-0000390D0000}"/>
    <cellStyle name="메모 5 2 9 2 2" xfId="3568" xr:uid="{00000000-0005-0000-0000-00003A0D0000}"/>
    <cellStyle name="메모 5 2 9 3" xfId="3569" xr:uid="{00000000-0005-0000-0000-00003B0D0000}"/>
    <cellStyle name="메모 5 2 9 3 2" xfId="3570" xr:uid="{00000000-0005-0000-0000-00003C0D0000}"/>
    <cellStyle name="메모 5 3" xfId="3571" xr:uid="{00000000-0005-0000-0000-00003D0D0000}"/>
    <cellStyle name="메모 5 3 2" xfId="3572" xr:uid="{00000000-0005-0000-0000-00003E0D0000}"/>
    <cellStyle name="메모 5 3 2 2" xfId="3573" xr:uid="{00000000-0005-0000-0000-00003F0D0000}"/>
    <cellStyle name="메모 5 3 2 2 2" xfId="3574" xr:uid="{00000000-0005-0000-0000-0000400D0000}"/>
    <cellStyle name="메모 5 3 2 2 2 2" xfId="3575" xr:uid="{00000000-0005-0000-0000-0000410D0000}"/>
    <cellStyle name="메모 5 3 2 2 3" xfId="3576" xr:uid="{00000000-0005-0000-0000-0000420D0000}"/>
    <cellStyle name="메모 5 3 2 2 3 2" xfId="3577" xr:uid="{00000000-0005-0000-0000-0000430D0000}"/>
    <cellStyle name="메모 5 3 2 3" xfId="3578" xr:uid="{00000000-0005-0000-0000-0000440D0000}"/>
    <cellStyle name="메모 5 3 2 3 2" xfId="3579" xr:uid="{00000000-0005-0000-0000-0000450D0000}"/>
    <cellStyle name="메모 5 3 3" xfId="3580" xr:uid="{00000000-0005-0000-0000-0000460D0000}"/>
    <cellStyle name="메모 5 3 3 2" xfId="3581" xr:uid="{00000000-0005-0000-0000-0000470D0000}"/>
    <cellStyle name="메모 5 3 3 2 2" xfId="3582" xr:uid="{00000000-0005-0000-0000-0000480D0000}"/>
    <cellStyle name="메모 5 3 3 3" xfId="3583" xr:uid="{00000000-0005-0000-0000-0000490D0000}"/>
    <cellStyle name="메모 5 3 3 3 2" xfId="3584" xr:uid="{00000000-0005-0000-0000-00004A0D0000}"/>
    <cellStyle name="메모 5 3 4" xfId="3585" xr:uid="{00000000-0005-0000-0000-00004B0D0000}"/>
    <cellStyle name="메모 5 3 4 2" xfId="3586" xr:uid="{00000000-0005-0000-0000-00004C0D0000}"/>
    <cellStyle name="메모 5 4" xfId="3587" xr:uid="{00000000-0005-0000-0000-00004D0D0000}"/>
    <cellStyle name="메모 5 4 2" xfId="3588" xr:uid="{00000000-0005-0000-0000-00004E0D0000}"/>
    <cellStyle name="메모 5 4 2 2" xfId="3589" xr:uid="{00000000-0005-0000-0000-00004F0D0000}"/>
    <cellStyle name="메모 5 4 3" xfId="3590" xr:uid="{00000000-0005-0000-0000-0000500D0000}"/>
    <cellStyle name="메모 5 4 3 2" xfId="3591" xr:uid="{00000000-0005-0000-0000-0000510D0000}"/>
    <cellStyle name="메모 6" xfId="3592" xr:uid="{00000000-0005-0000-0000-0000520D0000}"/>
    <cellStyle name="메모 6 2" xfId="3593" xr:uid="{00000000-0005-0000-0000-0000530D0000}"/>
    <cellStyle name="메모 6 2 2" xfId="3594" xr:uid="{00000000-0005-0000-0000-0000540D0000}"/>
    <cellStyle name="메모 6 2 2 2" xfId="3595" xr:uid="{00000000-0005-0000-0000-0000550D0000}"/>
    <cellStyle name="메모 6 2 2 2 2" xfId="3596" xr:uid="{00000000-0005-0000-0000-0000560D0000}"/>
    <cellStyle name="메모 6 2 2 3" xfId="3597" xr:uid="{00000000-0005-0000-0000-0000570D0000}"/>
    <cellStyle name="메모 6 2 3" xfId="3598" xr:uid="{00000000-0005-0000-0000-0000580D0000}"/>
    <cellStyle name="메모 6 2 3 2" xfId="3599" xr:uid="{00000000-0005-0000-0000-0000590D0000}"/>
    <cellStyle name="메모 6 2 4" xfId="3600" xr:uid="{00000000-0005-0000-0000-00005A0D0000}"/>
    <cellStyle name="메모 6 3" xfId="3601" xr:uid="{00000000-0005-0000-0000-00005B0D0000}"/>
    <cellStyle name="메모 6 3 2" xfId="3602" xr:uid="{00000000-0005-0000-0000-00005C0D0000}"/>
    <cellStyle name="메모 6 3 2 2" xfId="3603" xr:uid="{00000000-0005-0000-0000-00005D0D0000}"/>
    <cellStyle name="메모 6 3 3" xfId="3604" xr:uid="{00000000-0005-0000-0000-00005E0D0000}"/>
    <cellStyle name="메모 6 4" xfId="3605" xr:uid="{00000000-0005-0000-0000-00005F0D0000}"/>
    <cellStyle name="메모 6 4 2" xfId="3606" xr:uid="{00000000-0005-0000-0000-0000600D0000}"/>
    <cellStyle name="메모 6 5" xfId="3607" xr:uid="{00000000-0005-0000-0000-0000610D0000}"/>
    <cellStyle name="메모 7" xfId="3608" xr:uid="{00000000-0005-0000-0000-0000620D0000}"/>
    <cellStyle name="메모 7 2" xfId="3609" xr:uid="{00000000-0005-0000-0000-0000630D0000}"/>
    <cellStyle name="메모 7 2 10" xfId="3610" xr:uid="{00000000-0005-0000-0000-0000640D0000}"/>
    <cellStyle name="메모 7 2 10 2" xfId="3611" xr:uid="{00000000-0005-0000-0000-0000650D0000}"/>
    <cellStyle name="메모 7 2 2" xfId="3612" xr:uid="{00000000-0005-0000-0000-0000660D0000}"/>
    <cellStyle name="메모 7 2 2 2" xfId="3613" xr:uid="{00000000-0005-0000-0000-0000670D0000}"/>
    <cellStyle name="메모 7 2 2 2 2" xfId="3614" xr:uid="{00000000-0005-0000-0000-0000680D0000}"/>
    <cellStyle name="메모 7 2 2 2 2 2" xfId="3615" xr:uid="{00000000-0005-0000-0000-0000690D0000}"/>
    <cellStyle name="메모 7 2 2 2 2 2 2" xfId="3616" xr:uid="{00000000-0005-0000-0000-00006A0D0000}"/>
    <cellStyle name="메모 7 2 2 2 2 2 2 2" xfId="3617" xr:uid="{00000000-0005-0000-0000-00006B0D0000}"/>
    <cellStyle name="메모 7 2 2 2 2 2 2 2 2" xfId="3618" xr:uid="{00000000-0005-0000-0000-00006C0D0000}"/>
    <cellStyle name="메모 7 2 2 2 2 2 2 3" xfId="3619" xr:uid="{00000000-0005-0000-0000-00006D0D0000}"/>
    <cellStyle name="메모 7 2 2 2 2 2 2 3 2" xfId="3620" xr:uid="{00000000-0005-0000-0000-00006E0D0000}"/>
    <cellStyle name="메모 7 2 2 2 2 2 3" xfId="3621" xr:uid="{00000000-0005-0000-0000-00006F0D0000}"/>
    <cellStyle name="메모 7 2 2 2 2 2 3 2" xfId="3622" xr:uid="{00000000-0005-0000-0000-0000700D0000}"/>
    <cellStyle name="메모 7 2 2 2 2 3" xfId="3623" xr:uid="{00000000-0005-0000-0000-0000710D0000}"/>
    <cellStyle name="메모 7 2 2 2 2 3 2" xfId="3624" xr:uid="{00000000-0005-0000-0000-0000720D0000}"/>
    <cellStyle name="메모 7 2 2 2 2 3 2 2" xfId="3625" xr:uid="{00000000-0005-0000-0000-0000730D0000}"/>
    <cellStyle name="메모 7 2 2 2 2 3 3" xfId="3626" xr:uid="{00000000-0005-0000-0000-0000740D0000}"/>
    <cellStyle name="메모 7 2 2 2 2 3 3 2" xfId="3627" xr:uid="{00000000-0005-0000-0000-0000750D0000}"/>
    <cellStyle name="메모 7 2 2 2 2 4" xfId="3628" xr:uid="{00000000-0005-0000-0000-0000760D0000}"/>
    <cellStyle name="메모 7 2 2 2 2 4 2" xfId="3629" xr:uid="{00000000-0005-0000-0000-0000770D0000}"/>
    <cellStyle name="메모 7 2 2 2 3" xfId="3630" xr:uid="{00000000-0005-0000-0000-0000780D0000}"/>
    <cellStyle name="메모 7 2 2 2 3 2" xfId="3631" xr:uid="{00000000-0005-0000-0000-0000790D0000}"/>
    <cellStyle name="메모 7 2 2 2 3 2 2" xfId="3632" xr:uid="{00000000-0005-0000-0000-00007A0D0000}"/>
    <cellStyle name="메모 7 2 2 2 3 2 2 2" xfId="3633" xr:uid="{00000000-0005-0000-0000-00007B0D0000}"/>
    <cellStyle name="메모 7 2 2 2 3 2 3" xfId="3634" xr:uid="{00000000-0005-0000-0000-00007C0D0000}"/>
    <cellStyle name="메모 7 2 2 2 3 2 3 2" xfId="3635" xr:uid="{00000000-0005-0000-0000-00007D0D0000}"/>
    <cellStyle name="메모 7 2 2 2 3 3" xfId="3636" xr:uid="{00000000-0005-0000-0000-00007E0D0000}"/>
    <cellStyle name="메모 7 2 2 2 3 3 2" xfId="3637" xr:uid="{00000000-0005-0000-0000-00007F0D0000}"/>
    <cellStyle name="메모 7 2 2 2 4" xfId="3638" xr:uid="{00000000-0005-0000-0000-0000800D0000}"/>
    <cellStyle name="메모 7 2 2 2 4 2" xfId="3639" xr:uid="{00000000-0005-0000-0000-0000810D0000}"/>
    <cellStyle name="메모 7 2 2 2 4 2 2" xfId="3640" xr:uid="{00000000-0005-0000-0000-0000820D0000}"/>
    <cellStyle name="메모 7 2 2 2 4 3" xfId="3641" xr:uid="{00000000-0005-0000-0000-0000830D0000}"/>
    <cellStyle name="메모 7 2 2 2 4 3 2" xfId="3642" xr:uid="{00000000-0005-0000-0000-0000840D0000}"/>
    <cellStyle name="메모 7 2 2 2 5" xfId="3643" xr:uid="{00000000-0005-0000-0000-0000850D0000}"/>
    <cellStyle name="메모 7 2 2 2 5 2" xfId="3644" xr:uid="{00000000-0005-0000-0000-0000860D0000}"/>
    <cellStyle name="메모 7 2 2 3" xfId="3645" xr:uid="{00000000-0005-0000-0000-0000870D0000}"/>
    <cellStyle name="메모 7 2 2 3 2" xfId="3646" xr:uid="{00000000-0005-0000-0000-0000880D0000}"/>
    <cellStyle name="메모 7 2 2 3 2 2" xfId="3647" xr:uid="{00000000-0005-0000-0000-0000890D0000}"/>
    <cellStyle name="메모 7 2 2 3 2 2 2" xfId="3648" xr:uid="{00000000-0005-0000-0000-00008A0D0000}"/>
    <cellStyle name="메모 7 2 2 3 2 2 2 2" xfId="3649" xr:uid="{00000000-0005-0000-0000-00008B0D0000}"/>
    <cellStyle name="메모 7 2 2 3 2 2 3" xfId="3650" xr:uid="{00000000-0005-0000-0000-00008C0D0000}"/>
    <cellStyle name="메모 7 2 2 3 2 2 3 2" xfId="3651" xr:uid="{00000000-0005-0000-0000-00008D0D0000}"/>
    <cellStyle name="메모 7 2 2 3 2 3" xfId="3652" xr:uid="{00000000-0005-0000-0000-00008E0D0000}"/>
    <cellStyle name="메모 7 2 2 3 2 3 2" xfId="3653" xr:uid="{00000000-0005-0000-0000-00008F0D0000}"/>
    <cellStyle name="메모 7 2 2 3 3" xfId="3654" xr:uid="{00000000-0005-0000-0000-0000900D0000}"/>
    <cellStyle name="메모 7 2 2 3 3 2" xfId="3655" xr:uid="{00000000-0005-0000-0000-0000910D0000}"/>
    <cellStyle name="메모 7 2 2 3 3 2 2" xfId="3656" xr:uid="{00000000-0005-0000-0000-0000920D0000}"/>
    <cellStyle name="메모 7 2 2 3 3 3" xfId="3657" xr:uid="{00000000-0005-0000-0000-0000930D0000}"/>
    <cellStyle name="메모 7 2 2 3 3 3 2" xfId="3658" xr:uid="{00000000-0005-0000-0000-0000940D0000}"/>
    <cellStyle name="메모 7 2 2 3 4" xfId="3659" xr:uid="{00000000-0005-0000-0000-0000950D0000}"/>
    <cellStyle name="메모 7 2 2 3 4 2" xfId="3660" xr:uid="{00000000-0005-0000-0000-0000960D0000}"/>
    <cellStyle name="메모 7 2 2 4" xfId="3661" xr:uid="{00000000-0005-0000-0000-0000970D0000}"/>
    <cellStyle name="메모 7 2 2 4 2" xfId="3662" xr:uid="{00000000-0005-0000-0000-0000980D0000}"/>
    <cellStyle name="메모 7 2 2 4 2 2" xfId="3663" xr:uid="{00000000-0005-0000-0000-0000990D0000}"/>
    <cellStyle name="메모 7 2 2 4 2 2 2" xfId="3664" xr:uid="{00000000-0005-0000-0000-00009A0D0000}"/>
    <cellStyle name="메모 7 2 2 4 2 3" xfId="3665" xr:uid="{00000000-0005-0000-0000-00009B0D0000}"/>
    <cellStyle name="메모 7 2 2 4 2 3 2" xfId="3666" xr:uid="{00000000-0005-0000-0000-00009C0D0000}"/>
    <cellStyle name="메모 7 2 2 4 3" xfId="3667" xr:uid="{00000000-0005-0000-0000-00009D0D0000}"/>
    <cellStyle name="메모 7 2 2 4 3 2" xfId="3668" xr:uid="{00000000-0005-0000-0000-00009E0D0000}"/>
    <cellStyle name="메모 7 2 2 5" xfId="3669" xr:uid="{00000000-0005-0000-0000-00009F0D0000}"/>
    <cellStyle name="메모 7 2 2 5 2" xfId="3670" xr:uid="{00000000-0005-0000-0000-0000A00D0000}"/>
    <cellStyle name="메모 7 2 2 5 2 2" xfId="3671" xr:uid="{00000000-0005-0000-0000-0000A10D0000}"/>
    <cellStyle name="메모 7 2 2 5 3" xfId="3672" xr:uid="{00000000-0005-0000-0000-0000A20D0000}"/>
    <cellStyle name="메모 7 2 2 5 3 2" xfId="3673" xr:uid="{00000000-0005-0000-0000-0000A30D0000}"/>
    <cellStyle name="메모 7 2 2 6" xfId="3674" xr:uid="{00000000-0005-0000-0000-0000A40D0000}"/>
    <cellStyle name="메모 7 2 2 6 2" xfId="3675" xr:uid="{00000000-0005-0000-0000-0000A50D0000}"/>
    <cellStyle name="메모 7 2 3" xfId="3676" xr:uid="{00000000-0005-0000-0000-0000A60D0000}"/>
    <cellStyle name="메모 7 2 3 2" xfId="3677" xr:uid="{00000000-0005-0000-0000-0000A70D0000}"/>
    <cellStyle name="메모 7 2 3 2 2" xfId="3678" xr:uid="{00000000-0005-0000-0000-0000A80D0000}"/>
    <cellStyle name="메모 7 2 3 2 2 2" xfId="3679" xr:uid="{00000000-0005-0000-0000-0000A90D0000}"/>
    <cellStyle name="메모 7 2 3 2 2 2 2" xfId="3680" xr:uid="{00000000-0005-0000-0000-0000AA0D0000}"/>
    <cellStyle name="메모 7 2 3 2 2 2 2 2" xfId="3681" xr:uid="{00000000-0005-0000-0000-0000AB0D0000}"/>
    <cellStyle name="메모 7 2 3 2 2 2 3" xfId="3682" xr:uid="{00000000-0005-0000-0000-0000AC0D0000}"/>
    <cellStyle name="메모 7 2 3 2 2 2 3 2" xfId="3683" xr:uid="{00000000-0005-0000-0000-0000AD0D0000}"/>
    <cellStyle name="메모 7 2 3 2 2 3" xfId="3684" xr:uid="{00000000-0005-0000-0000-0000AE0D0000}"/>
    <cellStyle name="메모 7 2 3 2 2 3 2" xfId="3685" xr:uid="{00000000-0005-0000-0000-0000AF0D0000}"/>
    <cellStyle name="메모 7 2 3 2 3" xfId="3686" xr:uid="{00000000-0005-0000-0000-0000B00D0000}"/>
    <cellStyle name="메모 7 2 3 2 3 2" xfId="3687" xr:uid="{00000000-0005-0000-0000-0000B10D0000}"/>
    <cellStyle name="메모 7 2 3 2 3 2 2" xfId="3688" xr:uid="{00000000-0005-0000-0000-0000B20D0000}"/>
    <cellStyle name="메모 7 2 3 2 3 3" xfId="3689" xr:uid="{00000000-0005-0000-0000-0000B30D0000}"/>
    <cellStyle name="메모 7 2 3 2 3 3 2" xfId="3690" xr:uid="{00000000-0005-0000-0000-0000B40D0000}"/>
    <cellStyle name="메모 7 2 3 2 4" xfId="3691" xr:uid="{00000000-0005-0000-0000-0000B50D0000}"/>
    <cellStyle name="메모 7 2 3 2 4 2" xfId="3692" xr:uid="{00000000-0005-0000-0000-0000B60D0000}"/>
    <cellStyle name="메모 7 2 3 3" xfId="3693" xr:uid="{00000000-0005-0000-0000-0000B70D0000}"/>
    <cellStyle name="메모 7 2 3 3 2" xfId="3694" xr:uid="{00000000-0005-0000-0000-0000B80D0000}"/>
    <cellStyle name="메모 7 2 3 3 2 2" xfId="3695" xr:uid="{00000000-0005-0000-0000-0000B90D0000}"/>
    <cellStyle name="메모 7 2 3 3 2 2 2" xfId="3696" xr:uid="{00000000-0005-0000-0000-0000BA0D0000}"/>
    <cellStyle name="메모 7 2 3 3 2 3" xfId="3697" xr:uid="{00000000-0005-0000-0000-0000BB0D0000}"/>
    <cellStyle name="메모 7 2 3 3 2 3 2" xfId="3698" xr:uid="{00000000-0005-0000-0000-0000BC0D0000}"/>
    <cellStyle name="메모 7 2 3 3 3" xfId="3699" xr:uid="{00000000-0005-0000-0000-0000BD0D0000}"/>
    <cellStyle name="메모 7 2 3 3 3 2" xfId="3700" xr:uid="{00000000-0005-0000-0000-0000BE0D0000}"/>
    <cellStyle name="메모 7 2 3 4" xfId="3701" xr:uid="{00000000-0005-0000-0000-0000BF0D0000}"/>
    <cellStyle name="메모 7 2 3 4 2" xfId="3702" xr:uid="{00000000-0005-0000-0000-0000C00D0000}"/>
    <cellStyle name="메모 7 2 3 4 2 2" xfId="3703" xr:uid="{00000000-0005-0000-0000-0000C10D0000}"/>
    <cellStyle name="메모 7 2 3 4 3" xfId="3704" xr:uid="{00000000-0005-0000-0000-0000C20D0000}"/>
    <cellStyle name="메모 7 2 3 4 3 2" xfId="3705" xr:uid="{00000000-0005-0000-0000-0000C30D0000}"/>
    <cellStyle name="메모 7 2 3 5" xfId="3706" xr:uid="{00000000-0005-0000-0000-0000C40D0000}"/>
    <cellStyle name="메모 7 2 3 5 2" xfId="3707" xr:uid="{00000000-0005-0000-0000-0000C50D0000}"/>
    <cellStyle name="메모 7 2 4" xfId="3708" xr:uid="{00000000-0005-0000-0000-0000C60D0000}"/>
    <cellStyle name="메모 7 2 4 2" xfId="3709" xr:uid="{00000000-0005-0000-0000-0000C70D0000}"/>
    <cellStyle name="메모 7 2 4 2 2" xfId="3710" xr:uid="{00000000-0005-0000-0000-0000C80D0000}"/>
    <cellStyle name="메모 7 2 4 2 2 2" xfId="3711" xr:uid="{00000000-0005-0000-0000-0000C90D0000}"/>
    <cellStyle name="메모 7 2 4 2 2 2 2" xfId="3712" xr:uid="{00000000-0005-0000-0000-0000CA0D0000}"/>
    <cellStyle name="메모 7 2 4 2 2 2 2 2" xfId="3713" xr:uid="{00000000-0005-0000-0000-0000CB0D0000}"/>
    <cellStyle name="메모 7 2 4 2 2 2 3" xfId="3714" xr:uid="{00000000-0005-0000-0000-0000CC0D0000}"/>
    <cellStyle name="메모 7 2 4 2 2 2 3 2" xfId="3715" xr:uid="{00000000-0005-0000-0000-0000CD0D0000}"/>
    <cellStyle name="메모 7 2 4 2 2 3" xfId="3716" xr:uid="{00000000-0005-0000-0000-0000CE0D0000}"/>
    <cellStyle name="메모 7 2 4 2 2 3 2" xfId="3717" xr:uid="{00000000-0005-0000-0000-0000CF0D0000}"/>
    <cellStyle name="메모 7 2 4 2 3" xfId="3718" xr:uid="{00000000-0005-0000-0000-0000D00D0000}"/>
    <cellStyle name="메모 7 2 4 2 3 2" xfId="3719" xr:uid="{00000000-0005-0000-0000-0000D10D0000}"/>
    <cellStyle name="메모 7 2 4 2 3 2 2" xfId="3720" xr:uid="{00000000-0005-0000-0000-0000D20D0000}"/>
    <cellStyle name="메모 7 2 4 2 3 3" xfId="3721" xr:uid="{00000000-0005-0000-0000-0000D30D0000}"/>
    <cellStyle name="메모 7 2 4 2 3 3 2" xfId="3722" xr:uid="{00000000-0005-0000-0000-0000D40D0000}"/>
    <cellStyle name="메모 7 2 4 2 4" xfId="3723" xr:uid="{00000000-0005-0000-0000-0000D50D0000}"/>
    <cellStyle name="메모 7 2 4 2 4 2" xfId="3724" xr:uid="{00000000-0005-0000-0000-0000D60D0000}"/>
    <cellStyle name="메모 7 2 4 3" xfId="3725" xr:uid="{00000000-0005-0000-0000-0000D70D0000}"/>
    <cellStyle name="메모 7 2 4 3 2" xfId="3726" xr:uid="{00000000-0005-0000-0000-0000D80D0000}"/>
    <cellStyle name="메모 7 2 4 3 2 2" xfId="3727" xr:uid="{00000000-0005-0000-0000-0000D90D0000}"/>
    <cellStyle name="메모 7 2 4 3 2 2 2" xfId="3728" xr:uid="{00000000-0005-0000-0000-0000DA0D0000}"/>
    <cellStyle name="메모 7 2 4 3 2 3" xfId="3729" xr:uid="{00000000-0005-0000-0000-0000DB0D0000}"/>
    <cellStyle name="메모 7 2 4 3 2 3 2" xfId="3730" xr:uid="{00000000-0005-0000-0000-0000DC0D0000}"/>
    <cellStyle name="메모 7 2 4 3 3" xfId="3731" xr:uid="{00000000-0005-0000-0000-0000DD0D0000}"/>
    <cellStyle name="메모 7 2 4 3 3 2" xfId="3732" xr:uid="{00000000-0005-0000-0000-0000DE0D0000}"/>
    <cellStyle name="메모 7 2 4 4" xfId="3733" xr:uid="{00000000-0005-0000-0000-0000DF0D0000}"/>
    <cellStyle name="메모 7 2 4 4 2" xfId="3734" xr:uid="{00000000-0005-0000-0000-0000E00D0000}"/>
    <cellStyle name="메모 7 2 4 4 2 2" xfId="3735" xr:uid="{00000000-0005-0000-0000-0000E10D0000}"/>
    <cellStyle name="메모 7 2 4 4 3" xfId="3736" xr:uid="{00000000-0005-0000-0000-0000E20D0000}"/>
    <cellStyle name="메모 7 2 4 4 3 2" xfId="3737" xr:uid="{00000000-0005-0000-0000-0000E30D0000}"/>
    <cellStyle name="메모 7 2 4 5" xfId="3738" xr:uid="{00000000-0005-0000-0000-0000E40D0000}"/>
    <cellStyle name="메모 7 2 4 5 2" xfId="3739" xr:uid="{00000000-0005-0000-0000-0000E50D0000}"/>
    <cellStyle name="메모 7 2 5" xfId="3740" xr:uid="{00000000-0005-0000-0000-0000E60D0000}"/>
    <cellStyle name="메모 7 2 5 2" xfId="3741" xr:uid="{00000000-0005-0000-0000-0000E70D0000}"/>
    <cellStyle name="메모 7 2 5 2 2" xfId="3742" xr:uid="{00000000-0005-0000-0000-0000E80D0000}"/>
    <cellStyle name="메모 7 2 5 2 2 2" xfId="3743" xr:uid="{00000000-0005-0000-0000-0000E90D0000}"/>
    <cellStyle name="메모 7 2 5 2 2 2 2" xfId="3744" xr:uid="{00000000-0005-0000-0000-0000EA0D0000}"/>
    <cellStyle name="메모 7 2 5 2 2 2 2 2" xfId="3745" xr:uid="{00000000-0005-0000-0000-0000EB0D0000}"/>
    <cellStyle name="메모 7 2 5 2 2 2 3" xfId="3746" xr:uid="{00000000-0005-0000-0000-0000EC0D0000}"/>
    <cellStyle name="메모 7 2 5 2 2 2 3 2" xfId="3747" xr:uid="{00000000-0005-0000-0000-0000ED0D0000}"/>
    <cellStyle name="메모 7 2 5 2 2 3" xfId="3748" xr:uid="{00000000-0005-0000-0000-0000EE0D0000}"/>
    <cellStyle name="메모 7 2 5 2 2 3 2" xfId="3749" xr:uid="{00000000-0005-0000-0000-0000EF0D0000}"/>
    <cellStyle name="메모 7 2 5 2 3" xfId="3750" xr:uid="{00000000-0005-0000-0000-0000F00D0000}"/>
    <cellStyle name="메모 7 2 5 2 3 2" xfId="3751" xr:uid="{00000000-0005-0000-0000-0000F10D0000}"/>
    <cellStyle name="메모 7 2 5 2 3 2 2" xfId="3752" xr:uid="{00000000-0005-0000-0000-0000F20D0000}"/>
    <cellStyle name="메모 7 2 5 2 3 3" xfId="3753" xr:uid="{00000000-0005-0000-0000-0000F30D0000}"/>
    <cellStyle name="메모 7 2 5 2 3 3 2" xfId="3754" xr:uid="{00000000-0005-0000-0000-0000F40D0000}"/>
    <cellStyle name="메모 7 2 5 2 4" xfId="3755" xr:uid="{00000000-0005-0000-0000-0000F50D0000}"/>
    <cellStyle name="메모 7 2 5 2 4 2" xfId="3756" xr:uid="{00000000-0005-0000-0000-0000F60D0000}"/>
    <cellStyle name="메모 7 2 5 3" xfId="3757" xr:uid="{00000000-0005-0000-0000-0000F70D0000}"/>
    <cellStyle name="메모 7 2 5 3 2" xfId="3758" xr:uid="{00000000-0005-0000-0000-0000F80D0000}"/>
    <cellStyle name="메모 7 2 5 3 2 2" xfId="3759" xr:uid="{00000000-0005-0000-0000-0000F90D0000}"/>
    <cellStyle name="메모 7 2 5 3 2 2 2" xfId="3760" xr:uid="{00000000-0005-0000-0000-0000FA0D0000}"/>
    <cellStyle name="메모 7 2 5 3 2 3" xfId="3761" xr:uid="{00000000-0005-0000-0000-0000FB0D0000}"/>
    <cellStyle name="메모 7 2 5 3 2 3 2" xfId="3762" xr:uid="{00000000-0005-0000-0000-0000FC0D0000}"/>
    <cellStyle name="메모 7 2 5 3 3" xfId="3763" xr:uid="{00000000-0005-0000-0000-0000FD0D0000}"/>
    <cellStyle name="메모 7 2 5 3 3 2" xfId="3764" xr:uid="{00000000-0005-0000-0000-0000FE0D0000}"/>
    <cellStyle name="메모 7 2 5 4" xfId="3765" xr:uid="{00000000-0005-0000-0000-0000FF0D0000}"/>
    <cellStyle name="메모 7 2 5 4 2" xfId="3766" xr:uid="{00000000-0005-0000-0000-0000000E0000}"/>
    <cellStyle name="메모 7 2 5 4 2 2" xfId="3767" xr:uid="{00000000-0005-0000-0000-0000010E0000}"/>
    <cellStyle name="메모 7 2 5 4 3" xfId="3768" xr:uid="{00000000-0005-0000-0000-0000020E0000}"/>
    <cellStyle name="메모 7 2 5 4 3 2" xfId="3769" xr:uid="{00000000-0005-0000-0000-0000030E0000}"/>
    <cellStyle name="메모 7 2 5 5" xfId="3770" xr:uid="{00000000-0005-0000-0000-0000040E0000}"/>
    <cellStyle name="메모 7 2 5 5 2" xfId="3771" xr:uid="{00000000-0005-0000-0000-0000050E0000}"/>
    <cellStyle name="메모 7 2 6" xfId="3772" xr:uid="{00000000-0005-0000-0000-0000060E0000}"/>
    <cellStyle name="메모 7 2 6 2" xfId="3773" xr:uid="{00000000-0005-0000-0000-0000070E0000}"/>
    <cellStyle name="메모 7 2 6 2 2" xfId="3774" xr:uid="{00000000-0005-0000-0000-0000080E0000}"/>
    <cellStyle name="메모 7 2 6 2 2 2" xfId="3775" xr:uid="{00000000-0005-0000-0000-0000090E0000}"/>
    <cellStyle name="메모 7 2 6 2 2 2 2" xfId="3776" xr:uid="{00000000-0005-0000-0000-00000A0E0000}"/>
    <cellStyle name="메모 7 2 6 2 2 2 2 2" xfId="3777" xr:uid="{00000000-0005-0000-0000-00000B0E0000}"/>
    <cellStyle name="메모 7 2 6 2 2 2 3" xfId="3778" xr:uid="{00000000-0005-0000-0000-00000C0E0000}"/>
    <cellStyle name="메모 7 2 6 2 2 2 3 2" xfId="3779" xr:uid="{00000000-0005-0000-0000-00000D0E0000}"/>
    <cellStyle name="메모 7 2 6 2 2 3" xfId="3780" xr:uid="{00000000-0005-0000-0000-00000E0E0000}"/>
    <cellStyle name="메모 7 2 6 2 2 3 2" xfId="3781" xr:uid="{00000000-0005-0000-0000-00000F0E0000}"/>
    <cellStyle name="메모 7 2 6 2 3" xfId="3782" xr:uid="{00000000-0005-0000-0000-0000100E0000}"/>
    <cellStyle name="메모 7 2 6 2 3 2" xfId="3783" xr:uid="{00000000-0005-0000-0000-0000110E0000}"/>
    <cellStyle name="메모 7 2 6 2 3 2 2" xfId="3784" xr:uid="{00000000-0005-0000-0000-0000120E0000}"/>
    <cellStyle name="메모 7 2 6 2 3 3" xfId="3785" xr:uid="{00000000-0005-0000-0000-0000130E0000}"/>
    <cellStyle name="메모 7 2 6 2 3 3 2" xfId="3786" xr:uid="{00000000-0005-0000-0000-0000140E0000}"/>
    <cellStyle name="메모 7 2 6 2 4" xfId="3787" xr:uid="{00000000-0005-0000-0000-0000150E0000}"/>
    <cellStyle name="메모 7 2 6 2 4 2" xfId="3788" xr:uid="{00000000-0005-0000-0000-0000160E0000}"/>
    <cellStyle name="메모 7 2 6 3" xfId="3789" xr:uid="{00000000-0005-0000-0000-0000170E0000}"/>
    <cellStyle name="메모 7 2 6 3 2" xfId="3790" xr:uid="{00000000-0005-0000-0000-0000180E0000}"/>
    <cellStyle name="메모 7 2 6 3 2 2" xfId="3791" xr:uid="{00000000-0005-0000-0000-0000190E0000}"/>
    <cellStyle name="메모 7 2 6 3 2 2 2" xfId="3792" xr:uid="{00000000-0005-0000-0000-00001A0E0000}"/>
    <cellStyle name="메모 7 2 6 3 2 3" xfId="3793" xr:uid="{00000000-0005-0000-0000-00001B0E0000}"/>
    <cellStyle name="메모 7 2 6 3 2 3 2" xfId="3794" xr:uid="{00000000-0005-0000-0000-00001C0E0000}"/>
    <cellStyle name="메모 7 2 6 3 3" xfId="3795" xr:uid="{00000000-0005-0000-0000-00001D0E0000}"/>
    <cellStyle name="메모 7 2 6 3 3 2" xfId="3796" xr:uid="{00000000-0005-0000-0000-00001E0E0000}"/>
    <cellStyle name="메모 7 2 6 4" xfId="3797" xr:uid="{00000000-0005-0000-0000-00001F0E0000}"/>
    <cellStyle name="메모 7 2 6 4 2" xfId="3798" xr:uid="{00000000-0005-0000-0000-0000200E0000}"/>
    <cellStyle name="메모 7 2 6 4 2 2" xfId="3799" xr:uid="{00000000-0005-0000-0000-0000210E0000}"/>
    <cellStyle name="메모 7 2 6 4 3" xfId="3800" xr:uid="{00000000-0005-0000-0000-0000220E0000}"/>
    <cellStyle name="메모 7 2 6 4 3 2" xfId="3801" xr:uid="{00000000-0005-0000-0000-0000230E0000}"/>
    <cellStyle name="메모 7 2 6 5" xfId="3802" xr:uid="{00000000-0005-0000-0000-0000240E0000}"/>
    <cellStyle name="메모 7 2 6 5 2" xfId="3803" xr:uid="{00000000-0005-0000-0000-0000250E0000}"/>
    <cellStyle name="메모 7 2 7" xfId="3804" xr:uid="{00000000-0005-0000-0000-0000260E0000}"/>
    <cellStyle name="메모 7 2 7 2" xfId="3805" xr:uid="{00000000-0005-0000-0000-0000270E0000}"/>
    <cellStyle name="메모 7 2 7 2 2" xfId="3806" xr:uid="{00000000-0005-0000-0000-0000280E0000}"/>
    <cellStyle name="메모 7 2 7 2 2 2" xfId="3807" xr:uid="{00000000-0005-0000-0000-0000290E0000}"/>
    <cellStyle name="메모 7 2 7 2 2 2 2" xfId="3808" xr:uid="{00000000-0005-0000-0000-00002A0E0000}"/>
    <cellStyle name="메모 7 2 7 2 2 3" xfId="3809" xr:uid="{00000000-0005-0000-0000-00002B0E0000}"/>
    <cellStyle name="메모 7 2 7 2 2 3 2" xfId="3810" xr:uid="{00000000-0005-0000-0000-00002C0E0000}"/>
    <cellStyle name="메모 7 2 7 2 3" xfId="3811" xr:uid="{00000000-0005-0000-0000-00002D0E0000}"/>
    <cellStyle name="메모 7 2 7 2 3 2" xfId="3812" xr:uid="{00000000-0005-0000-0000-00002E0E0000}"/>
    <cellStyle name="메모 7 2 7 3" xfId="3813" xr:uid="{00000000-0005-0000-0000-00002F0E0000}"/>
    <cellStyle name="메모 7 2 7 3 2" xfId="3814" xr:uid="{00000000-0005-0000-0000-0000300E0000}"/>
    <cellStyle name="메모 7 2 7 3 2 2" xfId="3815" xr:uid="{00000000-0005-0000-0000-0000310E0000}"/>
    <cellStyle name="메모 7 2 7 3 3" xfId="3816" xr:uid="{00000000-0005-0000-0000-0000320E0000}"/>
    <cellStyle name="메모 7 2 7 3 3 2" xfId="3817" xr:uid="{00000000-0005-0000-0000-0000330E0000}"/>
    <cellStyle name="메모 7 2 7 4" xfId="3818" xr:uid="{00000000-0005-0000-0000-0000340E0000}"/>
    <cellStyle name="메모 7 2 7 4 2" xfId="3819" xr:uid="{00000000-0005-0000-0000-0000350E0000}"/>
    <cellStyle name="메모 7 2 8" xfId="3820" xr:uid="{00000000-0005-0000-0000-0000360E0000}"/>
    <cellStyle name="메모 7 2 8 2" xfId="3821" xr:uid="{00000000-0005-0000-0000-0000370E0000}"/>
    <cellStyle name="메모 7 2 8 2 2" xfId="3822" xr:uid="{00000000-0005-0000-0000-0000380E0000}"/>
    <cellStyle name="메모 7 2 8 2 2 2" xfId="3823" xr:uid="{00000000-0005-0000-0000-0000390E0000}"/>
    <cellStyle name="메모 7 2 8 2 3" xfId="3824" xr:uid="{00000000-0005-0000-0000-00003A0E0000}"/>
    <cellStyle name="메모 7 2 8 2 3 2" xfId="3825" xr:uid="{00000000-0005-0000-0000-00003B0E0000}"/>
    <cellStyle name="메모 7 2 8 3" xfId="3826" xr:uid="{00000000-0005-0000-0000-00003C0E0000}"/>
    <cellStyle name="메모 7 2 8 3 2" xfId="3827" xr:uid="{00000000-0005-0000-0000-00003D0E0000}"/>
    <cellStyle name="메모 7 2 9" xfId="3828" xr:uid="{00000000-0005-0000-0000-00003E0E0000}"/>
    <cellStyle name="메모 7 2 9 2" xfId="3829" xr:uid="{00000000-0005-0000-0000-00003F0E0000}"/>
    <cellStyle name="메모 7 2 9 2 2" xfId="3830" xr:uid="{00000000-0005-0000-0000-0000400E0000}"/>
    <cellStyle name="메모 7 2 9 3" xfId="3831" xr:uid="{00000000-0005-0000-0000-0000410E0000}"/>
    <cellStyle name="메모 7 2 9 3 2" xfId="3832" xr:uid="{00000000-0005-0000-0000-0000420E0000}"/>
    <cellStyle name="메모 7 3" xfId="3833" xr:uid="{00000000-0005-0000-0000-0000430E0000}"/>
    <cellStyle name="메모 7 3 2" xfId="3834" xr:uid="{00000000-0005-0000-0000-0000440E0000}"/>
    <cellStyle name="메모 7 3 2 2" xfId="3835" xr:uid="{00000000-0005-0000-0000-0000450E0000}"/>
    <cellStyle name="메모 7 3 2 2 2" xfId="3836" xr:uid="{00000000-0005-0000-0000-0000460E0000}"/>
    <cellStyle name="메모 7 3 2 2 2 2" xfId="3837" xr:uid="{00000000-0005-0000-0000-0000470E0000}"/>
    <cellStyle name="메모 7 3 2 2 3" xfId="3838" xr:uid="{00000000-0005-0000-0000-0000480E0000}"/>
    <cellStyle name="메모 7 3 2 2 3 2" xfId="3839" xr:uid="{00000000-0005-0000-0000-0000490E0000}"/>
    <cellStyle name="메모 7 3 2 3" xfId="3840" xr:uid="{00000000-0005-0000-0000-00004A0E0000}"/>
    <cellStyle name="메모 7 3 2 3 2" xfId="3841" xr:uid="{00000000-0005-0000-0000-00004B0E0000}"/>
    <cellStyle name="메모 7 3 3" xfId="3842" xr:uid="{00000000-0005-0000-0000-00004C0E0000}"/>
    <cellStyle name="메모 7 3 3 2" xfId="3843" xr:uid="{00000000-0005-0000-0000-00004D0E0000}"/>
    <cellStyle name="메모 7 3 3 2 2" xfId="3844" xr:uid="{00000000-0005-0000-0000-00004E0E0000}"/>
    <cellStyle name="메모 7 3 3 3" xfId="3845" xr:uid="{00000000-0005-0000-0000-00004F0E0000}"/>
    <cellStyle name="메모 7 3 3 3 2" xfId="3846" xr:uid="{00000000-0005-0000-0000-0000500E0000}"/>
    <cellStyle name="메모 7 3 4" xfId="3847" xr:uid="{00000000-0005-0000-0000-0000510E0000}"/>
    <cellStyle name="메모 7 3 4 2" xfId="3848" xr:uid="{00000000-0005-0000-0000-0000520E0000}"/>
    <cellStyle name="메모 7 4" xfId="3849" xr:uid="{00000000-0005-0000-0000-0000530E0000}"/>
    <cellStyle name="메모 7 4 2" xfId="3850" xr:uid="{00000000-0005-0000-0000-0000540E0000}"/>
    <cellStyle name="메모 7 4 2 2" xfId="3851" xr:uid="{00000000-0005-0000-0000-0000550E0000}"/>
    <cellStyle name="메모 7 4 3" xfId="3852" xr:uid="{00000000-0005-0000-0000-0000560E0000}"/>
    <cellStyle name="메모 7 4 3 2" xfId="3853" xr:uid="{00000000-0005-0000-0000-0000570E0000}"/>
    <cellStyle name="메모 8" xfId="3854" xr:uid="{00000000-0005-0000-0000-0000580E0000}"/>
    <cellStyle name="메모 8 2" xfId="3855" xr:uid="{00000000-0005-0000-0000-0000590E0000}"/>
    <cellStyle name="메모 8 2 2" xfId="3856" xr:uid="{00000000-0005-0000-0000-00005A0E0000}"/>
    <cellStyle name="메모 8 2 2 2" xfId="3857" xr:uid="{00000000-0005-0000-0000-00005B0E0000}"/>
    <cellStyle name="메모 8 2 3" xfId="3858" xr:uid="{00000000-0005-0000-0000-00005C0E0000}"/>
    <cellStyle name="메모 8 3" xfId="3859" xr:uid="{00000000-0005-0000-0000-00005D0E0000}"/>
    <cellStyle name="메모 8 3 2" xfId="3860" xr:uid="{00000000-0005-0000-0000-00005E0E0000}"/>
    <cellStyle name="메모 8 4" xfId="3861" xr:uid="{00000000-0005-0000-0000-00005F0E0000}"/>
    <cellStyle name="메모 9" xfId="3862" xr:uid="{00000000-0005-0000-0000-0000600E0000}"/>
    <cellStyle name="메모 9 2" xfId="3863" xr:uid="{00000000-0005-0000-0000-0000610E0000}"/>
    <cellStyle name="메모 9 2 2" xfId="3864" xr:uid="{00000000-0005-0000-0000-0000620E0000}"/>
    <cellStyle name="메모 9 3" xfId="3865" xr:uid="{00000000-0005-0000-0000-0000630E0000}"/>
    <cellStyle name="명조" xfId="3866" xr:uid="{00000000-0005-0000-0000-0000640E0000}"/>
    <cellStyle name="믅됞 [0.00]_laroux" xfId="3867" xr:uid="{00000000-0005-0000-0000-0000650E0000}"/>
    <cellStyle name="믅됞_laroux" xfId="3868" xr:uid="{00000000-0005-0000-0000-0000660E0000}"/>
    <cellStyle name="百分比 2" xfId="6858" xr:uid="{00000000-0005-0000-0000-0000670E0000}"/>
    <cellStyle name="백분율 [0]" xfId="3869" xr:uid="{00000000-0005-0000-0000-0000690E0000}"/>
    <cellStyle name="백분율 10" xfId="3870" xr:uid="{00000000-0005-0000-0000-00006A0E0000}"/>
    <cellStyle name="백분율 11" xfId="3871" xr:uid="{00000000-0005-0000-0000-00006B0E0000}"/>
    <cellStyle name="백분율 12" xfId="3872" xr:uid="{00000000-0005-0000-0000-00006C0E0000}"/>
    <cellStyle name="백분율 13" xfId="3873" xr:uid="{00000000-0005-0000-0000-00006D0E0000}"/>
    <cellStyle name="백분율 2" xfId="8" xr:uid="{00000000-0005-0000-0000-00006E0E0000}"/>
    <cellStyle name="백분율 2 2" xfId="117" xr:uid="{00000000-0005-0000-0000-00006F0E0000}"/>
    <cellStyle name="백분율 2 2 2" xfId="118" xr:uid="{00000000-0005-0000-0000-0000700E0000}"/>
    <cellStyle name="백분율 2 2 2 2" xfId="6797" xr:uid="{00000000-0005-0000-0000-0000710E0000}"/>
    <cellStyle name="백분율 2 2 3" xfId="3874" xr:uid="{00000000-0005-0000-0000-0000720E0000}"/>
    <cellStyle name="백분율 2 3" xfId="116" xr:uid="{00000000-0005-0000-0000-0000730E0000}"/>
    <cellStyle name="백분율 2 3 2" xfId="446" xr:uid="{00000000-0005-0000-0000-0000740E0000}"/>
    <cellStyle name="백분율 2 3 2 2" xfId="3876" xr:uid="{00000000-0005-0000-0000-0000750E0000}"/>
    <cellStyle name="백분율 2 3 3" xfId="3875" xr:uid="{00000000-0005-0000-0000-0000760E0000}"/>
    <cellStyle name="백분율 2 4" xfId="6798" xr:uid="{00000000-0005-0000-0000-0000770E0000}"/>
    <cellStyle name="백분율 2 4 2" xfId="6799" xr:uid="{00000000-0005-0000-0000-0000780E0000}"/>
    <cellStyle name="백분율 2 5" xfId="6800" xr:uid="{00000000-0005-0000-0000-0000790E0000}"/>
    <cellStyle name="백분율 2 6" xfId="6867" xr:uid="{59137B72-C991-40E5-8638-C587B9B3E3A8}"/>
    <cellStyle name="백분율 3" xfId="119" xr:uid="{00000000-0005-0000-0000-00007A0E0000}"/>
    <cellStyle name="백분율 3 2" xfId="120" xr:uid="{00000000-0005-0000-0000-00007B0E0000}"/>
    <cellStyle name="백분율 3 2 2" xfId="3878" xr:uid="{00000000-0005-0000-0000-00007C0E0000}"/>
    <cellStyle name="백분율 3 2 3" xfId="3877" xr:uid="{00000000-0005-0000-0000-00007D0E0000}"/>
    <cellStyle name="백분율 3 3" xfId="443" xr:uid="{00000000-0005-0000-0000-00007E0E0000}"/>
    <cellStyle name="백분율 4" xfId="121" xr:uid="{00000000-0005-0000-0000-00007F0E0000}"/>
    <cellStyle name="백분율 4 2" xfId="3880" xr:uid="{00000000-0005-0000-0000-0000800E0000}"/>
    <cellStyle name="백분율 4 2 2" xfId="3881" xr:uid="{00000000-0005-0000-0000-0000810E0000}"/>
    <cellStyle name="백분율 4 3" xfId="3879" xr:uid="{00000000-0005-0000-0000-0000820E0000}"/>
    <cellStyle name="백분율 5" xfId="115" xr:uid="{00000000-0005-0000-0000-0000830E0000}"/>
    <cellStyle name="백분율 5 2" xfId="3883" xr:uid="{00000000-0005-0000-0000-0000840E0000}"/>
    <cellStyle name="백분율 5 2 2" xfId="3884" xr:uid="{00000000-0005-0000-0000-0000850E0000}"/>
    <cellStyle name="백분율 5 3" xfId="3882" xr:uid="{00000000-0005-0000-0000-0000860E0000}"/>
    <cellStyle name="백분율 6" xfId="3885" xr:uid="{00000000-0005-0000-0000-0000870E0000}"/>
    <cellStyle name="백분율 6 2" xfId="3886" xr:uid="{00000000-0005-0000-0000-0000880E0000}"/>
    <cellStyle name="백분율 7" xfId="3887" xr:uid="{00000000-0005-0000-0000-0000890E0000}"/>
    <cellStyle name="백분율 7 2" xfId="3888" xr:uid="{00000000-0005-0000-0000-00008A0E0000}"/>
    <cellStyle name="백분율 8" xfId="3889" xr:uid="{00000000-0005-0000-0000-00008B0E0000}"/>
    <cellStyle name="백분율 8 2" xfId="3890" xr:uid="{00000000-0005-0000-0000-00008C0E0000}"/>
    <cellStyle name="백분율 8 2 2" xfId="3891" xr:uid="{00000000-0005-0000-0000-00008D0E0000}"/>
    <cellStyle name="백분율 8 3" xfId="3892" xr:uid="{00000000-0005-0000-0000-00008E0E0000}"/>
    <cellStyle name="백분율 9" xfId="3893" xr:uid="{00000000-0005-0000-0000-00008F0E0000}"/>
    <cellStyle name="보통 2" xfId="52" xr:uid="{00000000-0005-0000-0000-0000900E0000}"/>
    <cellStyle name="보통 2 2" xfId="343" xr:uid="{00000000-0005-0000-0000-0000910E0000}"/>
    <cellStyle name="보통 2 3" xfId="478" xr:uid="{00000000-0005-0000-0000-0000920E0000}"/>
    <cellStyle name="보통 2 4" xfId="3894" xr:uid="{00000000-0005-0000-0000-0000930E0000}"/>
    <cellStyle name="보통 3" xfId="427" xr:uid="{00000000-0005-0000-0000-0000940E0000}"/>
    <cellStyle name="보통 3 2" xfId="3895" xr:uid="{00000000-0005-0000-0000-0000950E0000}"/>
    <cellStyle name="보통 4" xfId="361" xr:uid="{00000000-0005-0000-0000-0000960E0000}"/>
    <cellStyle name="보통 4 2" xfId="3896" xr:uid="{00000000-0005-0000-0000-0000970E0000}"/>
    <cellStyle name="보통 5" xfId="3897" xr:uid="{00000000-0005-0000-0000-0000980E0000}"/>
    <cellStyle name="보통 5 2" xfId="3898" xr:uid="{00000000-0005-0000-0000-0000990E0000}"/>
    <cellStyle name="보통 6" xfId="3899" xr:uid="{00000000-0005-0000-0000-00009A0E0000}"/>
    <cellStyle name="보통 7" xfId="3900" xr:uid="{00000000-0005-0000-0000-00009B0E0000}"/>
    <cellStyle name="보통 8" xfId="6801" xr:uid="{00000000-0005-0000-0000-00009C0E0000}"/>
    <cellStyle name="보통 9" xfId="6802" xr:uid="{00000000-0005-0000-0000-00009D0E0000}"/>
    <cellStyle name="뷭?" xfId="3901" xr:uid="{00000000-0005-0000-0000-00009E0E0000}"/>
    <cellStyle name="常规 2" xfId="6857" xr:uid="{00000000-0005-0000-0000-00009F0E0000}"/>
    <cellStyle name="常规 2 11" xfId="6856" xr:uid="{00000000-0005-0000-0000-0000A00E0000}"/>
    <cellStyle name="常规 3" xfId="6855" xr:uid="{00000000-0005-0000-0000-0000A10E0000}"/>
    <cellStyle name="常规 57" xfId="6854" xr:uid="{00000000-0005-0000-0000-0000A20E0000}"/>
    <cellStyle name="常规 58" xfId="6853" xr:uid="{00000000-0005-0000-0000-0000A30E0000}"/>
    <cellStyle name="常规_~1376331" xfId="3902" xr:uid="{00000000-0005-0000-0000-0000A40E0000}"/>
    <cellStyle name="설명 텍스트 2" xfId="53" xr:uid="{00000000-0005-0000-0000-0000A50E0000}"/>
    <cellStyle name="설명 텍스트 2 2" xfId="344" xr:uid="{00000000-0005-0000-0000-0000A60E0000}"/>
    <cellStyle name="설명 텍스트 2 3" xfId="479" xr:uid="{00000000-0005-0000-0000-0000A70E0000}"/>
    <cellStyle name="설명 텍스트 2 4" xfId="3903" xr:uid="{00000000-0005-0000-0000-0000A80E0000}"/>
    <cellStyle name="설명 텍스트 3" xfId="428" xr:uid="{00000000-0005-0000-0000-0000A90E0000}"/>
    <cellStyle name="설명 텍스트 3 2" xfId="3904" xr:uid="{00000000-0005-0000-0000-0000AA0E0000}"/>
    <cellStyle name="설명 텍스트 4" xfId="368" xr:uid="{00000000-0005-0000-0000-0000AB0E0000}"/>
    <cellStyle name="설명 텍스트 4 2" xfId="3905" xr:uid="{00000000-0005-0000-0000-0000AC0E0000}"/>
    <cellStyle name="설명 텍스트 5" xfId="3906" xr:uid="{00000000-0005-0000-0000-0000AD0E0000}"/>
    <cellStyle name="설명 텍스트 5 2" xfId="3907" xr:uid="{00000000-0005-0000-0000-0000AE0E0000}"/>
    <cellStyle name="설명 텍스트 6" xfId="3908" xr:uid="{00000000-0005-0000-0000-0000AF0E0000}"/>
    <cellStyle name="설명 텍스트 7" xfId="3909" xr:uid="{00000000-0005-0000-0000-0000B00E0000}"/>
    <cellStyle name="설명 텍스트 8" xfId="6803" xr:uid="{00000000-0005-0000-0000-0000B10E0000}"/>
    <cellStyle name="설명 텍스트 9" xfId="6804" xr:uid="{00000000-0005-0000-0000-0000B20E0000}"/>
    <cellStyle name="셀 확인 2" xfId="9" xr:uid="{00000000-0005-0000-0000-0000B30E0000}"/>
    <cellStyle name="셀 확인 2 2" xfId="54" xr:uid="{00000000-0005-0000-0000-0000B40E0000}"/>
    <cellStyle name="셀 확인 2 3" xfId="345" xr:uid="{00000000-0005-0000-0000-0000B50E0000}"/>
    <cellStyle name="셀 확인 2 4" xfId="449" xr:uid="{00000000-0005-0000-0000-0000B60E0000}"/>
    <cellStyle name="셀 확인 3" xfId="429" xr:uid="{00000000-0005-0000-0000-0000B70E0000}"/>
    <cellStyle name="셀 확인 3 2" xfId="3910" xr:uid="{00000000-0005-0000-0000-0000B80E0000}"/>
    <cellStyle name="셀 확인 4" xfId="366" xr:uid="{00000000-0005-0000-0000-0000B90E0000}"/>
    <cellStyle name="셀 확인 4 2" xfId="3911" xr:uid="{00000000-0005-0000-0000-0000BA0E0000}"/>
    <cellStyle name="셀 확인 5" xfId="3912" xr:uid="{00000000-0005-0000-0000-0000BB0E0000}"/>
    <cellStyle name="셀 확인 5 2" xfId="3913" xr:uid="{00000000-0005-0000-0000-0000BC0E0000}"/>
    <cellStyle name="셀 확인 6" xfId="3914" xr:uid="{00000000-0005-0000-0000-0000BD0E0000}"/>
    <cellStyle name="셀 확인 7" xfId="3915" xr:uid="{00000000-0005-0000-0000-0000BE0E0000}"/>
    <cellStyle name="셀 확인 8" xfId="6805" xr:uid="{00000000-0005-0000-0000-0000BF0E0000}"/>
    <cellStyle name="셀 확인 9" xfId="6806" xr:uid="{00000000-0005-0000-0000-0000C00E0000}"/>
    <cellStyle name="숫자(R)" xfId="3916" xr:uid="{00000000-0005-0000-0000-0000C10E0000}"/>
    <cellStyle name="쉼표 [0] 10" xfId="123" xr:uid="{00000000-0005-0000-0000-0000C30E0000}"/>
    <cellStyle name="쉼표 [0] 10 2" xfId="3918" xr:uid="{00000000-0005-0000-0000-0000C40E0000}"/>
    <cellStyle name="쉼표 [0] 10 2 2" xfId="3919" xr:uid="{00000000-0005-0000-0000-0000C50E0000}"/>
    <cellStyle name="쉼표 [0] 10 3" xfId="3920" xr:uid="{00000000-0005-0000-0000-0000C60E0000}"/>
    <cellStyle name="쉼표 [0] 10 4" xfId="3917" xr:uid="{00000000-0005-0000-0000-0000C70E0000}"/>
    <cellStyle name="쉼표 [0] 11" xfId="124" xr:uid="{00000000-0005-0000-0000-0000C80E0000}"/>
    <cellStyle name="쉼표 [0] 11 2" xfId="3921" xr:uid="{00000000-0005-0000-0000-0000C90E0000}"/>
    <cellStyle name="쉼표 [0] 12" xfId="125" xr:uid="{00000000-0005-0000-0000-0000CA0E0000}"/>
    <cellStyle name="쉼표 [0] 12 2" xfId="3922" xr:uid="{00000000-0005-0000-0000-0000CB0E0000}"/>
    <cellStyle name="쉼표 [0] 13" xfId="126" xr:uid="{00000000-0005-0000-0000-0000CC0E0000}"/>
    <cellStyle name="쉼표 [0] 13 2" xfId="3923" xr:uid="{00000000-0005-0000-0000-0000CD0E0000}"/>
    <cellStyle name="쉼표 [0] 14" xfId="127" xr:uid="{00000000-0005-0000-0000-0000CE0E0000}"/>
    <cellStyle name="쉼표 [0] 14 2" xfId="3925" xr:uid="{00000000-0005-0000-0000-0000CF0E0000}"/>
    <cellStyle name="쉼표 [0] 14 2 2" xfId="3926" xr:uid="{00000000-0005-0000-0000-0000D00E0000}"/>
    <cellStyle name="쉼표 [0] 14 3" xfId="3927" xr:uid="{00000000-0005-0000-0000-0000D10E0000}"/>
    <cellStyle name="쉼표 [0] 14 4" xfId="3924" xr:uid="{00000000-0005-0000-0000-0000D20E0000}"/>
    <cellStyle name="쉼표 [0] 15" xfId="128" xr:uid="{00000000-0005-0000-0000-0000D30E0000}"/>
    <cellStyle name="쉼표 [0] 15 2" xfId="3928" xr:uid="{00000000-0005-0000-0000-0000D40E0000}"/>
    <cellStyle name="쉼표 [0] 16" xfId="129" xr:uid="{00000000-0005-0000-0000-0000D50E0000}"/>
    <cellStyle name="쉼표 [0] 16 2" xfId="3929" xr:uid="{00000000-0005-0000-0000-0000D60E0000}"/>
    <cellStyle name="쉼표 [0] 17" xfId="130" xr:uid="{00000000-0005-0000-0000-0000D70E0000}"/>
    <cellStyle name="쉼표 [0] 17 2" xfId="6848" xr:uid="{00000000-0005-0000-0000-0000D80E0000}"/>
    <cellStyle name="쉼표 [0] 18" xfId="131" xr:uid="{00000000-0005-0000-0000-0000D90E0000}"/>
    <cellStyle name="쉼표 [0] 19" xfId="132" xr:uid="{00000000-0005-0000-0000-0000DA0E0000}"/>
    <cellStyle name="쉼표 [0] 2" xfId="75" xr:uid="{00000000-0005-0000-0000-0000DB0E0000}"/>
    <cellStyle name="쉼표 [0] 2 2" xfId="134" xr:uid="{00000000-0005-0000-0000-0000DC0E0000}"/>
    <cellStyle name="쉼표 [0] 2 2 2" xfId="135" xr:uid="{00000000-0005-0000-0000-0000DD0E0000}"/>
    <cellStyle name="쉼표 [0] 2 2 3" xfId="136" xr:uid="{00000000-0005-0000-0000-0000DE0E0000}"/>
    <cellStyle name="쉼표 [0] 2 2 4" xfId="3931" xr:uid="{00000000-0005-0000-0000-0000DF0E0000}"/>
    <cellStyle name="쉼표 [0] 2 3" xfId="137" xr:uid="{00000000-0005-0000-0000-0000E00E0000}"/>
    <cellStyle name="쉼표 [0] 2 3 2" xfId="3932" xr:uid="{00000000-0005-0000-0000-0000E10E0000}"/>
    <cellStyle name="쉼표 [0] 2 4" xfId="138" xr:uid="{00000000-0005-0000-0000-0000E20E0000}"/>
    <cellStyle name="쉼표 [0] 2 5" xfId="133" xr:uid="{00000000-0005-0000-0000-0000E30E0000}"/>
    <cellStyle name="쉼표 [0] 2 6" xfId="278" xr:uid="{00000000-0005-0000-0000-0000E40E0000}"/>
    <cellStyle name="쉼표 [0] 2 7" xfId="298" xr:uid="{00000000-0005-0000-0000-0000E50E0000}"/>
    <cellStyle name="쉼표 [0] 2 8" xfId="311" xr:uid="{00000000-0005-0000-0000-0000E60E0000}"/>
    <cellStyle name="쉼표 [0] 2 9" xfId="3930" xr:uid="{00000000-0005-0000-0000-0000E70E0000}"/>
    <cellStyle name="쉼표 [0] 2_PSM_안전 관리 Sheet(CF)(상호선배 수정)_v0.1" xfId="3933" xr:uid="{00000000-0005-0000-0000-0000E80E0000}"/>
    <cellStyle name="쉼표 [0] 20" xfId="122" xr:uid="{00000000-0005-0000-0000-0000E90E0000}"/>
    <cellStyle name="쉼표 [0] 20 2" xfId="3934" xr:uid="{00000000-0005-0000-0000-0000EA0E0000}"/>
    <cellStyle name="쉼표 [0] 21" xfId="139" xr:uid="{00000000-0005-0000-0000-0000EB0E0000}"/>
    <cellStyle name="쉼표 [0] 3" xfId="140" xr:uid="{00000000-0005-0000-0000-0000EC0E0000}"/>
    <cellStyle name="쉼표 [0] 3 2" xfId="141" xr:uid="{00000000-0005-0000-0000-0000ED0E0000}"/>
    <cellStyle name="쉼표 [0] 3 2 2" xfId="3936" xr:uid="{00000000-0005-0000-0000-0000EE0E0000}"/>
    <cellStyle name="쉼표 [0] 3 3" xfId="142" xr:uid="{00000000-0005-0000-0000-0000EF0E0000}"/>
    <cellStyle name="쉼표 [0] 3 3 2" xfId="3937" xr:uid="{00000000-0005-0000-0000-0000F00E0000}"/>
    <cellStyle name="쉼표 [0] 3 4" xfId="281" xr:uid="{00000000-0005-0000-0000-0000F10E0000}"/>
    <cellStyle name="쉼표 [0] 3 5" xfId="314" xr:uid="{00000000-0005-0000-0000-0000F20E0000}"/>
    <cellStyle name="쉼표 [0] 3 6" xfId="3935" xr:uid="{00000000-0005-0000-0000-0000F30E0000}"/>
    <cellStyle name="쉼표 [0] 4" xfId="143" xr:uid="{00000000-0005-0000-0000-0000F40E0000}"/>
    <cellStyle name="쉼표 [0] 4 2" xfId="144" xr:uid="{00000000-0005-0000-0000-0000F50E0000}"/>
    <cellStyle name="쉼표 [0] 4 2 2" xfId="3939" xr:uid="{00000000-0005-0000-0000-0000F60E0000}"/>
    <cellStyle name="쉼표 [0] 4 3" xfId="3938" xr:uid="{00000000-0005-0000-0000-0000F70E0000}"/>
    <cellStyle name="쉼표 [0] 5" xfId="145" xr:uid="{00000000-0005-0000-0000-0000F80E0000}"/>
    <cellStyle name="쉼표 [0] 5 2" xfId="3940" xr:uid="{00000000-0005-0000-0000-0000F90E0000}"/>
    <cellStyle name="쉼표 [0] 6" xfId="146" xr:uid="{00000000-0005-0000-0000-0000FA0E0000}"/>
    <cellStyle name="쉼표 [0] 6 2" xfId="3942" xr:uid="{00000000-0005-0000-0000-0000FB0E0000}"/>
    <cellStyle name="쉼표 [0] 6 3" xfId="3941" xr:uid="{00000000-0005-0000-0000-0000FC0E0000}"/>
    <cellStyle name="쉼표 [0] 7" xfId="147" xr:uid="{00000000-0005-0000-0000-0000FD0E0000}"/>
    <cellStyle name="쉼표 [0] 7 2" xfId="282" xr:uid="{00000000-0005-0000-0000-0000FE0E0000}"/>
    <cellStyle name="쉼표 [0] 7 2 2" xfId="3945" xr:uid="{00000000-0005-0000-0000-0000FF0E0000}"/>
    <cellStyle name="쉼표 [0] 7 2 2 2" xfId="3946" xr:uid="{00000000-0005-0000-0000-0000000F0000}"/>
    <cellStyle name="쉼표 [0] 7 2 2 2 2" xfId="3947" xr:uid="{00000000-0005-0000-0000-0000010F0000}"/>
    <cellStyle name="쉼표 [0] 7 2 2 3" xfId="3948" xr:uid="{00000000-0005-0000-0000-0000020F0000}"/>
    <cellStyle name="쉼표 [0] 7 2 3" xfId="3949" xr:uid="{00000000-0005-0000-0000-0000030F0000}"/>
    <cellStyle name="쉼표 [0] 7 2 3 2" xfId="3950" xr:uid="{00000000-0005-0000-0000-0000040F0000}"/>
    <cellStyle name="쉼표 [0] 7 2 4" xfId="3951" xr:uid="{00000000-0005-0000-0000-0000050F0000}"/>
    <cellStyle name="쉼표 [0] 7 2 5" xfId="3944" xr:uid="{00000000-0005-0000-0000-0000060F0000}"/>
    <cellStyle name="쉼표 [0] 7 3" xfId="3952" xr:uid="{00000000-0005-0000-0000-0000070F0000}"/>
    <cellStyle name="쉼표 [0] 7 3 2" xfId="3953" xr:uid="{00000000-0005-0000-0000-0000080F0000}"/>
    <cellStyle name="쉼표 [0] 7 3 2 2" xfId="3954" xr:uid="{00000000-0005-0000-0000-0000090F0000}"/>
    <cellStyle name="쉼표 [0] 7 3 3" xfId="3955" xr:uid="{00000000-0005-0000-0000-00000A0F0000}"/>
    <cellStyle name="쉼표 [0] 7 4" xfId="3956" xr:uid="{00000000-0005-0000-0000-00000B0F0000}"/>
    <cellStyle name="쉼표 [0] 7 4 2" xfId="3957" xr:uid="{00000000-0005-0000-0000-00000C0F0000}"/>
    <cellStyle name="쉼표 [0] 7 5" xfId="3958" xr:uid="{00000000-0005-0000-0000-00000D0F0000}"/>
    <cellStyle name="쉼표 [0] 7 6" xfId="3943" xr:uid="{00000000-0005-0000-0000-00000E0F0000}"/>
    <cellStyle name="쉼표 [0] 8" xfId="148" xr:uid="{00000000-0005-0000-0000-00000F0F0000}"/>
    <cellStyle name="쉼표 [0] 8 2" xfId="3959" xr:uid="{00000000-0005-0000-0000-0000100F0000}"/>
    <cellStyle name="쉼표 [0] 9" xfId="149" xr:uid="{00000000-0005-0000-0000-0000110F0000}"/>
    <cellStyle name="쉼표 [0] 9 2" xfId="3960" xr:uid="{00000000-0005-0000-0000-0000120F0000}"/>
    <cellStyle name="쉼표 2" xfId="7" xr:uid="{00000000-0005-0000-0000-0000130F0000}"/>
    <cellStyle name="쉼표 2 2" xfId="10" xr:uid="{00000000-0005-0000-0000-0000140F0000}"/>
    <cellStyle name="스타일 1" xfId="55" xr:uid="{00000000-0005-0000-0000-0000150F0000}"/>
    <cellStyle name="스타일 1 2" xfId="279" xr:uid="{00000000-0005-0000-0000-0000160F0000}"/>
    <cellStyle name="스타일 1 2 2" xfId="3961" xr:uid="{00000000-0005-0000-0000-0000170F0000}"/>
    <cellStyle name="스타일 1 3" xfId="3962" xr:uid="{00000000-0005-0000-0000-0000180F0000}"/>
    <cellStyle name="스타일 1 4" xfId="3963" xr:uid="{00000000-0005-0000-0000-0000190F0000}"/>
    <cellStyle name="스타일 1 5" xfId="3964" xr:uid="{00000000-0005-0000-0000-00001A0F0000}"/>
    <cellStyle name="스타일 1_13년 P8 Gas Room 인수인계 (2月)" xfId="3965" xr:uid="{00000000-0005-0000-0000-00001B0F0000}"/>
    <cellStyle name="스타일 10" xfId="3966" xr:uid="{00000000-0005-0000-0000-00001C0F0000}"/>
    <cellStyle name="스타일 100" xfId="3967" xr:uid="{00000000-0005-0000-0000-00001D0F0000}"/>
    <cellStyle name="스타일 100 2" xfId="3968" xr:uid="{00000000-0005-0000-0000-00001E0F0000}"/>
    <cellStyle name="스타일 101" xfId="3969" xr:uid="{00000000-0005-0000-0000-00001F0F0000}"/>
    <cellStyle name="스타일 101 2" xfId="3970" xr:uid="{00000000-0005-0000-0000-0000200F0000}"/>
    <cellStyle name="스타일 102" xfId="3971" xr:uid="{00000000-0005-0000-0000-0000210F0000}"/>
    <cellStyle name="스타일 103" xfId="3972" xr:uid="{00000000-0005-0000-0000-0000220F0000}"/>
    <cellStyle name="스타일 103 2" xfId="3973" xr:uid="{00000000-0005-0000-0000-0000230F0000}"/>
    <cellStyle name="스타일 104" xfId="3974" xr:uid="{00000000-0005-0000-0000-0000240F0000}"/>
    <cellStyle name="스타일 105" xfId="3975" xr:uid="{00000000-0005-0000-0000-0000250F0000}"/>
    <cellStyle name="스타일 105 2" xfId="3976" xr:uid="{00000000-0005-0000-0000-0000260F0000}"/>
    <cellStyle name="스타일 106" xfId="3977" xr:uid="{00000000-0005-0000-0000-0000270F0000}"/>
    <cellStyle name="스타일 107" xfId="3978" xr:uid="{00000000-0005-0000-0000-0000280F0000}"/>
    <cellStyle name="스타일 107 2" xfId="3979" xr:uid="{00000000-0005-0000-0000-0000290F0000}"/>
    <cellStyle name="스타일 108" xfId="3980" xr:uid="{00000000-0005-0000-0000-00002A0F0000}"/>
    <cellStyle name="스타일 109" xfId="3981" xr:uid="{00000000-0005-0000-0000-00002B0F0000}"/>
    <cellStyle name="스타일 11" xfId="3982" xr:uid="{00000000-0005-0000-0000-00002C0F0000}"/>
    <cellStyle name="스타일 110" xfId="3983" xr:uid="{00000000-0005-0000-0000-00002D0F0000}"/>
    <cellStyle name="스타일 110 2" xfId="3984" xr:uid="{00000000-0005-0000-0000-00002E0F0000}"/>
    <cellStyle name="스타일 111" xfId="3985" xr:uid="{00000000-0005-0000-0000-00002F0F0000}"/>
    <cellStyle name="스타일 111 2" xfId="3986" xr:uid="{00000000-0005-0000-0000-0000300F0000}"/>
    <cellStyle name="스타일 112" xfId="3987" xr:uid="{00000000-0005-0000-0000-0000310F0000}"/>
    <cellStyle name="스타일 113" xfId="3988" xr:uid="{00000000-0005-0000-0000-0000320F0000}"/>
    <cellStyle name="스타일 114" xfId="3989" xr:uid="{00000000-0005-0000-0000-0000330F0000}"/>
    <cellStyle name="스타일 114 2" xfId="3990" xr:uid="{00000000-0005-0000-0000-0000340F0000}"/>
    <cellStyle name="스타일 115" xfId="3991" xr:uid="{00000000-0005-0000-0000-0000350F0000}"/>
    <cellStyle name="스타일 115 2" xfId="3992" xr:uid="{00000000-0005-0000-0000-0000360F0000}"/>
    <cellStyle name="스타일 116" xfId="3993" xr:uid="{00000000-0005-0000-0000-0000370F0000}"/>
    <cellStyle name="스타일 116 2" xfId="3994" xr:uid="{00000000-0005-0000-0000-0000380F0000}"/>
    <cellStyle name="스타일 117" xfId="3995" xr:uid="{00000000-0005-0000-0000-0000390F0000}"/>
    <cellStyle name="스타일 117 2" xfId="3996" xr:uid="{00000000-0005-0000-0000-00003A0F0000}"/>
    <cellStyle name="스타일 118" xfId="3997" xr:uid="{00000000-0005-0000-0000-00003B0F0000}"/>
    <cellStyle name="스타일 118 2" xfId="3998" xr:uid="{00000000-0005-0000-0000-00003C0F0000}"/>
    <cellStyle name="스타일 119" xfId="3999" xr:uid="{00000000-0005-0000-0000-00003D0F0000}"/>
    <cellStyle name="스타일 119 2" xfId="4000" xr:uid="{00000000-0005-0000-0000-00003E0F0000}"/>
    <cellStyle name="스타일 12" xfId="4001" xr:uid="{00000000-0005-0000-0000-00003F0F0000}"/>
    <cellStyle name="스타일 120" xfId="4002" xr:uid="{00000000-0005-0000-0000-0000400F0000}"/>
    <cellStyle name="스타일 121" xfId="4003" xr:uid="{00000000-0005-0000-0000-0000410F0000}"/>
    <cellStyle name="스타일 121 2" xfId="4004" xr:uid="{00000000-0005-0000-0000-0000420F0000}"/>
    <cellStyle name="스타일 122" xfId="4005" xr:uid="{00000000-0005-0000-0000-0000430F0000}"/>
    <cellStyle name="스타일 123" xfId="4006" xr:uid="{00000000-0005-0000-0000-0000440F0000}"/>
    <cellStyle name="스타일 123 2" xfId="4007" xr:uid="{00000000-0005-0000-0000-0000450F0000}"/>
    <cellStyle name="스타일 124" xfId="4008" xr:uid="{00000000-0005-0000-0000-0000460F0000}"/>
    <cellStyle name="스타일 124 2" xfId="4009" xr:uid="{00000000-0005-0000-0000-0000470F0000}"/>
    <cellStyle name="스타일 125" xfId="4010" xr:uid="{00000000-0005-0000-0000-0000480F0000}"/>
    <cellStyle name="스타일 125 2" xfId="4011" xr:uid="{00000000-0005-0000-0000-0000490F0000}"/>
    <cellStyle name="스타일 126" xfId="4012" xr:uid="{00000000-0005-0000-0000-00004A0F0000}"/>
    <cellStyle name="스타일 126 2" xfId="4013" xr:uid="{00000000-0005-0000-0000-00004B0F0000}"/>
    <cellStyle name="스타일 127" xfId="4014" xr:uid="{00000000-0005-0000-0000-00004C0F0000}"/>
    <cellStyle name="스타일 127 2" xfId="4015" xr:uid="{00000000-0005-0000-0000-00004D0F0000}"/>
    <cellStyle name="스타일 128" xfId="4016" xr:uid="{00000000-0005-0000-0000-00004E0F0000}"/>
    <cellStyle name="스타일 128 2" xfId="4017" xr:uid="{00000000-0005-0000-0000-00004F0F0000}"/>
    <cellStyle name="스타일 129" xfId="4018" xr:uid="{00000000-0005-0000-0000-0000500F0000}"/>
    <cellStyle name="스타일 129 2" xfId="4019" xr:uid="{00000000-0005-0000-0000-0000510F0000}"/>
    <cellStyle name="스타일 13" xfId="4020" xr:uid="{00000000-0005-0000-0000-0000520F0000}"/>
    <cellStyle name="스타일 130" xfId="4021" xr:uid="{00000000-0005-0000-0000-0000530F0000}"/>
    <cellStyle name="스타일 130 2" xfId="4022" xr:uid="{00000000-0005-0000-0000-0000540F0000}"/>
    <cellStyle name="스타일 131" xfId="4023" xr:uid="{00000000-0005-0000-0000-0000550F0000}"/>
    <cellStyle name="스타일 131 2" xfId="4024" xr:uid="{00000000-0005-0000-0000-0000560F0000}"/>
    <cellStyle name="스타일 132" xfId="4025" xr:uid="{00000000-0005-0000-0000-0000570F0000}"/>
    <cellStyle name="스타일 132 2" xfId="4026" xr:uid="{00000000-0005-0000-0000-0000580F0000}"/>
    <cellStyle name="스타일 133" xfId="4027" xr:uid="{00000000-0005-0000-0000-0000590F0000}"/>
    <cellStyle name="스타일 134" xfId="4028" xr:uid="{00000000-0005-0000-0000-00005A0F0000}"/>
    <cellStyle name="스타일 135" xfId="4029" xr:uid="{00000000-0005-0000-0000-00005B0F0000}"/>
    <cellStyle name="스타일 135 2" xfId="4030" xr:uid="{00000000-0005-0000-0000-00005C0F0000}"/>
    <cellStyle name="스타일 136" xfId="4031" xr:uid="{00000000-0005-0000-0000-00005D0F0000}"/>
    <cellStyle name="스타일 136 2" xfId="4032" xr:uid="{00000000-0005-0000-0000-00005E0F0000}"/>
    <cellStyle name="스타일 137" xfId="4033" xr:uid="{00000000-0005-0000-0000-00005F0F0000}"/>
    <cellStyle name="스타일 138" xfId="4034" xr:uid="{00000000-0005-0000-0000-0000600F0000}"/>
    <cellStyle name="스타일 138 2" xfId="4035" xr:uid="{00000000-0005-0000-0000-0000610F0000}"/>
    <cellStyle name="스타일 139" xfId="4036" xr:uid="{00000000-0005-0000-0000-0000620F0000}"/>
    <cellStyle name="스타일 139 2" xfId="4037" xr:uid="{00000000-0005-0000-0000-0000630F0000}"/>
    <cellStyle name="스타일 14" xfId="4038" xr:uid="{00000000-0005-0000-0000-0000640F0000}"/>
    <cellStyle name="스타일 140" xfId="4039" xr:uid="{00000000-0005-0000-0000-0000650F0000}"/>
    <cellStyle name="스타일 140 2" xfId="4040" xr:uid="{00000000-0005-0000-0000-0000660F0000}"/>
    <cellStyle name="스타일 141" xfId="4041" xr:uid="{00000000-0005-0000-0000-0000670F0000}"/>
    <cellStyle name="스타일 142" xfId="4042" xr:uid="{00000000-0005-0000-0000-0000680F0000}"/>
    <cellStyle name="스타일 142 2" xfId="4043" xr:uid="{00000000-0005-0000-0000-0000690F0000}"/>
    <cellStyle name="스타일 143" xfId="4044" xr:uid="{00000000-0005-0000-0000-00006A0F0000}"/>
    <cellStyle name="스타일 143 2" xfId="4045" xr:uid="{00000000-0005-0000-0000-00006B0F0000}"/>
    <cellStyle name="스타일 144" xfId="4046" xr:uid="{00000000-0005-0000-0000-00006C0F0000}"/>
    <cellStyle name="스타일 145" xfId="4047" xr:uid="{00000000-0005-0000-0000-00006D0F0000}"/>
    <cellStyle name="스타일 145 2" xfId="4048" xr:uid="{00000000-0005-0000-0000-00006E0F0000}"/>
    <cellStyle name="스타일 146" xfId="4049" xr:uid="{00000000-0005-0000-0000-00006F0F0000}"/>
    <cellStyle name="스타일 146 2" xfId="4050" xr:uid="{00000000-0005-0000-0000-0000700F0000}"/>
    <cellStyle name="스타일 147" xfId="4051" xr:uid="{00000000-0005-0000-0000-0000710F0000}"/>
    <cellStyle name="스타일 148" xfId="4052" xr:uid="{00000000-0005-0000-0000-0000720F0000}"/>
    <cellStyle name="스타일 149" xfId="4053" xr:uid="{00000000-0005-0000-0000-0000730F0000}"/>
    <cellStyle name="스타일 149 2" xfId="4054" xr:uid="{00000000-0005-0000-0000-0000740F0000}"/>
    <cellStyle name="스타일 15" xfId="4055" xr:uid="{00000000-0005-0000-0000-0000750F0000}"/>
    <cellStyle name="스타일 150" xfId="4056" xr:uid="{00000000-0005-0000-0000-0000760F0000}"/>
    <cellStyle name="스타일 151" xfId="4057" xr:uid="{00000000-0005-0000-0000-0000770F0000}"/>
    <cellStyle name="스타일 152" xfId="4058" xr:uid="{00000000-0005-0000-0000-0000780F0000}"/>
    <cellStyle name="스타일 153" xfId="4059" xr:uid="{00000000-0005-0000-0000-0000790F0000}"/>
    <cellStyle name="스타일 154" xfId="4060" xr:uid="{00000000-0005-0000-0000-00007A0F0000}"/>
    <cellStyle name="스타일 155" xfId="4061" xr:uid="{00000000-0005-0000-0000-00007B0F0000}"/>
    <cellStyle name="스타일 156" xfId="4062" xr:uid="{00000000-0005-0000-0000-00007C0F0000}"/>
    <cellStyle name="스타일 156 2" xfId="4063" xr:uid="{00000000-0005-0000-0000-00007D0F0000}"/>
    <cellStyle name="스타일 157" xfId="4064" xr:uid="{00000000-0005-0000-0000-00007E0F0000}"/>
    <cellStyle name="스타일 157 2" xfId="4065" xr:uid="{00000000-0005-0000-0000-00007F0F0000}"/>
    <cellStyle name="스타일 158" xfId="4066" xr:uid="{00000000-0005-0000-0000-0000800F0000}"/>
    <cellStyle name="스타일 158 2" xfId="4067" xr:uid="{00000000-0005-0000-0000-0000810F0000}"/>
    <cellStyle name="스타일 159" xfId="4068" xr:uid="{00000000-0005-0000-0000-0000820F0000}"/>
    <cellStyle name="스타일 159 2" xfId="4069" xr:uid="{00000000-0005-0000-0000-0000830F0000}"/>
    <cellStyle name="스타일 16" xfId="4070" xr:uid="{00000000-0005-0000-0000-0000840F0000}"/>
    <cellStyle name="스타일 160" xfId="4071" xr:uid="{00000000-0005-0000-0000-0000850F0000}"/>
    <cellStyle name="스타일 161" xfId="4072" xr:uid="{00000000-0005-0000-0000-0000860F0000}"/>
    <cellStyle name="스타일 161 2" xfId="4073" xr:uid="{00000000-0005-0000-0000-0000870F0000}"/>
    <cellStyle name="스타일 162" xfId="4074" xr:uid="{00000000-0005-0000-0000-0000880F0000}"/>
    <cellStyle name="스타일 162 2" xfId="4075" xr:uid="{00000000-0005-0000-0000-0000890F0000}"/>
    <cellStyle name="스타일 163" xfId="4076" xr:uid="{00000000-0005-0000-0000-00008A0F0000}"/>
    <cellStyle name="스타일 164" xfId="4077" xr:uid="{00000000-0005-0000-0000-00008B0F0000}"/>
    <cellStyle name="스타일 165" xfId="4078" xr:uid="{00000000-0005-0000-0000-00008C0F0000}"/>
    <cellStyle name="스타일 165 2" xfId="4079" xr:uid="{00000000-0005-0000-0000-00008D0F0000}"/>
    <cellStyle name="스타일 166" xfId="4080" xr:uid="{00000000-0005-0000-0000-00008E0F0000}"/>
    <cellStyle name="스타일 166 2" xfId="4081" xr:uid="{00000000-0005-0000-0000-00008F0F0000}"/>
    <cellStyle name="스타일 167" xfId="4082" xr:uid="{00000000-0005-0000-0000-0000900F0000}"/>
    <cellStyle name="스타일 167 2" xfId="4083" xr:uid="{00000000-0005-0000-0000-0000910F0000}"/>
    <cellStyle name="스타일 168" xfId="4084" xr:uid="{00000000-0005-0000-0000-0000920F0000}"/>
    <cellStyle name="스타일 168 2" xfId="4085" xr:uid="{00000000-0005-0000-0000-0000930F0000}"/>
    <cellStyle name="스타일 169" xfId="4086" xr:uid="{00000000-0005-0000-0000-0000940F0000}"/>
    <cellStyle name="스타일 169 2" xfId="4087" xr:uid="{00000000-0005-0000-0000-0000950F0000}"/>
    <cellStyle name="스타일 17" xfId="4088" xr:uid="{00000000-0005-0000-0000-0000960F0000}"/>
    <cellStyle name="스타일 170" xfId="4089" xr:uid="{00000000-0005-0000-0000-0000970F0000}"/>
    <cellStyle name="스타일 170 2" xfId="4090" xr:uid="{00000000-0005-0000-0000-0000980F0000}"/>
    <cellStyle name="스타일 171" xfId="4091" xr:uid="{00000000-0005-0000-0000-0000990F0000}"/>
    <cellStyle name="스타일 172" xfId="4092" xr:uid="{00000000-0005-0000-0000-00009A0F0000}"/>
    <cellStyle name="스타일 172 2" xfId="4093" xr:uid="{00000000-0005-0000-0000-00009B0F0000}"/>
    <cellStyle name="스타일 173" xfId="4094" xr:uid="{00000000-0005-0000-0000-00009C0F0000}"/>
    <cellStyle name="스타일 173 2" xfId="4095" xr:uid="{00000000-0005-0000-0000-00009D0F0000}"/>
    <cellStyle name="스타일 174" xfId="4096" xr:uid="{00000000-0005-0000-0000-00009E0F0000}"/>
    <cellStyle name="스타일 174 2" xfId="4097" xr:uid="{00000000-0005-0000-0000-00009F0F0000}"/>
    <cellStyle name="스타일 175" xfId="4098" xr:uid="{00000000-0005-0000-0000-0000A00F0000}"/>
    <cellStyle name="스타일 175 2" xfId="4099" xr:uid="{00000000-0005-0000-0000-0000A10F0000}"/>
    <cellStyle name="스타일 176" xfId="4100" xr:uid="{00000000-0005-0000-0000-0000A20F0000}"/>
    <cellStyle name="스타일 176 2" xfId="4101" xr:uid="{00000000-0005-0000-0000-0000A30F0000}"/>
    <cellStyle name="스타일 177" xfId="4102" xr:uid="{00000000-0005-0000-0000-0000A40F0000}"/>
    <cellStyle name="스타일 178" xfId="4103" xr:uid="{00000000-0005-0000-0000-0000A50F0000}"/>
    <cellStyle name="스타일 179" xfId="4104" xr:uid="{00000000-0005-0000-0000-0000A60F0000}"/>
    <cellStyle name="스타일 179 2" xfId="4105" xr:uid="{00000000-0005-0000-0000-0000A70F0000}"/>
    <cellStyle name="스타일 18" xfId="4106" xr:uid="{00000000-0005-0000-0000-0000A80F0000}"/>
    <cellStyle name="스타일 180" xfId="4107" xr:uid="{00000000-0005-0000-0000-0000A90F0000}"/>
    <cellStyle name="스타일 180 2" xfId="4108" xr:uid="{00000000-0005-0000-0000-0000AA0F0000}"/>
    <cellStyle name="스타일 181" xfId="4109" xr:uid="{00000000-0005-0000-0000-0000AB0F0000}"/>
    <cellStyle name="스타일 181 2" xfId="4110" xr:uid="{00000000-0005-0000-0000-0000AC0F0000}"/>
    <cellStyle name="스타일 182" xfId="4111" xr:uid="{00000000-0005-0000-0000-0000AD0F0000}"/>
    <cellStyle name="스타일 183" xfId="4112" xr:uid="{00000000-0005-0000-0000-0000AE0F0000}"/>
    <cellStyle name="스타일 184" xfId="4113" xr:uid="{00000000-0005-0000-0000-0000AF0F0000}"/>
    <cellStyle name="스타일 185" xfId="4114" xr:uid="{00000000-0005-0000-0000-0000B00F0000}"/>
    <cellStyle name="스타일 185 2" xfId="4115" xr:uid="{00000000-0005-0000-0000-0000B10F0000}"/>
    <cellStyle name="스타일 186" xfId="4116" xr:uid="{00000000-0005-0000-0000-0000B20F0000}"/>
    <cellStyle name="스타일 187" xfId="4117" xr:uid="{00000000-0005-0000-0000-0000B30F0000}"/>
    <cellStyle name="스타일 188" xfId="4118" xr:uid="{00000000-0005-0000-0000-0000B40F0000}"/>
    <cellStyle name="스타일 189" xfId="4119" xr:uid="{00000000-0005-0000-0000-0000B50F0000}"/>
    <cellStyle name="스타일 19" xfId="4120" xr:uid="{00000000-0005-0000-0000-0000B60F0000}"/>
    <cellStyle name="스타일 190" xfId="4121" xr:uid="{00000000-0005-0000-0000-0000B70F0000}"/>
    <cellStyle name="스타일 191" xfId="4122" xr:uid="{00000000-0005-0000-0000-0000B80F0000}"/>
    <cellStyle name="스타일 192" xfId="4123" xr:uid="{00000000-0005-0000-0000-0000B90F0000}"/>
    <cellStyle name="스타일 192 2" xfId="4124" xr:uid="{00000000-0005-0000-0000-0000BA0F0000}"/>
    <cellStyle name="스타일 193" xfId="4125" xr:uid="{00000000-0005-0000-0000-0000BB0F0000}"/>
    <cellStyle name="스타일 193 2" xfId="4126" xr:uid="{00000000-0005-0000-0000-0000BC0F0000}"/>
    <cellStyle name="스타일 194" xfId="4127" xr:uid="{00000000-0005-0000-0000-0000BD0F0000}"/>
    <cellStyle name="스타일 195" xfId="4128" xr:uid="{00000000-0005-0000-0000-0000BE0F0000}"/>
    <cellStyle name="스타일 195 2" xfId="4129" xr:uid="{00000000-0005-0000-0000-0000BF0F0000}"/>
    <cellStyle name="스타일 196" xfId="4130" xr:uid="{00000000-0005-0000-0000-0000C00F0000}"/>
    <cellStyle name="스타일 197" xfId="4131" xr:uid="{00000000-0005-0000-0000-0000C10F0000}"/>
    <cellStyle name="스타일 198" xfId="4132" xr:uid="{00000000-0005-0000-0000-0000C20F0000}"/>
    <cellStyle name="스타일 199" xfId="4133" xr:uid="{00000000-0005-0000-0000-0000C30F0000}"/>
    <cellStyle name="스타일 199 2" xfId="4134" xr:uid="{00000000-0005-0000-0000-0000C40F0000}"/>
    <cellStyle name="스타일 2" xfId="4135" xr:uid="{00000000-0005-0000-0000-0000C50F0000}"/>
    <cellStyle name="스타일 20" xfId="4136" xr:uid="{00000000-0005-0000-0000-0000C60F0000}"/>
    <cellStyle name="스타일 200" xfId="4137" xr:uid="{00000000-0005-0000-0000-0000C70F0000}"/>
    <cellStyle name="스타일 200 2" xfId="4138" xr:uid="{00000000-0005-0000-0000-0000C80F0000}"/>
    <cellStyle name="스타일 201" xfId="4139" xr:uid="{00000000-0005-0000-0000-0000C90F0000}"/>
    <cellStyle name="스타일 201 2" xfId="4140" xr:uid="{00000000-0005-0000-0000-0000CA0F0000}"/>
    <cellStyle name="스타일 202" xfId="4141" xr:uid="{00000000-0005-0000-0000-0000CB0F0000}"/>
    <cellStyle name="스타일 202 2" xfId="4142" xr:uid="{00000000-0005-0000-0000-0000CC0F0000}"/>
    <cellStyle name="스타일 203" xfId="4143" xr:uid="{00000000-0005-0000-0000-0000CD0F0000}"/>
    <cellStyle name="스타일 204" xfId="4144" xr:uid="{00000000-0005-0000-0000-0000CE0F0000}"/>
    <cellStyle name="스타일 205" xfId="4145" xr:uid="{00000000-0005-0000-0000-0000CF0F0000}"/>
    <cellStyle name="스타일 205 2" xfId="4146" xr:uid="{00000000-0005-0000-0000-0000D00F0000}"/>
    <cellStyle name="스타일 206" xfId="4147" xr:uid="{00000000-0005-0000-0000-0000D10F0000}"/>
    <cellStyle name="스타일 206 2" xfId="4148" xr:uid="{00000000-0005-0000-0000-0000D20F0000}"/>
    <cellStyle name="스타일 207" xfId="4149" xr:uid="{00000000-0005-0000-0000-0000D30F0000}"/>
    <cellStyle name="스타일 207 2" xfId="4150" xr:uid="{00000000-0005-0000-0000-0000D40F0000}"/>
    <cellStyle name="스타일 208" xfId="4151" xr:uid="{00000000-0005-0000-0000-0000D50F0000}"/>
    <cellStyle name="스타일 208 2" xfId="4152" xr:uid="{00000000-0005-0000-0000-0000D60F0000}"/>
    <cellStyle name="스타일 209" xfId="4153" xr:uid="{00000000-0005-0000-0000-0000D70F0000}"/>
    <cellStyle name="스타일 209 2" xfId="4154" xr:uid="{00000000-0005-0000-0000-0000D80F0000}"/>
    <cellStyle name="스타일 21" xfId="4155" xr:uid="{00000000-0005-0000-0000-0000D90F0000}"/>
    <cellStyle name="스타일 210" xfId="4156" xr:uid="{00000000-0005-0000-0000-0000DA0F0000}"/>
    <cellStyle name="스타일 210 2" xfId="4157" xr:uid="{00000000-0005-0000-0000-0000DB0F0000}"/>
    <cellStyle name="스타일 211" xfId="4158" xr:uid="{00000000-0005-0000-0000-0000DC0F0000}"/>
    <cellStyle name="스타일 211 2" xfId="4159" xr:uid="{00000000-0005-0000-0000-0000DD0F0000}"/>
    <cellStyle name="스타일 212" xfId="4160" xr:uid="{00000000-0005-0000-0000-0000DE0F0000}"/>
    <cellStyle name="스타일 212 2" xfId="4161" xr:uid="{00000000-0005-0000-0000-0000DF0F0000}"/>
    <cellStyle name="스타일 213" xfId="4162" xr:uid="{00000000-0005-0000-0000-0000E00F0000}"/>
    <cellStyle name="스타일 213 2" xfId="4163" xr:uid="{00000000-0005-0000-0000-0000E10F0000}"/>
    <cellStyle name="스타일 214" xfId="4164" xr:uid="{00000000-0005-0000-0000-0000E20F0000}"/>
    <cellStyle name="스타일 215" xfId="4165" xr:uid="{00000000-0005-0000-0000-0000E30F0000}"/>
    <cellStyle name="스타일 215 2" xfId="4166" xr:uid="{00000000-0005-0000-0000-0000E40F0000}"/>
    <cellStyle name="스타일 216" xfId="4167" xr:uid="{00000000-0005-0000-0000-0000E50F0000}"/>
    <cellStyle name="스타일 216 2" xfId="4168" xr:uid="{00000000-0005-0000-0000-0000E60F0000}"/>
    <cellStyle name="스타일 217" xfId="4169" xr:uid="{00000000-0005-0000-0000-0000E70F0000}"/>
    <cellStyle name="스타일 217 2" xfId="4170" xr:uid="{00000000-0005-0000-0000-0000E80F0000}"/>
    <cellStyle name="스타일 218" xfId="4171" xr:uid="{00000000-0005-0000-0000-0000E90F0000}"/>
    <cellStyle name="스타일 219" xfId="4172" xr:uid="{00000000-0005-0000-0000-0000EA0F0000}"/>
    <cellStyle name="스타일 22" xfId="4173" xr:uid="{00000000-0005-0000-0000-0000EB0F0000}"/>
    <cellStyle name="스타일 220" xfId="4174" xr:uid="{00000000-0005-0000-0000-0000EC0F0000}"/>
    <cellStyle name="스타일 220 2" xfId="4175" xr:uid="{00000000-0005-0000-0000-0000ED0F0000}"/>
    <cellStyle name="스타일 221" xfId="4176" xr:uid="{00000000-0005-0000-0000-0000EE0F0000}"/>
    <cellStyle name="스타일 221 2" xfId="4177" xr:uid="{00000000-0005-0000-0000-0000EF0F0000}"/>
    <cellStyle name="스타일 222" xfId="4178" xr:uid="{00000000-0005-0000-0000-0000F00F0000}"/>
    <cellStyle name="스타일 222 2" xfId="4179" xr:uid="{00000000-0005-0000-0000-0000F10F0000}"/>
    <cellStyle name="스타일 223" xfId="4180" xr:uid="{00000000-0005-0000-0000-0000F20F0000}"/>
    <cellStyle name="스타일 223 2" xfId="4181" xr:uid="{00000000-0005-0000-0000-0000F30F0000}"/>
    <cellStyle name="스타일 224" xfId="4182" xr:uid="{00000000-0005-0000-0000-0000F40F0000}"/>
    <cellStyle name="스타일 224 2" xfId="4183" xr:uid="{00000000-0005-0000-0000-0000F50F0000}"/>
    <cellStyle name="스타일 225" xfId="4184" xr:uid="{00000000-0005-0000-0000-0000F60F0000}"/>
    <cellStyle name="스타일 225 2" xfId="4185" xr:uid="{00000000-0005-0000-0000-0000F70F0000}"/>
    <cellStyle name="스타일 226" xfId="4186" xr:uid="{00000000-0005-0000-0000-0000F80F0000}"/>
    <cellStyle name="스타일 226 2" xfId="4187" xr:uid="{00000000-0005-0000-0000-0000F90F0000}"/>
    <cellStyle name="스타일 227" xfId="4188" xr:uid="{00000000-0005-0000-0000-0000FA0F0000}"/>
    <cellStyle name="스타일 228" xfId="4189" xr:uid="{00000000-0005-0000-0000-0000FB0F0000}"/>
    <cellStyle name="스타일 229" xfId="4190" xr:uid="{00000000-0005-0000-0000-0000FC0F0000}"/>
    <cellStyle name="스타일 229 2" xfId="4191" xr:uid="{00000000-0005-0000-0000-0000FD0F0000}"/>
    <cellStyle name="스타일 23" xfId="4192" xr:uid="{00000000-0005-0000-0000-0000FE0F0000}"/>
    <cellStyle name="스타일 230" xfId="4193" xr:uid="{00000000-0005-0000-0000-0000FF0F0000}"/>
    <cellStyle name="스타일 230 2" xfId="4194" xr:uid="{00000000-0005-0000-0000-000000100000}"/>
    <cellStyle name="스타일 231" xfId="4195" xr:uid="{00000000-0005-0000-0000-000001100000}"/>
    <cellStyle name="스타일 231 2" xfId="4196" xr:uid="{00000000-0005-0000-0000-000002100000}"/>
    <cellStyle name="스타일 232" xfId="4197" xr:uid="{00000000-0005-0000-0000-000003100000}"/>
    <cellStyle name="스타일 232 2" xfId="4198" xr:uid="{00000000-0005-0000-0000-000004100000}"/>
    <cellStyle name="스타일 233" xfId="4199" xr:uid="{00000000-0005-0000-0000-000005100000}"/>
    <cellStyle name="스타일 233 2" xfId="4200" xr:uid="{00000000-0005-0000-0000-000006100000}"/>
    <cellStyle name="스타일 234" xfId="4201" xr:uid="{00000000-0005-0000-0000-000007100000}"/>
    <cellStyle name="스타일 234 2" xfId="4202" xr:uid="{00000000-0005-0000-0000-000008100000}"/>
    <cellStyle name="스타일 235" xfId="4203" xr:uid="{00000000-0005-0000-0000-000009100000}"/>
    <cellStyle name="스타일 235 2" xfId="4204" xr:uid="{00000000-0005-0000-0000-00000A100000}"/>
    <cellStyle name="스타일 236" xfId="4205" xr:uid="{00000000-0005-0000-0000-00000B100000}"/>
    <cellStyle name="스타일 236 2" xfId="4206" xr:uid="{00000000-0005-0000-0000-00000C100000}"/>
    <cellStyle name="스타일 237" xfId="4207" xr:uid="{00000000-0005-0000-0000-00000D100000}"/>
    <cellStyle name="스타일 237 2" xfId="4208" xr:uid="{00000000-0005-0000-0000-00000E100000}"/>
    <cellStyle name="스타일 238" xfId="4209" xr:uid="{00000000-0005-0000-0000-00000F100000}"/>
    <cellStyle name="스타일 239" xfId="4210" xr:uid="{00000000-0005-0000-0000-000010100000}"/>
    <cellStyle name="스타일 239 2" xfId="4211" xr:uid="{00000000-0005-0000-0000-000011100000}"/>
    <cellStyle name="스타일 24" xfId="4212" xr:uid="{00000000-0005-0000-0000-000012100000}"/>
    <cellStyle name="스타일 240" xfId="4213" xr:uid="{00000000-0005-0000-0000-000013100000}"/>
    <cellStyle name="스타일 240 2" xfId="4214" xr:uid="{00000000-0005-0000-0000-000014100000}"/>
    <cellStyle name="스타일 241" xfId="4215" xr:uid="{00000000-0005-0000-0000-000015100000}"/>
    <cellStyle name="스타일 242" xfId="4216" xr:uid="{00000000-0005-0000-0000-000016100000}"/>
    <cellStyle name="스타일 243" xfId="4217" xr:uid="{00000000-0005-0000-0000-000017100000}"/>
    <cellStyle name="스타일 243 2" xfId="4218" xr:uid="{00000000-0005-0000-0000-000018100000}"/>
    <cellStyle name="스타일 244" xfId="4219" xr:uid="{00000000-0005-0000-0000-000019100000}"/>
    <cellStyle name="스타일 244 2" xfId="4220" xr:uid="{00000000-0005-0000-0000-00001A100000}"/>
    <cellStyle name="스타일 245" xfId="4221" xr:uid="{00000000-0005-0000-0000-00001B100000}"/>
    <cellStyle name="스타일 245 2" xfId="4222" xr:uid="{00000000-0005-0000-0000-00001C100000}"/>
    <cellStyle name="스타일 246" xfId="4223" xr:uid="{00000000-0005-0000-0000-00001D100000}"/>
    <cellStyle name="스타일 246 2" xfId="4224" xr:uid="{00000000-0005-0000-0000-00001E100000}"/>
    <cellStyle name="스타일 247" xfId="4225" xr:uid="{00000000-0005-0000-0000-00001F100000}"/>
    <cellStyle name="스타일 247 2" xfId="4226" xr:uid="{00000000-0005-0000-0000-000020100000}"/>
    <cellStyle name="스타일 248" xfId="4227" xr:uid="{00000000-0005-0000-0000-000021100000}"/>
    <cellStyle name="스타일 248 2" xfId="4228" xr:uid="{00000000-0005-0000-0000-000022100000}"/>
    <cellStyle name="스타일 249" xfId="4229" xr:uid="{00000000-0005-0000-0000-000023100000}"/>
    <cellStyle name="스타일 249 2" xfId="4230" xr:uid="{00000000-0005-0000-0000-000024100000}"/>
    <cellStyle name="스타일 25" xfId="4231" xr:uid="{00000000-0005-0000-0000-000025100000}"/>
    <cellStyle name="스타일 250" xfId="4232" xr:uid="{00000000-0005-0000-0000-000026100000}"/>
    <cellStyle name="스타일 250 2" xfId="4233" xr:uid="{00000000-0005-0000-0000-000027100000}"/>
    <cellStyle name="스타일 251" xfId="4234" xr:uid="{00000000-0005-0000-0000-000028100000}"/>
    <cellStyle name="스타일 251 2" xfId="4235" xr:uid="{00000000-0005-0000-0000-000029100000}"/>
    <cellStyle name="스타일 252" xfId="4236" xr:uid="{00000000-0005-0000-0000-00002A100000}"/>
    <cellStyle name="스타일 252 2" xfId="4237" xr:uid="{00000000-0005-0000-0000-00002B100000}"/>
    <cellStyle name="스타일 253" xfId="4238" xr:uid="{00000000-0005-0000-0000-00002C100000}"/>
    <cellStyle name="스타일 253 2" xfId="4239" xr:uid="{00000000-0005-0000-0000-00002D100000}"/>
    <cellStyle name="스타일 254" xfId="4240" xr:uid="{00000000-0005-0000-0000-00002E100000}"/>
    <cellStyle name="스타일 254 2" xfId="4241" xr:uid="{00000000-0005-0000-0000-00002F100000}"/>
    <cellStyle name="스타일 255" xfId="4242" xr:uid="{00000000-0005-0000-0000-000030100000}"/>
    <cellStyle name="스타일 256" xfId="4243" xr:uid="{00000000-0005-0000-0000-000031100000}"/>
    <cellStyle name="스타일 257" xfId="4244" xr:uid="{00000000-0005-0000-0000-000032100000}"/>
    <cellStyle name="스타일 258" xfId="4245" xr:uid="{00000000-0005-0000-0000-000033100000}"/>
    <cellStyle name="스타일 259" xfId="4246" xr:uid="{00000000-0005-0000-0000-000034100000}"/>
    <cellStyle name="스타일 26" xfId="4247" xr:uid="{00000000-0005-0000-0000-000035100000}"/>
    <cellStyle name="스타일 260" xfId="4248" xr:uid="{00000000-0005-0000-0000-000036100000}"/>
    <cellStyle name="스타일 261" xfId="4249" xr:uid="{00000000-0005-0000-0000-000037100000}"/>
    <cellStyle name="스타일 262" xfId="4250" xr:uid="{00000000-0005-0000-0000-000038100000}"/>
    <cellStyle name="스타일 263" xfId="4251" xr:uid="{00000000-0005-0000-0000-000039100000}"/>
    <cellStyle name="스타일 264" xfId="4252" xr:uid="{00000000-0005-0000-0000-00003A100000}"/>
    <cellStyle name="스타일 265" xfId="4253" xr:uid="{00000000-0005-0000-0000-00003B100000}"/>
    <cellStyle name="스타일 266" xfId="4254" xr:uid="{00000000-0005-0000-0000-00003C100000}"/>
    <cellStyle name="스타일 267" xfId="4255" xr:uid="{00000000-0005-0000-0000-00003D100000}"/>
    <cellStyle name="스타일 268" xfId="4256" xr:uid="{00000000-0005-0000-0000-00003E100000}"/>
    <cellStyle name="스타일 269" xfId="4257" xr:uid="{00000000-0005-0000-0000-00003F100000}"/>
    <cellStyle name="스타일 27" xfId="4258" xr:uid="{00000000-0005-0000-0000-000040100000}"/>
    <cellStyle name="스타일 270" xfId="4259" xr:uid="{00000000-0005-0000-0000-000041100000}"/>
    <cellStyle name="스타일 271" xfId="4260" xr:uid="{00000000-0005-0000-0000-000042100000}"/>
    <cellStyle name="스타일 272" xfId="4261" xr:uid="{00000000-0005-0000-0000-000043100000}"/>
    <cellStyle name="스타일 273" xfId="4262" xr:uid="{00000000-0005-0000-0000-000044100000}"/>
    <cellStyle name="스타일 274" xfId="4263" xr:uid="{00000000-0005-0000-0000-000045100000}"/>
    <cellStyle name="스타일 275" xfId="4264" xr:uid="{00000000-0005-0000-0000-000046100000}"/>
    <cellStyle name="스타일 276" xfId="4265" xr:uid="{00000000-0005-0000-0000-000047100000}"/>
    <cellStyle name="스타일 277" xfId="4266" xr:uid="{00000000-0005-0000-0000-000048100000}"/>
    <cellStyle name="스타일 278" xfId="4267" xr:uid="{00000000-0005-0000-0000-000049100000}"/>
    <cellStyle name="스타일 279" xfId="4268" xr:uid="{00000000-0005-0000-0000-00004A100000}"/>
    <cellStyle name="스타일 28" xfId="4269" xr:uid="{00000000-0005-0000-0000-00004B100000}"/>
    <cellStyle name="스타일 280" xfId="4270" xr:uid="{00000000-0005-0000-0000-00004C100000}"/>
    <cellStyle name="스타일 281" xfId="4271" xr:uid="{00000000-0005-0000-0000-00004D100000}"/>
    <cellStyle name="스타일 282" xfId="4272" xr:uid="{00000000-0005-0000-0000-00004E100000}"/>
    <cellStyle name="스타일 283" xfId="4273" xr:uid="{00000000-0005-0000-0000-00004F100000}"/>
    <cellStyle name="스타일 284" xfId="4274" xr:uid="{00000000-0005-0000-0000-000050100000}"/>
    <cellStyle name="스타일 285" xfId="4275" xr:uid="{00000000-0005-0000-0000-000051100000}"/>
    <cellStyle name="스타일 286" xfId="4276" xr:uid="{00000000-0005-0000-0000-000052100000}"/>
    <cellStyle name="스타일 287" xfId="4277" xr:uid="{00000000-0005-0000-0000-000053100000}"/>
    <cellStyle name="스타일 288" xfId="4278" xr:uid="{00000000-0005-0000-0000-000054100000}"/>
    <cellStyle name="스타일 289" xfId="4279" xr:uid="{00000000-0005-0000-0000-000055100000}"/>
    <cellStyle name="스타일 29" xfId="4280" xr:uid="{00000000-0005-0000-0000-000056100000}"/>
    <cellStyle name="스타일 290" xfId="4281" xr:uid="{00000000-0005-0000-0000-000057100000}"/>
    <cellStyle name="스타일 291" xfId="4282" xr:uid="{00000000-0005-0000-0000-000058100000}"/>
    <cellStyle name="스타일 292" xfId="4283" xr:uid="{00000000-0005-0000-0000-000059100000}"/>
    <cellStyle name="스타일 293" xfId="4284" xr:uid="{00000000-0005-0000-0000-00005A100000}"/>
    <cellStyle name="스타일 294" xfId="4285" xr:uid="{00000000-0005-0000-0000-00005B100000}"/>
    <cellStyle name="스타일 295" xfId="4286" xr:uid="{00000000-0005-0000-0000-00005C100000}"/>
    <cellStyle name="스타일 296" xfId="4287" xr:uid="{00000000-0005-0000-0000-00005D100000}"/>
    <cellStyle name="스타일 297" xfId="4288" xr:uid="{00000000-0005-0000-0000-00005E100000}"/>
    <cellStyle name="스타일 298" xfId="4289" xr:uid="{00000000-0005-0000-0000-00005F100000}"/>
    <cellStyle name="스타일 299" xfId="4290" xr:uid="{00000000-0005-0000-0000-000060100000}"/>
    <cellStyle name="스타일 3" xfId="4291" xr:uid="{00000000-0005-0000-0000-000061100000}"/>
    <cellStyle name="스타일 30" xfId="4292" xr:uid="{00000000-0005-0000-0000-000062100000}"/>
    <cellStyle name="스타일 300" xfId="4293" xr:uid="{00000000-0005-0000-0000-000063100000}"/>
    <cellStyle name="스타일 301" xfId="4294" xr:uid="{00000000-0005-0000-0000-000064100000}"/>
    <cellStyle name="스타일 302" xfId="4295" xr:uid="{00000000-0005-0000-0000-000065100000}"/>
    <cellStyle name="스타일 303" xfId="4296" xr:uid="{00000000-0005-0000-0000-000066100000}"/>
    <cellStyle name="스타일 304" xfId="4297" xr:uid="{00000000-0005-0000-0000-000067100000}"/>
    <cellStyle name="스타일 305" xfId="4298" xr:uid="{00000000-0005-0000-0000-000068100000}"/>
    <cellStyle name="스타일 306" xfId="4299" xr:uid="{00000000-0005-0000-0000-000069100000}"/>
    <cellStyle name="스타일 307" xfId="4300" xr:uid="{00000000-0005-0000-0000-00006A100000}"/>
    <cellStyle name="스타일 308" xfId="4301" xr:uid="{00000000-0005-0000-0000-00006B100000}"/>
    <cellStyle name="스타일 309" xfId="4302" xr:uid="{00000000-0005-0000-0000-00006C100000}"/>
    <cellStyle name="스타일 31" xfId="4303" xr:uid="{00000000-0005-0000-0000-00006D100000}"/>
    <cellStyle name="스타일 310" xfId="4304" xr:uid="{00000000-0005-0000-0000-00006E100000}"/>
    <cellStyle name="스타일 311" xfId="4305" xr:uid="{00000000-0005-0000-0000-00006F100000}"/>
    <cellStyle name="스타일 312" xfId="4306" xr:uid="{00000000-0005-0000-0000-000070100000}"/>
    <cellStyle name="스타일 313" xfId="4307" xr:uid="{00000000-0005-0000-0000-000071100000}"/>
    <cellStyle name="스타일 314" xfId="4308" xr:uid="{00000000-0005-0000-0000-000072100000}"/>
    <cellStyle name="스타일 315" xfId="4309" xr:uid="{00000000-0005-0000-0000-000073100000}"/>
    <cellStyle name="스타일 316" xfId="4310" xr:uid="{00000000-0005-0000-0000-000074100000}"/>
    <cellStyle name="스타일 317" xfId="4311" xr:uid="{00000000-0005-0000-0000-000075100000}"/>
    <cellStyle name="스타일 318" xfId="4312" xr:uid="{00000000-0005-0000-0000-000076100000}"/>
    <cellStyle name="스타일 319" xfId="4313" xr:uid="{00000000-0005-0000-0000-000077100000}"/>
    <cellStyle name="스타일 32" xfId="4314" xr:uid="{00000000-0005-0000-0000-000078100000}"/>
    <cellStyle name="스타일 320" xfId="4315" xr:uid="{00000000-0005-0000-0000-000079100000}"/>
    <cellStyle name="스타일 321" xfId="4316" xr:uid="{00000000-0005-0000-0000-00007A100000}"/>
    <cellStyle name="스타일 322" xfId="4317" xr:uid="{00000000-0005-0000-0000-00007B100000}"/>
    <cellStyle name="스타일 323" xfId="4318" xr:uid="{00000000-0005-0000-0000-00007C100000}"/>
    <cellStyle name="스타일 324" xfId="4319" xr:uid="{00000000-0005-0000-0000-00007D100000}"/>
    <cellStyle name="스타일 325" xfId="4320" xr:uid="{00000000-0005-0000-0000-00007E100000}"/>
    <cellStyle name="스타일 326" xfId="4321" xr:uid="{00000000-0005-0000-0000-00007F100000}"/>
    <cellStyle name="스타일 327" xfId="4322" xr:uid="{00000000-0005-0000-0000-000080100000}"/>
    <cellStyle name="스타일 328" xfId="4323" xr:uid="{00000000-0005-0000-0000-000081100000}"/>
    <cellStyle name="스타일 329" xfId="4324" xr:uid="{00000000-0005-0000-0000-000082100000}"/>
    <cellStyle name="스타일 33" xfId="4325" xr:uid="{00000000-0005-0000-0000-000083100000}"/>
    <cellStyle name="스타일 330" xfId="4326" xr:uid="{00000000-0005-0000-0000-000084100000}"/>
    <cellStyle name="스타일 331" xfId="4327" xr:uid="{00000000-0005-0000-0000-000085100000}"/>
    <cellStyle name="스타일 332" xfId="4328" xr:uid="{00000000-0005-0000-0000-000086100000}"/>
    <cellStyle name="스타일 333" xfId="4329" xr:uid="{00000000-0005-0000-0000-000087100000}"/>
    <cellStyle name="스타일 334" xfId="4330" xr:uid="{00000000-0005-0000-0000-000088100000}"/>
    <cellStyle name="스타일 335" xfId="4331" xr:uid="{00000000-0005-0000-0000-000089100000}"/>
    <cellStyle name="스타일 336" xfId="4332" xr:uid="{00000000-0005-0000-0000-00008A100000}"/>
    <cellStyle name="스타일 337" xfId="4333" xr:uid="{00000000-0005-0000-0000-00008B100000}"/>
    <cellStyle name="스타일 338" xfId="4334" xr:uid="{00000000-0005-0000-0000-00008C100000}"/>
    <cellStyle name="스타일 339" xfId="4335" xr:uid="{00000000-0005-0000-0000-00008D100000}"/>
    <cellStyle name="스타일 34" xfId="4336" xr:uid="{00000000-0005-0000-0000-00008E100000}"/>
    <cellStyle name="스타일 340" xfId="4337" xr:uid="{00000000-0005-0000-0000-00008F100000}"/>
    <cellStyle name="스타일 341" xfId="4338" xr:uid="{00000000-0005-0000-0000-000090100000}"/>
    <cellStyle name="스타일 342" xfId="4339" xr:uid="{00000000-0005-0000-0000-000091100000}"/>
    <cellStyle name="스타일 343" xfId="4340" xr:uid="{00000000-0005-0000-0000-000092100000}"/>
    <cellStyle name="스타일 344" xfId="4341" xr:uid="{00000000-0005-0000-0000-000093100000}"/>
    <cellStyle name="스타일 345" xfId="4342" xr:uid="{00000000-0005-0000-0000-000094100000}"/>
    <cellStyle name="스타일 346" xfId="4343" xr:uid="{00000000-0005-0000-0000-000095100000}"/>
    <cellStyle name="스타일 347" xfId="4344" xr:uid="{00000000-0005-0000-0000-000096100000}"/>
    <cellStyle name="스타일 348" xfId="4345" xr:uid="{00000000-0005-0000-0000-000097100000}"/>
    <cellStyle name="스타일 349" xfId="4346" xr:uid="{00000000-0005-0000-0000-000098100000}"/>
    <cellStyle name="스타일 35" xfId="4347" xr:uid="{00000000-0005-0000-0000-000099100000}"/>
    <cellStyle name="스타일 350" xfId="4348" xr:uid="{00000000-0005-0000-0000-00009A100000}"/>
    <cellStyle name="스타일 351" xfId="4349" xr:uid="{00000000-0005-0000-0000-00009B100000}"/>
    <cellStyle name="스타일 352" xfId="4350" xr:uid="{00000000-0005-0000-0000-00009C100000}"/>
    <cellStyle name="스타일 353" xfId="4351" xr:uid="{00000000-0005-0000-0000-00009D100000}"/>
    <cellStyle name="스타일 354" xfId="4352" xr:uid="{00000000-0005-0000-0000-00009E100000}"/>
    <cellStyle name="스타일 355" xfId="4353" xr:uid="{00000000-0005-0000-0000-00009F100000}"/>
    <cellStyle name="스타일 356" xfId="4354" xr:uid="{00000000-0005-0000-0000-0000A0100000}"/>
    <cellStyle name="스타일 357" xfId="4355" xr:uid="{00000000-0005-0000-0000-0000A1100000}"/>
    <cellStyle name="스타일 358" xfId="4356" xr:uid="{00000000-0005-0000-0000-0000A2100000}"/>
    <cellStyle name="스타일 359" xfId="4357" xr:uid="{00000000-0005-0000-0000-0000A3100000}"/>
    <cellStyle name="스타일 36" xfId="4358" xr:uid="{00000000-0005-0000-0000-0000A4100000}"/>
    <cellStyle name="스타일 360" xfId="4359" xr:uid="{00000000-0005-0000-0000-0000A5100000}"/>
    <cellStyle name="스타일 361" xfId="4360" xr:uid="{00000000-0005-0000-0000-0000A6100000}"/>
    <cellStyle name="스타일 362" xfId="4361" xr:uid="{00000000-0005-0000-0000-0000A7100000}"/>
    <cellStyle name="스타일 363" xfId="4362" xr:uid="{00000000-0005-0000-0000-0000A8100000}"/>
    <cellStyle name="스타일 364" xfId="4363" xr:uid="{00000000-0005-0000-0000-0000A9100000}"/>
    <cellStyle name="스타일 365" xfId="4364" xr:uid="{00000000-0005-0000-0000-0000AA100000}"/>
    <cellStyle name="스타일 366" xfId="4365" xr:uid="{00000000-0005-0000-0000-0000AB100000}"/>
    <cellStyle name="스타일 367" xfId="4366" xr:uid="{00000000-0005-0000-0000-0000AC100000}"/>
    <cellStyle name="스타일 368" xfId="4367" xr:uid="{00000000-0005-0000-0000-0000AD100000}"/>
    <cellStyle name="스타일 369" xfId="4368" xr:uid="{00000000-0005-0000-0000-0000AE100000}"/>
    <cellStyle name="스타일 37" xfId="4369" xr:uid="{00000000-0005-0000-0000-0000AF100000}"/>
    <cellStyle name="스타일 370" xfId="4370" xr:uid="{00000000-0005-0000-0000-0000B0100000}"/>
    <cellStyle name="스타일 371" xfId="4371" xr:uid="{00000000-0005-0000-0000-0000B1100000}"/>
    <cellStyle name="스타일 372" xfId="4372" xr:uid="{00000000-0005-0000-0000-0000B2100000}"/>
    <cellStyle name="스타일 373" xfId="4373" xr:uid="{00000000-0005-0000-0000-0000B3100000}"/>
    <cellStyle name="스타일 374" xfId="4374" xr:uid="{00000000-0005-0000-0000-0000B4100000}"/>
    <cellStyle name="스타일 375" xfId="4375" xr:uid="{00000000-0005-0000-0000-0000B5100000}"/>
    <cellStyle name="스타일 376" xfId="4376" xr:uid="{00000000-0005-0000-0000-0000B6100000}"/>
    <cellStyle name="스타일 377" xfId="4377" xr:uid="{00000000-0005-0000-0000-0000B7100000}"/>
    <cellStyle name="스타일 378" xfId="4378" xr:uid="{00000000-0005-0000-0000-0000B8100000}"/>
    <cellStyle name="스타일 379" xfId="4379" xr:uid="{00000000-0005-0000-0000-0000B9100000}"/>
    <cellStyle name="스타일 38" xfId="4380" xr:uid="{00000000-0005-0000-0000-0000BA100000}"/>
    <cellStyle name="스타일 380" xfId="4381" xr:uid="{00000000-0005-0000-0000-0000BB100000}"/>
    <cellStyle name="스타일 381" xfId="4382" xr:uid="{00000000-0005-0000-0000-0000BC100000}"/>
    <cellStyle name="스타일 382" xfId="4383" xr:uid="{00000000-0005-0000-0000-0000BD100000}"/>
    <cellStyle name="스타일 383" xfId="4384" xr:uid="{00000000-0005-0000-0000-0000BE100000}"/>
    <cellStyle name="스타일 384" xfId="4385" xr:uid="{00000000-0005-0000-0000-0000BF100000}"/>
    <cellStyle name="스타일 385" xfId="4386" xr:uid="{00000000-0005-0000-0000-0000C0100000}"/>
    <cellStyle name="스타일 386" xfId="4387" xr:uid="{00000000-0005-0000-0000-0000C1100000}"/>
    <cellStyle name="스타일 387" xfId="4388" xr:uid="{00000000-0005-0000-0000-0000C2100000}"/>
    <cellStyle name="스타일 388" xfId="4389" xr:uid="{00000000-0005-0000-0000-0000C3100000}"/>
    <cellStyle name="스타일 389" xfId="4390" xr:uid="{00000000-0005-0000-0000-0000C4100000}"/>
    <cellStyle name="스타일 39" xfId="4391" xr:uid="{00000000-0005-0000-0000-0000C5100000}"/>
    <cellStyle name="스타일 390" xfId="4392" xr:uid="{00000000-0005-0000-0000-0000C6100000}"/>
    <cellStyle name="스타일 391" xfId="4393" xr:uid="{00000000-0005-0000-0000-0000C7100000}"/>
    <cellStyle name="스타일 392" xfId="4394" xr:uid="{00000000-0005-0000-0000-0000C8100000}"/>
    <cellStyle name="스타일 393" xfId="4395" xr:uid="{00000000-0005-0000-0000-0000C9100000}"/>
    <cellStyle name="스타일 394" xfId="4396" xr:uid="{00000000-0005-0000-0000-0000CA100000}"/>
    <cellStyle name="스타일 395" xfId="4397" xr:uid="{00000000-0005-0000-0000-0000CB100000}"/>
    <cellStyle name="스타일 396" xfId="4398" xr:uid="{00000000-0005-0000-0000-0000CC100000}"/>
    <cellStyle name="스타일 397" xfId="4399" xr:uid="{00000000-0005-0000-0000-0000CD100000}"/>
    <cellStyle name="스타일 398" xfId="4400" xr:uid="{00000000-0005-0000-0000-0000CE100000}"/>
    <cellStyle name="스타일 399" xfId="4401" xr:uid="{00000000-0005-0000-0000-0000CF100000}"/>
    <cellStyle name="스타일 4" xfId="4402" xr:uid="{00000000-0005-0000-0000-0000D0100000}"/>
    <cellStyle name="스타일 40" xfId="4403" xr:uid="{00000000-0005-0000-0000-0000D1100000}"/>
    <cellStyle name="스타일 400" xfId="4404" xr:uid="{00000000-0005-0000-0000-0000D2100000}"/>
    <cellStyle name="스타일 401" xfId="4405" xr:uid="{00000000-0005-0000-0000-0000D3100000}"/>
    <cellStyle name="스타일 402" xfId="4406" xr:uid="{00000000-0005-0000-0000-0000D4100000}"/>
    <cellStyle name="스타일 403" xfId="4407" xr:uid="{00000000-0005-0000-0000-0000D5100000}"/>
    <cellStyle name="스타일 404" xfId="4408" xr:uid="{00000000-0005-0000-0000-0000D6100000}"/>
    <cellStyle name="스타일 405" xfId="4409" xr:uid="{00000000-0005-0000-0000-0000D7100000}"/>
    <cellStyle name="스타일 406" xfId="4410" xr:uid="{00000000-0005-0000-0000-0000D8100000}"/>
    <cellStyle name="스타일 407" xfId="4411" xr:uid="{00000000-0005-0000-0000-0000D9100000}"/>
    <cellStyle name="스타일 408" xfId="4412" xr:uid="{00000000-0005-0000-0000-0000DA100000}"/>
    <cellStyle name="스타일 409" xfId="4413" xr:uid="{00000000-0005-0000-0000-0000DB100000}"/>
    <cellStyle name="스타일 41" xfId="4414" xr:uid="{00000000-0005-0000-0000-0000DC100000}"/>
    <cellStyle name="스타일 410" xfId="4415" xr:uid="{00000000-0005-0000-0000-0000DD100000}"/>
    <cellStyle name="스타일 411" xfId="4416" xr:uid="{00000000-0005-0000-0000-0000DE100000}"/>
    <cellStyle name="스타일 412" xfId="4417" xr:uid="{00000000-0005-0000-0000-0000DF100000}"/>
    <cellStyle name="스타일 413" xfId="4418" xr:uid="{00000000-0005-0000-0000-0000E0100000}"/>
    <cellStyle name="스타일 414" xfId="4419" xr:uid="{00000000-0005-0000-0000-0000E1100000}"/>
    <cellStyle name="스타일 415" xfId="4420" xr:uid="{00000000-0005-0000-0000-0000E2100000}"/>
    <cellStyle name="스타일 416" xfId="4421" xr:uid="{00000000-0005-0000-0000-0000E3100000}"/>
    <cellStyle name="스타일 417" xfId="4422" xr:uid="{00000000-0005-0000-0000-0000E4100000}"/>
    <cellStyle name="스타일 418" xfId="4423" xr:uid="{00000000-0005-0000-0000-0000E5100000}"/>
    <cellStyle name="스타일 419" xfId="4424" xr:uid="{00000000-0005-0000-0000-0000E6100000}"/>
    <cellStyle name="스타일 42" xfId="4425" xr:uid="{00000000-0005-0000-0000-0000E7100000}"/>
    <cellStyle name="스타일 420" xfId="4426" xr:uid="{00000000-0005-0000-0000-0000E8100000}"/>
    <cellStyle name="스타일 421" xfId="4427" xr:uid="{00000000-0005-0000-0000-0000E9100000}"/>
    <cellStyle name="스타일 422" xfId="4428" xr:uid="{00000000-0005-0000-0000-0000EA100000}"/>
    <cellStyle name="스타일 423" xfId="4429" xr:uid="{00000000-0005-0000-0000-0000EB100000}"/>
    <cellStyle name="스타일 424" xfId="4430" xr:uid="{00000000-0005-0000-0000-0000EC100000}"/>
    <cellStyle name="스타일 425" xfId="4431" xr:uid="{00000000-0005-0000-0000-0000ED100000}"/>
    <cellStyle name="스타일 426" xfId="4432" xr:uid="{00000000-0005-0000-0000-0000EE100000}"/>
    <cellStyle name="스타일 427" xfId="4433" xr:uid="{00000000-0005-0000-0000-0000EF100000}"/>
    <cellStyle name="스타일 428" xfId="4434" xr:uid="{00000000-0005-0000-0000-0000F0100000}"/>
    <cellStyle name="스타일 429" xfId="4435" xr:uid="{00000000-0005-0000-0000-0000F1100000}"/>
    <cellStyle name="스타일 43" xfId="4436" xr:uid="{00000000-0005-0000-0000-0000F2100000}"/>
    <cellStyle name="스타일 430" xfId="4437" xr:uid="{00000000-0005-0000-0000-0000F3100000}"/>
    <cellStyle name="스타일 431" xfId="4438" xr:uid="{00000000-0005-0000-0000-0000F4100000}"/>
    <cellStyle name="스타일 432" xfId="4439" xr:uid="{00000000-0005-0000-0000-0000F5100000}"/>
    <cellStyle name="스타일 433" xfId="4440" xr:uid="{00000000-0005-0000-0000-0000F6100000}"/>
    <cellStyle name="스타일 434" xfId="4441" xr:uid="{00000000-0005-0000-0000-0000F7100000}"/>
    <cellStyle name="스타일 435" xfId="4442" xr:uid="{00000000-0005-0000-0000-0000F8100000}"/>
    <cellStyle name="스타일 436" xfId="4443" xr:uid="{00000000-0005-0000-0000-0000F9100000}"/>
    <cellStyle name="스타일 437" xfId="4444" xr:uid="{00000000-0005-0000-0000-0000FA100000}"/>
    <cellStyle name="스타일 438" xfId="4445" xr:uid="{00000000-0005-0000-0000-0000FB100000}"/>
    <cellStyle name="스타일 439" xfId="4446" xr:uid="{00000000-0005-0000-0000-0000FC100000}"/>
    <cellStyle name="스타일 44" xfId="4447" xr:uid="{00000000-0005-0000-0000-0000FD100000}"/>
    <cellStyle name="스타일 440" xfId="4448" xr:uid="{00000000-0005-0000-0000-0000FE100000}"/>
    <cellStyle name="스타일 441" xfId="4449" xr:uid="{00000000-0005-0000-0000-0000FF100000}"/>
    <cellStyle name="스타일 442" xfId="4450" xr:uid="{00000000-0005-0000-0000-000000110000}"/>
    <cellStyle name="스타일 443" xfId="4451" xr:uid="{00000000-0005-0000-0000-000001110000}"/>
    <cellStyle name="스타일 444" xfId="4452" xr:uid="{00000000-0005-0000-0000-000002110000}"/>
    <cellStyle name="스타일 445" xfId="4453" xr:uid="{00000000-0005-0000-0000-000003110000}"/>
    <cellStyle name="스타일 446" xfId="4454" xr:uid="{00000000-0005-0000-0000-000004110000}"/>
    <cellStyle name="스타일 447" xfId="4455" xr:uid="{00000000-0005-0000-0000-000005110000}"/>
    <cellStyle name="스타일 448" xfId="4456" xr:uid="{00000000-0005-0000-0000-000006110000}"/>
    <cellStyle name="스타일 449" xfId="4457" xr:uid="{00000000-0005-0000-0000-000007110000}"/>
    <cellStyle name="스타일 45" xfId="4458" xr:uid="{00000000-0005-0000-0000-000008110000}"/>
    <cellStyle name="스타일 450" xfId="4459" xr:uid="{00000000-0005-0000-0000-000009110000}"/>
    <cellStyle name="스타일 451" xfId="4460" xr:uid="{00000000-0005-0000-0000-00000A110000}"/>
    <cellStyle name="스타일 452" xfId="4461" xr:uid="{00000000-0005-0000-0000-00000B110000}"/>
    <cellStyle name="스타일 453" xfId="4462" xr:uid="{00000000-0005-0000-0000-00000C110000}"/>
    <cellStyle name="스타일 454" xfId="4463" xr:uid="{00000000-0005-0000-0000-00000D110000}"/>
    <cellStyle name="스타일 455" xfId="4464" xr:uid="{00000000-0005-0000-0000-00000E110000}"/>
    <cellStyle name="스타일 456" xfId="4465" xr:uid="{00000000-0005-0000-0000-00000F110000}"/>
    <cellStyle name="스타일 457" xfId="4466" xr:uid="{00000000-0005-0000-0000-000010110000}"/>
    <cellStyle name="스타일 458" xfId="4467" xr:uid="{00000000-0005-0000-0000-000011110000}"/>
    <cellStyle name="스타일 459" xfId="4468" xr:uid="{00000000-0005-0000-0000-000012110000}"/>
    <cellStyle name="스타일 46" xfId="4469" xr:uid="{00000000-0005-0000-0000-000013110000}"/>
    <cellStyle name="스타일 460" xfId="4470" xr:uid="{00000000-0005-0000-0000-000014110000}"/>
    <cellStyle name="스타일 461" xfId="4471" xr:uid="{00000000-0005-0000-0000-000015110000}"/>
    <cellStyle name="스타일 462" xfId="4472" xr:uid="{00000000-0005-0000-0000-000016110000}"/>
    <cellStyle name="스타일 463" xfId="4473" xr:uid="{00000000-0005-0000-0000-000017110000}"/>
    <cellStyle name="스타일 464" xfId="4474" xr:uid="{00000000-0005-0000-0000-000018110000}"/>
    <cellStyle name="스타일 465" xfId="4475" xr:uid="{00000000-0005-0000-0000-000019110000}"/>
    <cellStyle name="스타일 466" xfId="4476" xr:uid="{00000000-0005-0000-0000-00001A110000}"/>
    <cellStyle name="스타일 467" xfId="4477" xr:uid="{00000000-0005-0000-0000-00001B110000}"/>
    <cellStyle name="스타일 468" xfId="4478" xr:uid="{00000000-0005-0000-0000-00001C110000}"/>
    <cellStyle name="스타일 469" xfId="4479" xr:uid="{00000000-0005-0000-0000-00001D110000}"/>
    <cellStyle name="스타일 47" xfId="4480" xr:uid="{00000000-0005-0000-0000-00001E110000}"/>
    <cellStyle name="스타일 470" xfId="4481" xr:uid="{00000000-0005-0000-0000-00001F110000}"/>
    <cellStyle name="스타일 471" xfId="4482" xr:uid="{00000000-0005-0000-0000-000020110000}"/>
    <cellStyle name="스타일 472" xfId="4483" xr:uid="{00000000-0005-0000-0000-000021110000}"/>
    <cellStyle name="스타일 473" xfId="4484" xr:uid="{00000000-0005-0000-0000-000022110000}"/>
    <cellStyle name="스타일 474" xfId="4485" xr:uid="{00000000-0005-0000-0000-000023110000}"/>
    <cellStyle name="스타일 475" xfId="4486" xr:uid="{00000000-0005-0000-0000-000024110000}"/>
    <cellStyle name="스타일 476" xfId="4487" xr:uid="{00000000-0005-0000-0000-000025110000}"/>
    <cellStyle name="스타일 477" xfId="4488" xr:uid="{00000000-0005-0000-0000-000026110000}"/>
    <cellStyle name="스타일 478" xfId="4489" xr:uid="{00000000-0005-0000-0000-000027110000}"/>
    <cellStyle name="스타일 479" xfId="4490" xr:uid="{00000000-0005-0000-0000-000028110000}"/>
    <cellStyle name="스타일 48" xfId="4491" xr:uid="{00000000-0005-0000-0000-000029110000}"/>
    <cellStyle name="스타일 480" xfId="4492" xr:uid="{00000000-0005-0000-0000-00002A110000}"/>
    <cellStyle name="스타일 481" xfId="4493" xr:uid="{00000000-0005-0000-0000-00002B110000}"/>
    <cellStyle name="스타일 482" xfId="4494" xr:uid="{00000000-0005-0000-0000-00002C110000}"/>
    <cellStyle name="스타일 483" xfId="4495" xr:uid="{00000000-0005-0000-0000-00002D110000}"/>
    <cellStyle name="스타일 484" xfId="4496" xr:uid="{00000000-0005-0000-0000-00002E110000}"/>
    <cellStyle name="스타일 485" xfId="4497" xr:uid="{00000000-0005-0000-0000-00002F110000}"/>
    <cellStyle name="스타일 486" xfId="4498" xr:uid="{00000000-0005-0000-0000-000030110000}"/>
    <cellStyle name="스타일 487" xfId="4499" xr:uid="{00000000-0005-0000-0000-000031110000}"/>
    <cellStyle name="스타일 488" xfId="4500" xr:uid="{00000000-0005-0000-0000-000032110000}"/>
    <cellStyle name="스타일 489" xfId="4501" xr:uid="{00000000-0005-0000-0000-000033110000}"/>
    <cellStyle name="스타일 49" xfId="4502" xr:uid="{00000000-0005-0000-0000-000034110000}"/>
    <cellStyle name="스타일 490" xfId="4503" xr:uid="{00000000-0005-0000-0000-000035110000}"/>
    <cellStyle name="스타일 491" xfId="4504" xr:uid="{00000000-0005-0000-0000-000036110000}"/>
    <cellStyle name="스타일 492" xfId="4505" xr:uid="{00000000-0005-0000-0000-000037110000}"/>
    <cellStyle name="스타일 493" xfId="4506" xr:uid="{00000000-0005-0000-0000-000038110000}"/>
    <cellStyle name="스타일 494" xfId="4507" xr:uid="{00000000-0005-0000-0000-000039110000}"/>
    <cellStyle name="스타일 495" xfId="4508" xr:uid="{00000000-0005-0000-0000-00003A110000}"/>
    <cellStyle name="스타일 496" xfId="4509" xr:uid="{00000000-0005-0000-0000-00003B110000}"/>
    <cellStyle name="스타일 497" xfId="4510" xr:uid="{00000000-0005-0000-0000-00003C110000}"/>
    <cellStyle name="스타일 498" xfId="4511" xr:uid="{00000000-0005-0000-0000-00003D110000}"/>
    <cellStyle name="스타일 499" xfId="4512" xr:uid="{00000000-0005-0000-0000-00003E110000}"/>
    <cellStyle name="스타일 5" xfId="4513" xr:uid="{00000000-0005-0000-0000-00003F110000}"/>
    <cellStyle name="스타일 50" xfId="4514" xr:uid="{00000000-0005-0000-0000-000040110000}"/>
    <cellStyle name="스타일 50 2" xfId="4515" xr:uid="{00000000-0005-0000-0000-000041110000}"/>
    <cellStyle name="스타일 500" xfId="4516" xr:uid="{00000000-0005-0000-0000-000042110000}"/>
    <cellStyle name="스타일 501" xfId="4517" xr:uid="{00000000-0005-0000-0000-000043110000}"/>
    <cellStyle name="스타일 502" xfId="4518" xr:uid="{00000000-0005-0000-0000-000044110000}"/>
    <cellStyle name="스타일 503" xfId="4519" xr:uid="{00000000-0005-0000-0000-000045110000}"/>
    <cellStyle name="스타일 504" xfId="4520" xr:uid="{00000000-0005-0000-0000-000046110000}"/>
    <cellStyle name="스타일 505" xfId="4521" xr:uid="{00000000-0005-0000-0000-000047110000}"/>
    <cellStyle name="스타일 506" xfId="4522" xr:uid="{00000000-0005-0000-0000-000048110000}"/>
    <cellStyle name="스타일 507" xfId="4523" xr:uid="{00000000-0005-0000-0000-000049110000}"/>
    <cellStyle name="스타일 508" xfId="4524" xr:uid="{00000000-0005-0000-0000-00004A110000}"/>
    <cellStyle name="스타일 509" xfId="4525" xr:uid="{00000000-0005-0000-0000-00004B110000}"/>
    <cellStyle name="스타일 51" xfId="4526" xr:uid="{00000000-0005-0000-0000-00004C110000}"/>
    <cellStyle name="스타일 51 2" xfId="4527" xr:uid="{00000000-0005-0000-0000-00004D110000}"/>
    <cellStyle name="스타일 510" xfId="4528" xr:uid="{00000000-0005-0000-0000-00004E110000}"/>
    <cellStyle name="스타일 511" xfId="4529" xr:uid="{00000000-0005-0000-0000-00004F110000}"/>
    <cellStyle name="스타일 512" xfId="4530" xr:uid="{00000000-0005-0000-0000-000050110000}"/>
    <cellStyle name="스타일 513" xfId="4531" xr:uid="{00000000-0005-0000-0000-000051110000}"/>
    <cellStyle name="스타일 514" xfId="4532" xr:uid="{00000000-0005-0000-0000-000052110000}"/>
    <cellStyle name="스타일 515" xfId="4533" xr:uid="{00000000-0005-0000-0000-000053110000}"/>
    <cellStyle name="스타일 516" xfId="4534" xr:uid="{00000000-0005-0000-0000-000054110000}"/>
    <cellStyle name="스타일 517" xfId="4535" xr:uid="{00000000-0005-0000-0000-000055110000}"/>
    <cellStyle name="스타일 518" xfId="4536" xr:uid="{00000000-0005-0000-0000-000056110000}"/>
    <cellStyle name="스타일 519" xfId="4537" xr:uid="{00000000-0005-0000-0000-000057110000}"/>
    <cellStyle name="스타일 52" xfId="4538" xr:uid="{00000000-0005-0000-0000-000058110000}"/>
    <cellStyle name="스타일 520" xfId="4539" xr:uid="{00000000-0005-0000-0000-000059110000}"/>
    <cellStyle name="스타일 521" xfId="4540" xr:uid="{00000000-0005-0000-0000-00005A110000}"/>
    <cellStyle name="스타일 522" xfId="4541" xr:uid="{00000000-0005-0000-0000-00005B110000}"/>
    <cellStyle name="스타일 523" xfId="4542" xr:uid="{00000000-0005-0000-0000-00005C110000}"/>
    <cellStyle name="스타일 524" xfId="4543" xr:uid="{00000000-0005-0000-0000-00005D110000}"/>
    <cellStyle name="스타일 525" xfId="4544" xr:uid="{00000000-0005-0000-0000-00005E110000}"/>
    <cellStyle name="스타일 526" xfId="4545" xr:uid="{00000000-0005-0000-0000-00005F110000}"/>
    <cellStyle name="스타일 527" xfId="4546" xr:uid="{00000000-0005-0000-0000-000060110000}"/>
    <cellStyle name="스타일 528" xfId="4547" xr:uid="{00000000-0005-0000-0000-000061110000}"/>
    <cellStyle name="스타일 529" xfId="4548" xr:uid="{00000000-0005-0000-0000-000062110000}"/>
    <cellStyle name="스타일 53" xfId="4549" xr:uid="{00000000-0005-0000-0000-000063110000}"/>
    <cellStyle name="스타일 53 2" xfId="4550" xr:uid="{00000000-0005-0000-0000-000064110000}"/>
    <cellStyle name="스타일 530" xfId="4551" xr:uid="{00000000-0005-0000-0000-000065110000}"/>
    <cellStyle name="스타일 531" xfId="4552" xr:uid="{00000000-0005-0000-0000-000066110000}"/>
    <cellStyle name="스타일 532" xfId="4553" xr:uid="{00000000-0005-0000-0000-000067110000}"/>
    <cellStyle name="스타일 533" xfId="4554" xr:uid="{00000000-0005-0000-0000-000068110000}"/>
    <cellStyle name="스타일 534" xfId="4555" xr:uid="{00000000-0005-0000-0000-000069110000}"/>
    <cellStyle name="스타일 535" xfId="4556" xr:uid="{00000000-0005-0000-0000-00006A110000}"/>
    <cellStyle name="스타일 536" xfId="4557" xr:uid="{00000000-0005-0000-0000-00006B110000}"/>
    <cellStyle name="스타일 537" xfId="4558" xr:uid="{00000000-0005-0000-0000-00006C110000}"/>
    <cellStyle name="스타일 538" xfId="4559" xr:uid="{00000000-0005-0000-0000-00006D110000}"/>
    <cellStyle name="스타일 539" xfId="4560" xr:uid="{00000000-0005-0000-0000-00006E110000}"/>
    <cellStyle name="스타일 54" xfId="4561" xr:uid="{00000000-0005-0000-0000-00006F110000}"/>
    <cellStyle name="스타일 540" xfId="4562" xr:uid="{00000000-0005-0000-0000-000070110000}"/>
    <cellStyle name="스타일 541" xfId="4563" xr:uid="{00000000-0005-0000-0000-000071110000}"/>
    <cellStyle name="스타일 542" xfId="4564" xr:uid="{00000000-0005-0000-0000-000072110000}"/>
    <cellStyle name="스타일 543" xfId="4565" xr:uid="{00000000-0005-0000-0000-000073110000}"/>
    <cellStyle name="스타일 544" xfId="4566" xr:uid="{00000000-0005-0000-0000-000074110000}"/>
    <cellStyle name="스타일 545" xfId="4567" xr:uid="{00000000-0005-0000-0000-000075110000}"/>
    <cellStyle name="스타일 546" xfId="4568" xr:uid="{00000000-0005-0000-0000-000076110000}"/>
    <cellStyle name="스타일 547" xfId="4569" xr:uid="{00000000-0005-0000-0000-000077110000}"/>
    <cellStyle name="스타일 548" xfId="4570" xr:uid="{00000000-0005-0000-0000-000078110000}"/>
    <cellStyle name="스타일 549" xfId="4571" xr:uid="{00000000-0005-0000-0000-000079110000}"/>
    <cellStyle name="스타일 55" xfId="4572" xr:uid="{00000000-0005-0000-0000-00007A110000}"/>
    <cellStyle name="스타일 55 2" xfId="4573" xr:uid="{00000000-0005-0000-0000-00007B110000}"/>
    <cellStyle name="스타일 550" xfId="4574" xr:uid="{00000000-0005-0000-0000-00007C110000}"/>
    <cellStyle name="스타일 551" xfId="4575" xr:uid="{00000000-0005-0000-0000-00007D110000}"/>
    <cellStyle name="스타일 552" xfId="4576" xr:uid="{00000000-0005-0000-0000-00007E110000}"/>
    <cellStyle name="스타일 553" xfId="4577" xr:uid="{00000000-0005-0000-0000-00007F110000}"/>
    <cellStyle name="스타일 554" xfId="4578" xr:uid="{00000000-0005-0000-0000-000080110000}"/>
    <cellStyle name="스타일 555" xfId="4579" xr:uid="{00000000-0005-0000-0000-000081110000}"/>
    <cellStyle name="스타일 556" xfId="4580" xr:uid="{00000000-0005-0000-0000-000082110000}"/>
    <cellStyle name="스타일 557" xfId="4581" xr:uid="{00000000-0005-0000-0000-000083110000}"/>
    <cellStyle name="스타일 558" xfId="4582" xr:uid="{00000000-0005-0000-0000-000084110000}"/>
    <cellStyle name="스타일 559" xfId="4583" xr:uid="{00000000-0005-0000-0000-000085110000}"/>
    <cellStyle name="스타일 56" xfId="4584" xr:uid="{00000000-0005-0000-0000-000086110000}"/>
    <cellStyle name="스타일 56 2" xfId="4585" xr:uid="{00000000-0005-0000-0000-000087110000}"/>
    <cellStyle name="스타일 560" xfId="4586" xr:uid="{00000000-0005-0000-0000-000088110000}"/>
    <cellStyle name="스타일 561" xfId="4587" xr:uid="{00000000-0005-0000-0000-000089110000}"/>
    <cellStyle name="스타일 562" xfId="4588" xr:uid="{00000000-0005-0000-0000-00008A110000}"/>
    <cellStyle name="스타일 563" xfId="4589" xr:uid="{00000000-0005-0000-0000-00008B110000}"/>
    <cellStyle name="스타일 564" xfId="4590" xr:uid="{00000000-0005-0000-0000-00008C110000}"/>
    <cellStyle name="스타일 565" xfId="4591" xr:uid="{00000000-0005-0000-0000-00008D110000}"/>
    <cellStyle name="스타일 566" xfId="4592" xr:uid="{00000000-0005-0000-0000-00008E110000}"/>
    <cellStyle name="스타일 567" xfId="4593" xr:uid="{00000000-0005-0000-0000-00008F110000}"/>
    <cellStyle name="스타일 568" xfId="4594" xr:uid="{00000000-0005-0000-0000-000090110000}"/>
    <cellStyle name="스타일 569" xfId="4595" xr:uid="{00000000-0005-0000-0000-000091110000}"/>
    <cellStyle name="스타일 57" xfId="4596" xr:uid="{00000000-0005-0000-0000-000092110000}"/>
    <cellStyle name="스타일 57 2" xfId="4597" xr:uid="{00000000-0005-0000-0000-000093110000}"/>
    <cellStyle name="스타일 570" xfId="4598" xr:uid="{00000000-0005-0000-0000-000094110000}"/>
    <cellStyle name="스타일 571" xfId="4599" xr:uid="{00000000-0005-0000-0000-000095110000}"/>
    <cellStyle name="스타일 572" xfId="4600" xr:uid="{00000000-0005-0000-0000-000096110000}"/>
    <cellStyle name="스타일 573" xfId="4601" xr:uid="{00000000-0005-0000-0000-000097110000}"/>
    <cellStyle name="스타일 574" xfId="4602" xr:uid="{00000000-0005-0000-0000-000098110000}"/>
    <cellStyle name="스타일 575" xfId="4603" xr:uid="{00000000-0005-0000-0000-000099110000}"/>
    <cellStyle name="스타일 576" xfId="4604" xr:uid="{00000000-0005-0000-0000-00009A110000}"/>
    <cellStyle name="스타일 577" xfId="4605" xr:uid="{00000000-0005-0000-0000-00009B110000}"/>
    <cellStyle name="스타일 578" xfId="4606" xr:uid="{00000000-0005-0000-0000-00009C110000}"/>
    <cellStyle name="스타일 579" xfId="4607" xr:uid="{00000000-0005-0000-0000-00009D110000}"/>
    <cellStyle name="스타일 58" xfId="4608" xr:uid="{00000000-0005-0000-0000-00009E110000}"/>
    <cellStyle name="스타일 58 2" xfId="4609" xr:uid="{00000000-0005-0000-0000-00009F110000}"/>
    <cellStyle name="스타일 580" xfId="4610" xr:uid="{00000000-0005-0000-0000-0000A0110000}"/>
    <cellStyle name="스타일 581" xfId="4611" xr:uid="{00000000-0005-0000-0000-0000A1110000}"/>
    <cellStyle name="스타일 582" xfId="4612" xr:uid="{00000000-0005-0000-0000-0000A2110000}"/>
    <cellStyle name="스타일 583" xfId="4613" xr:uid="{00000000-0005-0000-0000-0000A3110000}"/>
    <cellStyle name="스타일 584" xfId="4614" xr:uid="{00000000-0005-0000-0000-0000A4110000}"/>
    <cellStyle name="스타일 585" xfId="4615" xr:uid="{00000000-0005-0000-0000-0000A5110000}"/>
    <cellStyle name="스타일 586" xfId="4616" xr:uid="{00000000-0005-0000-0000-0000A6110000}"/>
    <cellStyle name="스타일 587" xfId="4617" xr:uid="{00000000-0005-0000-0000-0000A7110000}"/>
    <cellStyle name="스타일 588" xfId="4618" xr:uid="{00000000-0005-0000-0000-0000A8110000}"/>
    <cellStyle name="스타일 589" xfId="4619" xr:uid="{00000000-0005-0000-0000-0000A9110000}"/>
    <cellStyle name="스타일 59" xfId="4620" xr:uid="{00000000-0005-0000-0000-0000AA110000}"/>
    <cellStyle name="스타일 59 2" xfId="4621" xr:uid="{00000000-0005-0000-0000-0000AB110000}"/>
    <cellStyle name="스타일 590" xfId="4622" xr:uid="{00000000-0005-0000-0000-0000AC110000}"/>
    <cellStyle name="스타일 591" xfId="4623" xr:uid="{00000000-0005-0000-0000-0000AD110000}"/>
    <cellStyle name="스타일 592" xfId="4624" xr:uid="{00000000-0005-0000-0000-0000AE110000}"/>
    <cellStyle name="스타일 593" xfId="4625" xr:uid="{00000000-0005-0000-0000-0000AF110000}"/>
    <cellStyle name="스타일 594" xfId="4626" xr:uid="{00000000-0005-0000-0000-0000B0110000}"/>
    <cellStyle name="스타일 595" xfId="4627" xr:uid="{00000000-0005-0000-0000-0000B1110000}"/>
    <cellStyle name="스타일 596" xfId="4628" xr:uid="{00000000-0005-0000-0000-0000B2110000}"/>
    <cellStyle name="스타일 597" xfId="4629" xr:uid="{00000000-0005-0000-0000-0000B3110000}"/>
    <cellStyle name="스타일 598" xfId="4630" xr:uid="{00000000-0005-0000-0000-0000B4110000}"/>
    <cellStyle name="스타일 599" xfId="4631" xr:uid="{00000000-0005-0000-0000-0000B5110000}"/>
    <cellStyle name="스타일 6" xfId="4632" xr:uid="{00000000-0005-0000-0000-0000B6110000}"/>
    <cellStyle name="스타일 60" xfId="4633" xr:uid="{00000000-0005-0000-0000-0000B7110000}"/>
    <cellStyle name="스타일 60 2" xfId="4634" xr:uid="{00000000-0005-0000-0000-0000B8110000}"/>
    <cellStyle name="스타일 600" xfId="4635" xr:uid="{00000000-0005-0000-0000-0000B9110000}"/>
    <cellStyle name="스타일 601" xfId="4636" xr:uid="{00000000-0005-0000-0000-0000BA110000}"/>
    <cellStyle name="스타일 602" xfId="4637" xr:uid="{00000000-0005-0000-0000-0000BB110000}"/>
    <cellStyle name="스타일 603" xfId="4638" xr:uid="{00000000-0005-0000-0000-0000BC110000}"/>
    <cellStyle name="스타일 604" xfId="4639" xr:uid="{00000000-0005-0000-0000-0000BD110000}"/>
    <cellStyle name="스타일 605" xfId="4640" xr:uid="{00000000-0005-0000-0000-0000BE110000}"/>
    <cellStyle name="스타일 606" xfId="4641" xr:uid="{00000000-0005-0000-0000-0000BF110000}"/>
    <cellStyle name="스타일 607" xfId="4642" xr:uid="{00000000-0005-0000-0000-0000C0110000}"/>
    <cellStyle name="스타일 608" xfId="4643" xr:uid="{00000000-0005-0000-0000-0000C1110000}"/>
    <cellStyle name="스타일 609" xfId="4644" xr:uid="{00000000-0005-0000-0000-0000C2110000}"/>
    <cellStyle name="스타일 61" xfId="4645" xr:uid="{00000000-0005-0000-0000-0000C3110000}"/>
    <cellStyle name="스타일 61 2" xfId="4646" xr:uid="{00000000-0005-0000-0000-0000C4110000}"/>
    <cellStyle name="스타일 610" xfId="4647" xr:uid="{00000000-0005-0000-0000-0000C5110000}"/>
    <cellStyle name="스타일 611" xfId="4648" xr:uid="{00000000-0005-0000-0000-0000C6110000}"/>
    <cellStyle name="스타일 612" xfId="4649" xr:uid="{00000000-0005-0000-0000-0000C7110000}"/>
    <cellStyle name="스타일 613" xfId="4650" xr:uid="{00000000-0005-0000-0000-0000C8110000}"/>
    <cellStyle name="스타일 614" xfId="4651" xr:uid="{00000000-0005-0000-0000-0000C9110000}"/>
    <cellStyle name="스타일 615" xfId="4652" xr:uid="{00000000-0005-0000-0000-0000CA110000}"/>
    <cellStyle name="스타일 616" xfId="4653" xr:uid="{00000000-0005-0000-0000-0000CB110000}"/>
    <cellStyle name="스타일 617" xfId="4654" xr:uid="{00000000-0005-0000-0000-0000CC110000}"/>
    <cellStyle name="스타일 618" xfId="4655" xr:uid="{00000000-0005-0000-0000-0000CD110000}"/>
    <cellStyle name="스타일 619" xfId="4656" xr:uid="{00000000-0005-0000-0000-0000CE110000}"/>
    <cellStyle name="스타일 62" xfId="4657" xr:uid="{00000000-0005-0000-0000-0000CF110000}"/>
    <cellStyle name="스타일 62 2" xfId="4658" xr:uid="{00000000-0005-0000-0000-0000D0110000}"/>
    <cellStyle name="스타일 620" xfId="4659" xr:uid="{00000000-0005-0000-0000-0000D1110000}"/>
    <cellStyle name="스타일 621" xfId="4660" xr:uid="{00000000-0005-0000-0000-0000D2110000}"/>
    <cellStyle name="스타일 622" xfId="4661" xr:uid="{00000000-0005-0000-0000-0000D3110000}"/>
    <cellStyle name="스타일 623" xfId="4662" xr:uid="{00000000-0005-0000-0000-0000D4110000}"/>
    <cellStyle name="스타일 624" xfId="4663" xr:uid="{00000000-0005-0000-0000-0000D5110000}"/>
    <cellStyle name="스타일 625" xfId="4664" xr:uid="{00000000-0005-0000-0000-0000D6110000}"/>
    <cellStyle name="스타일 626" xfId="4665" xr:uid="{00000000-0005-0000-0000-0000D7110000}"/>
    <cellStyle name="스타일 627" xfId="4666" xr:uid="{00000000-0005-0000-0000-0000D8110000}"/>
    <cellStyle name="스타일 628" xfId="4667" xr:uid="{00000000-0005-0000-0000-0000D9110000}"/>
    <cellStyle name="스타일 629" xfId="4668" xr:uid="{00000000-0005-0000-0000-0000DA110000}"/>
    <cellStyle name="스타일 63" xfId="4669" xr:uid="{00000000-0005-0000-0000-0000DB110000}"/>
    <cellStyle name="스타일 63 2" xfId="4670" xr:uid="{00000000-0005-0000-0000-0000DC110000}"/>
    <cellStyle name="스타일 630" xfId="4671" xr:uid="{00000000-0005-0000-0000-0000DD110000}"/>
    <cellStyle name="스타일 631" xfId="4672" xr:uid="{00000000-0005-0000-0000-0000DE110000}"/>
    <cellStyle name="스타일 632" xfId="4673" xr:uid="{00000000-0005-0000-0000-0000DF110000}"/>
    <cellStyle name="스타일 633" xfId="4674" xr:uid="{00000000-0005-0000-0000-0000E0110000}"/>
    <cellStyle name="스타일 634" xfId="4675" xr:uid="{00000000-0005-0000-0000-0000E1110000}"/>
    <cellStyle name="스타일 635" xfId="4676" xr:uid="{00000000-0005-0000-0000-0000E2110000}"/>
    <cellStyle name="스타일 636" xfId="4677" xr:uid="{00000000-0005-0000-0000-0000E3110000}"/>
    <cellStyle name="스타일 637" xfId="4678" xr:uid="{00000000-0005-0000-0000-0000E4110000}"/>
    <cellStyle name="스타일 638" xfId="4679" xr:uid="{00000000-0005-0000-0000-0000E5110000}"/>
    <cellStyle name="스타일 639" xfId="4680" xr:uid="{00000000-0005-0000-0000-0000E6110000}"/>
    <cellStyle name="스타일 64" xfId="4681" xr:uid="{00000000-0005-0000-0000-0000E7110000}"/>
    <cellStyle name="스타일 64 2" xfId="4682" xr:uid="{00000000-0005-0000-0000-0000E8110000}"/>
    <cellStyle name="스타일 640" xfId="4683" xr:uid="{00000000-0005-0000-0000-0000E9110000}"/>
    <cellStyle name="스타일 641" xfId="4684" xr:uid="{00000000-0005-0000-0000-0000EA110000}"/>
    <cellStyle name="스타일 642" xfId="4685" xr:uid="{00000000-0005-0000-0000-0000EB110000}"/>
    <cellStyle name="스타일 643" xfId="4686" xr:uid="{00000000-0005-0000-0000-0000EC110000}"/>
    <cellStyle name="스타일 644" xfId="4687" xr:uid="{00000000-0005-0000-0000-0000ED110000}"/>
    <cellStyle name="스타일 645" xfId="4688" xr:uid="{00000000-0005-0000-0000-0000EE110000}"/>
    <cellStyle name="스타일 646" xfId="4689" xr:uid="{00000000-0005-0000-0000-0000EF110000}"/>
    <cellStyle name="스타일 647" xfId="4690" xr:uid="{00000000-0005-0000-0000-0000F0110000}"/>
    <cellStyle name="스타일 648" xfId="4691" xr:uid="{00000000-0005-0000-0000-0000F1110000}"/>
    <cellStyle name="스타일 649" xfId="4692" xr:uid="{00000000-0005-0000-0000-0000F2110000}"/>
    <cellStyle name="스타일 65" xfId="4693" xr:uid="{00000000-0005-0000-0000-0000F3110000}"/>
    <cellStyle name="스타일 65 2" xfId="4694" xr:uid="{00000000-0005-0000-0000-0000F4110000}"/>
    <cellStyle name="스타일 650" xfId="4695" xr:uid="{00000000-0005-0000-0000-0000F5110000}"/>
    <cellStyle name="스타일 651" xfId="4696" xr:uid="{00000000-0005-0000-0000-0000F6110000}"/>
    <cellStyle name="스타일 652" xfId="4697" xr:uid="{00000000-0005-0000-0000-0000F7110000}"/>
    <cellStyle name="스타일 653" xfId="4698" xr:uid="{00000000-0005-0000-0000-0000F8110000}"/>
    <cellStyle name="스타일 654" xfId="4699" xr:uid="{00000000-0005-0000-0000-0000F9110000}"/>
    <cellStyle name="스타일 655" xfId="4700" xr:uid="{00000000-0005-0000-0000-0000FA110000}"/>
    <cellStyle name="스타일 656" xfId="4701" xr:uid="{00000000-0005-0000-0000-0000FB110000}"/>
    <cellStyle name="스타일 657" xfId="4702" xr:uid="{00000000-0005-0000-0000-0000FC110000}"/>
    <cellStyle name="스타일 658" xfId="4703" xr:uid="{00000000-0005-0000-0000-0000FD110000}"/>
    <cellStyle name="스타일 659" xfId="4704" xr:uid="{00000000-0005-0000-0000-0000FE110000}"/>
    <cellStyle name="스타일 66" xfId="4705" xr:uid="{00000000-0005-0000-0000-0000FF110000}"/>
    <cellStyle name="스타일 66 2" xfId="4706" xr:uid="{00000000-0005-0000-0000-000000120000}"/>
    <cellStyle name="스타일 660" xfId="4707" xr:uid="{00000000-0005-0000-0000-000001120000}"/>
    <cellStyle name="스타일 661" xfId="4708" xr:uid="{00000000-0005-0000-0000-000002120000}"/>
    <cellStyle name="스타일 662" xfId="4709" xr:uid="{00000000-0005-0000-0000-000003120000}"/>
    <cellStyle name="스타일 663" xfId="4710" xr:uid="{00000000-0005-0000-0000-000004120000}"/>
    <cellStyle name="스타일 664" xfId="4711" xr:uid="{00000000-0005-0000-0000-000005120000}"/>
    <cellStyle name="스타일 665" xfId="4712" xr:uid="{00000000-0005-0000-0000-000006120000}"/>
    <cellStyle name="스타일 666" xfId="4713" xr:uid="{00000000-0005-0000-0000-000007120000}"/>
    <cellStyle name="스타일 667" xfId="4714" xr:uid="{00000000-0005-0000-0000-000008120000}"/>
    <cellStyle name="스타일 668" xfId="4715" xr:uid="{00000000-0005-0000-0000-000009120000}"/>
    <cellStyle name="스타일 669" xfId="4716" xr:uid="{00000000-0005-0000-0000-00000A120000}"/>
    <cellStyle name="스타일 67" xfId="4717" xr:uid="{00000000-0005-0000-0000-00000B120000}"/>
    <cellStyle name="스타일 67 2" xfId="4718" xr:uid="{00000000-0005-0000-0000-00000C120000}"/>
    <cellStyle name="스타일 670" xfId="4719" xr:uid="{00000000-0005-0000-0000-00000D120000}"/>
    <cellStyle name="스타일 671" xfId="4720" xr:uid="{00000000-0005-0000-0000-00000E120000}"/>
    <cellStyle name="스타일 672" xfId="4721" xr:uid="{00000000-0005-0000-0000-00000F120000}"/>
    <cellStyle name="스타일 673" xfId="4722" xr:uid="{00000000-0005-0000-0000-000010120000}"/>
    <cellStyle name="스타일 674" xfId="4723" xr:uid="{00000000-0005-0000-0000-000011120000}"/>
    <cellStyle name="스타일 675" xfId="4724" xr:uid="{00000000-0005-0000-0000-000012120000}"/>
    <cellStyle name="스타일 676" xfId="4725" xr:uid="{00000000-0005-0000-0000-000013120000}"/>
    <cellStyle name="스타일 677" xfId="4726" xr:uid="{00000000-0005-0000-0000-000014120000}"/>
    <cellStyle name="스타일 678" xfId="4727" xr:uid="{00000000-0005-0000-0000-000015120000}"/>
    <cellStyle name="스타일 679" xfId="4728" xr:uid="{00000000-0005-0000-0000-000016120000}"/>
    <cellStyle name="스타일 68" xfId="4729" xr:uid="{00000000-0005-0000-0000-000017120000}"/>
    <cellStyle name="스타일 680" xfId="4730" xr:uid="{00000000-0005-0000-0000-000018120000}"/>
    <cellStyle name="스타일 681" xfId="4731" xr:uid="{00000000-0005-0000-0000-000019120000}"/>
    <cellStyle name="스타일 682" xfId="4732" xr:uid="{00000000-0005-0000-0000-00001A120000}"/>
    <cellStyle name="스타일 683" xfId="4733" xr:uid="{00000000-0005-0000-0000-00001B120000}"/>
    <cellStyle name="스타일 684" xfId="4734" xr:uid="{00000000-0005-0000-0000-00001C120000}"/>
    <cellStyle name="스타일 685" xfId="4735" xr:uid="{00000000-0005-0000-0000-00001D120000}"/>
    <cellStyle name="스타일 686" xfId="4736" xr:uid="{00000000-0005-0000-0000-00001E120000}"/>
    <cellStyle name="스타일 687" xfId="4737" xr:uid="{00000000-0005-0000-0000-00001F120000}"/>
    <cellStyle name="스타일 688" xfId="4738" xr:uid="{00000000-0005-0000-0000-000020120000}"/>
    <cellStyle name="스타일 689" xfId="4739" xr:uid="{00000000-0005-0000-0000-000021120000}"/>
    <cellStyle name="스타일 69" xfId="4740" xr:uid="{00000000-0005-0000-0000-000022120000}"/>
    <cellStyle name="스타일 69 2" xfId="4741" xr:uid="{00000000-0005-0000-0000-000023120000}"/>
    <cellStyle name="스타일 690" xfId="4742" xr:uid="{00000000-0005-0000-0000-000024120000}"/>
    <cellStyle name="스타일 691" xfId="4743" xr:uid="{00000000-0005-0000-0000-000025120000}"/>
    <cellStyle name="스타일 692" xfId="4744" xr:uid="{00000000-0005-0000-0000-000026120000}"/>
    <cellStyle name="스타일 693" xfId="4745" xr:uid="{00000000-0005-0000-0000-000027120000}"/>
    <cellStyle name="스타일 694" xfId="4746" xr:uid="{00000000-0005-0000-0000-000028120000}"/>
    <cellStyle name="스타일 695" xfId="4747" xr:uid="{00000000-0005-0000-0000-000029120000}"/>
    <cellStyle name="스타일 696" xfId="4748" xr:uid="{00000000-0005-0000-0000-00002A120000}"/>
    <cellStyle name="스타일 697" xfId="4749" xr:uid="{00000000-0005-0000-0000-00002B120000}"/>
    <cellStyle name="스타일 698" xfId="4750" xr:uid="{00000000-0005-0000-0000-00002C120000}"/>
    <cellStyle name="스타일 699" xfId="4751" xr:uid="{00000000-0005-0000-0000-00002D120000}"/>
    <cellStyle name="스타일 7" xfId="4752" xr:uid="{00000000-0005-0000-0000-00002E120000}"/>
    <cellStyle name="스타일 70" xfId="4753" xr:uid="{00000000-0005-0000-0000-00002F120000}"/>
    <cellStyle name="스타일 700" xfId="4754" xr:uid="{00000000-0005-0000-0000-000030120000}"/>
    <cellStyle name="스타일 701" xfId="4755" xr:uid="{00000000-0005-0000-0000-000031120000}"/>
    <cellStyle name="스타일 702" xfId="4756" xr:uid="{00000000-0005-0000-0000-000032120000}"/>
    <cellStyle name="스타일 703" xfId="4757" xr:uid="{00000000-0005-0000-0000-000033120000}"/>
    <cellStyle name="스타일 704" xfId="4758" xr:uid="{00000000-0005-0000-0000-000034120000}"/>
    <cellStyle name="스타일 705" xfId="4759" xr:uid="{00000000-0005-0000-0000-000035120000}"/>
    <cellStyle name="스타일 706" xfId="4760" xr:uid="{00000000-0005-0000-0000-000036120000}"/>
    <cellStyle name="스타일 707" xfId="4761" xr:uid="{00000000-0005-0000-0000-000037120000}"/>
    <cellStyle name="스타일 708" xfId="4762" xr:uid="{00000000-0005-0000-0000-000038120000}"/>
    <cellStyle name="스타일 709" xfId="4763" xr:uid="{00000000-0005-0000-0000-000039120000}"/>
    <cellStyle name="스타일 71" xfId="4764" xr:uid="{00000000-0005-0000-0000-00003A120000}"/>
    <cellStyle name="스타일 71 2" xfId="4765" xr:uid="{00000000-0005-0000-0000-00003B120000}"/>
    <cellStyle name="스타일 710" xfId="4766" xr:uid="{00000000-0005-0000-0000-00003C120000}"/>
    <cellStyle name="스타일 711" xfId="4767" xr:uid="{00000000-0005-0000-0000-00003D120000}"/>
    <cellStyle name="스타일 712" xfId="4768" xr:uid="{00000000-0005-0000-0000-00003E120000}"/>
    <cellStyle name="스타일 713" xfId="4769" xr:uid="{00000000-0005-0000-0000-00003F120000}"/>
    <cellStyle name="스타일 714" xfId="4770" xr:uid="{00000000-0005-0000-0000-000040120000}"/>
    <cellStyle name="스타일 715" xfId="4771" xr:uid="{00000000-0005-0000-0000-000041120000}"/>
    <cellStyle name="스타일 716" xfId="4772" xr:uid="{00000000-0005-0000-0000-000042120000}"/>
    <cellStyle name="스타일 717" xfId="4773" xr:uid="{00000000-0005-0000-0000-000043120000}"/>
    <cellStyle name="스타일 718" xfId="4774" xr:uid="{00000000-0005-0000-0000-000044120000}"/>
    <cellStyle name="스타일 719" xfId="4775" xr:uid="{00000000-0005-0000-0000-000045120000}"/>
    <cellStyle name="스타일 72" xfId="4776" xr:uid="{00000000-0005-0000-0000-000046120000}"/>
    <cellStyle name="스타일 720" xfId="4777" xr:uid="{00000000-0005-0000-0000-000047120000}"/>
    <cellStyle name="스타일 721" xfId="4778" xr:uid="{00000000-0005-0000-0000-000048120000}"/>
    <cellStyle name="스타일 722" xfId="4779" xr:uid="{00000000-0005-0000-0000-000049120000}"/>
    <cellStyle name="스타일 723" xfId="4780" xr:uid="{00000000-0005-0000-0000-00004A120000}"/>
    <cellStyle name="스타일 724" xfId="4781" xr:uid="{00000000-0005-0000-0000-00004B120000}"/>
    <cellStyle name="스타일 725" xfId="4782" xr:uid="{00000000-0005-0000-0000-00004C120000}"/>
    <cellStyle name="스타일 726" xfId="4783" xr:uid="{00000000-0005-0000-0000-00004D120000}"/>
    <cellStyle name="스타일 727" xfId="4784" xr:uid="{00000000-0005-0000-0000-00004E120000}"/>
    <cellStyle name="스타일 728" xfId="4785" xr:uid="{00000000-0005-0000-0000-00004F120000}"/>
    <cellStyle name="스타일 729" xfId="4786" xr:uid="{00000000-0005-0000-0000-000050120000}"/>
    <cellStyle name="스타일 73" xfId="4787" xr:uid="{00000000-0005-0000-0000-000051120000}"/>
    <cellStyle name="스타일 730" xfId="4788" xr:uid="{00000000-0005-0000-0000-000052120000}"/>
    <cellStyle name="스타일 731" xfId="4789" xr:uid="{00000000-0005-0000-0000-000053120000}"/>
    <cellStyle name="스타일 732" xfId="4790" xr:uid="{00000000-0005-0000-0000-000054120000}"/>
    <cellStyle name="스타일 733" xfId="4791" xr:uid="{00000000-0005-0000-0000-000055120000}"/>
    <cellStyle name="스타일 734" xfId="4792" xr:uid="{00000000-0005-0000-0000-000056120000}"/>
    <cellStyle name="스타일 735" xfId="4793" xr:uid="{00000000-0005-0000-0000-000057120000}"/>
    <cellStyle name="스타일 736" xfId="4794" xr:uid="{00000000-0005-0000-0000-000058120000}"/>
    <cellStyle name="스타일 737" xfId="4795" xr:uid="{00000000-0005-0000-0000-000059120000}"/>
    <cellStyle name="스타일 738" xfId="4796" xr:uid="{00000000-0005-0000-0000-00005A120000}"/>
    <cellStyle name="스타일 739" xfId="4797" xr:uid="{00000000-0005-0000-0000-00005B120000}"/>
    <cellStyle name="스타일 74" xfId="4798" xr:uid="{00000000-0005-0000-0000-00005C120000}"/>
    <cellStyle name="스타일 74 2" xfId="4799" xr:uid="{00000000-0005-0000-0000-00005D120000}"/>
    <cellStyle name="스타일 740" xfId="4800" xr:uid="{00000000-0005-0000-0000-00005E120000}"/>
    <cellStyle name="스타일 741" xfId="4801" xr:uid="{00000000-0005-0000-0000-00005F120000}"/>
    <cellStyle name="스타일 742" xfId="4802" xr:uid="{00000000-0005-0000-0000-000060120000}"/>
    <cellStyle name="스타일 743" xfId="4803" xr:uid="{00000000-0005-0000-0000-000061120000}"/>
    <cellStyle name="스타일 744" xfId="4804" xr:uid="{00000000-0005-0000-0000-000062120000}"/>
    <cellStyle name="스타일 745" xfId="4805" xr:uid="{00000000-0005-0000-0000-000063120000}"/>
    <cellStyle name="스타일 746" xfId="4806" xr:uid="{00000000-0005-0000-0000-000064120000}"/>
    <cellStyle name="스타일 747" xfId="4807" xr:uid="{00000000-0005-0000-0000-000065120000}"/>
    <cellStyle name="스타일 748" xfId="4808" xr:uid="{00000000-0005-0000-0000-000066120000}"/>
    <cellStyle name="스타일 749" xfId="4809" xr:uid="{00000000-0005-0000-0000-000067120000}"/>
    <cellStyle name="스타일 75" xfId="4810" xr:uid="{00000000-0005-0000-0000-000068120000}"/>
    <cellStyle name="스타일 75 2" xfId="4811" xr:uid="{00000000-0005-0000-0000-000069120000}"/>
    <cellStyle name="스타일 750" xfId="4812" xr:uid="{00000000-0005-0000-0000-00006A120000}"/>
    <cellStyle name="스타일 751" xfId="4813" xr:uid="{00000000-0005-0000-0000-00006B120000}"/>
    <cellStyle name="스타일 752" xfId="4814" xr:uid="{00000000-0005-0000-0000-00006C120000}"/>
    <cellStyle name="스타일 753" xfId="4815" xr:uid="{00000000-0005-0000-0000-00006D120000}"/>
    <cellStyle name="스타일 754" xfId="4816" xr:uid="{00000000-0005-0000-0000-00006E120000}"/>
    <cellStyle name="스타일 755" xfId="4817" xr:uid="{00000000-0005-0000-0000-00006F120000}"/>
    <cellStyle name="스타일 756" xfId="4818" xr:uid="{00000000-0005-0000-0000-000070120000}"/>
    <cellStyle name="스타일 757" xfId="4819" xr:uid="{00000000-0005-0000-0000-000071120000}"/>
    <cellStyle name="스타일 758" xfId="4820" xr:uid="{00000000-0005-0000-0000-000072120000}"/>
    <cellStyle name="스타일 759" xfId="4821" xr:uid="{00000000-0005-0000-0000-000073120000}"/>
    <cellStyle name="스타일 76" xfId="4822" xr:uid="{00000000-0005-0000-0000-000074120000}"/>
    <cellStyle name="스타일 760" xfId="4823" xr:uid="{00000000-0005-0000-0000-000075120000}"/>
    <cellStyle name="스타일 761" xfId="4824" xr:uid="{00000000-0005-0000-0000-000076120000}"/>
    <cellStyle name="스타일 762" xfId="4825" xr:uid="{00000000-0005-0000-0000-000077120000}"/>
    <cellStyle name="스타일 763" xfId="4826" xr:uid="{00000000-0005-0000-0000-000078120000}"/>
    <cellStyle name="스타일 764" xfId="4827" xr:uid="{00000000-0005-0000-0000-000079120000}"/>
    <cellStyle name="스타일 765" xfId="4828" xr:uid="{00000000-0005-0000-0000-00007A120000}"/>
    <cellStyle name="스타일 766" xfId="4829" xr:uid="{00000000-0005-0000-0000-00007B120000}"/>
    <cellStyle name="스타일 767" xfId="4830" xr:uid="{00000000-0005-0000-0000-00007C120000}"/>
    <cellStyle name="스타일 768" xfId="4831" xr:uid="{00000000-0005-0000-0000-00007D120000}"/>
    <cellStyle name="스타일 769" xfId="4832" xr:uid="{00000000-0005-0000-0000-00007E120000}"/>
    <cellStyle name="스타일 77" xfId="4833" xr:uid="{00000000-0005-0000-0000-00007F120000}"/>
    <cellStyle name="스타일 770" xfId="4834" xr:uid="{00000000-0005-0000-0000-000080120000}"/>
    <cellStyle name="스타일 771" xfId="4835" xr:uid="{00000000-0005-0000-0000-000081120000}"/>
    <cellStyle name="스타일 772" xfId="4836" xr:uid="{00000000-0005-0000-0000-000082120000}"/>
    <cellStyle name="스타일 773" xfId="4837" xr:uid="{00000000-0005-0000-0000-000083120000}"/>
    <cellStyle name="스타일 774" xfId="4838" xr:uid="{00000000-0005-0000-0000-000084120000}"/>
    <cellStyle name="스타일 775" xfId="4839" xr:uid="{00000000-0005-0000-0000-000085120000}"/>
    <cellStyle name="스타일 776" xfId="4840" xr:uid="{00000000-0005-0000-0000-000086120000}"/>
    <cellStyle name="스타일 777" xfId="4841" xr:uid="{00000000-0005-0000-0000-000087120000}"/>
    <cellStyle name="스타일 778" xfId="4842" xr:uid="{00000000-0005-0000-0000-000088120000}"/>
    <cellStyle name="스타일 779" xfId="4843" xr:uid="{00000000-0005-0000-0000-000089120000}"/>
    <cellStyle name="스타일 78" xfId="4844" xr:uid="{00000000-0005-0000-0000-00008A120000}"/>
    <cellStyle name="스타일 78 2" xfId="4845" xr:uid="{00000000-0005-0000-0000-00008B120000}"/>
    <cellStyle name="스타일 780" xfId="4846" xr:uid="{00000000-0005-0000-0000-00008C120000}"/>
    <cellStyle name="스타일 781" xfId="4847" xr:uid="{00000000-0005-0000-0000-00008D120000}"/>
    <cellStyle name="스타일 782" xfId="4848" xr:uid="{00000000-0005-0000-0000-00008E120000}"/>
    <cellStyle name="스타일 783" xfId="4849" xr:uid="{00000000-0005-0000-0000-00008F120000}"/>
    <cellStyle name="스타일 784" xfId="4850" xr:uid="{00000000-0005-0000-0000-000090120000}"/>
    <cellStyle name="스타일 785" xfId="4851" xr:uid="{00000000-0005-0000-0000-000091120000}"/>
    <cellStyle name="스타일 786" xfId="4852" xr:uid="{00000000-0005-0000-0000-000092120000}"/>
    <cellStyle name="스타일 787" xfId="4853" xr:uid="{00000000-0005-0000-0000-000093120000}"/>
    <cellStyle name="스타일 788" xfId="4854" xr:uid="{00000000-0005-0000-0000-000094120000}"/>
    <cellStyle name="스타일 789" xfId="4855" xr:uid="{00000000-0005-0000-0000-000095120000}"/>
    <cellStyle name="스타일 79" xfId="4856" xr:uid="{00000000-0005-0000-0000-000096120000}"/>
    <cellStyle name="스타일 79 2" xfId="4857" xr:uid="{00000000-0005-0000-0000-000097120000}"/>
    <cellStyle name="스타일 790" xfId="4858" xr:uid="{00000000-0005-0000-0000-000098120000}"/>
    <cellStyle name="스타일 791" xfId="4859" xr:uid="{00000000-0005-0000-0000-000099120000}"/>
    <cellStyle name="스타일 792" xfId="4860" xr:uid="{00000000-0005-0000-0000-00009A120000}"/>
    <cellStyle name="스타일 793" xfId="4861" xr:uid="{00000000-0005-0000-0000-00009B120000}"/>
    <cellStyle name="스타일 794" xfId="4862" xr:uid="{00000000-0005-0000-0000-00009C120000}"/>
    <cellStyle name="스타일 795" xfId="4863" xr:uid="{00000000-0005-0000-0000-00009D120000}"/>
    <cellStyle name="스타일 796" xfId="4864" xr:uid="{00000000-0005-0000-0000-00009E120000}"/>
    <cellStyle name="스타일 797" xfId="4865" xr:uid="{00000000-0005-0000-0000-00009F120000}"/>
    <cellStyle name="스타일 798" xfId="4866" xr:uid="{00000000-0005-0000-0000-0000A0120000}"/>
    <cellStyle name="스타일 799" xfId="4867" xr:uid="{00000000-0005-0000-0000-0000A1120000}"/>
    <cellStyle name="스타일 8" xfId="4868" xr:uid="{00000000-0005-0000-0000-0000A2120000}"/>
    <cellStyle name="스타일 80" xfId="4869" xr:uid="{00000000-0005-0000-0000-0000A3120000}"/>
    <cellStyle name="스타일 80 2" xfId="4870" xr:uid="{00000000-0005-0000-0000-0000A4120000}"/>
    <cellStyle name="스타일 800" xfId="4871" xr:uid="{00000000-0005-0000-0000-0000A5120000}"/>
    <cellStyle name="스타일 801" xfId="4872" xr:uid="{00000000-0005-0000-0000-0000A6120000}"/>
    <cellStyle name="스타일 802" xfId="4873" xr:uid="{00000000-0005-0000-0000-0000A7120000}"/>
    <cellStyle name="스타일 803" xfId="4874" xr:uid="{00000000-0005-0000-0000-0000A8120000}"/>
    <cellStyle name="스타일 804" xfId="4875" xr:uid="{00000000-0005-0000-0000-0000A9120000}"/>
    <cellStyle name="스타일 805" xfId="4876" xr:uid="{00000000-0005-0000-0000-0000AA120000}"/>
    <cellStyle name="스타일 806" xfId="4877" xr:uid="{00000000-0005-0000-0000-0000AB120000}"/>
    <cellStyle name="스타일 807" xfId="4878" xr:uid="{00000000-0005-0000-0000-0000AC120000}"/>
    <cellStyle name="스타일 808" xfId="4879" xr:uid="{00000000-0005-0000-0000-0000AD120000}"/>
    <cellStyle name="스타일 809" xfId="4880" xr:uid="{00000000-0005-0000-0000-0000AE120000}"/>
    <cellStyle name="스타일 81" xfId="4881" xr:uid="{00000000-0005-0000-0000-0000AF120000}"/>
    <cellStyle name="스타일 81 2" xfId="4882" xr:uid="{00000000-0005-0000-0000-0000B0120000}"/>
    <cellStyle name="스타일 810" xfId="4883" xr:uid="{00000000-0005-0000-0000-0000B1120000}"/>
    <cellStyle name="스타일 811" xfId="4884" xr:uid="{00000000-0005-0000-0000-0000B2120000}"/>
    <cellStyle name="스타일 812" xfId="4885" xr:uid="{00000000-0005-0000-0000-0000B3120000}"/>
    <cellStyle name="스타일 813" xfId="4886" xr:uid="{00000000-0005-0000-0000-0000B4120000}"/>
    <cellStyle name="스타일 814" xfId="4887" xr:uid="{00000000-0005-0000-0000-0000B5120000}"/>
    <cellStyle name="스타일 815" xfId="4888" xr:uid="{00000000-0005-0000-0000-0000B6120000}"/>
    <cellStyle name="스타일 816" xfId="4889" xr:uid="{00000000-0005-0000-0000-0000B7120000}"/>
    <cellStyle name="스타일 817" xfId="4890" xr:uid="{00000000-0005-0000-0000-0000B8120000}"/>
    <cellStyle name="스타일 818" xfId="4891" xr:uid="{00000000-0005-0000-0000-0000B9120000}"/>
    <cellStyle name="스타일 819" xfId="4892" xr:uid="{00000000-0005-0000-0000-0000BA120000}"/>
    <cellStyle name="스타일 82" xfId="4893" xr:uid="{00000000-0005-0000-0000-0000BB120000}"/>
    <cellStyle name="스타일 82 2" xfId="4894" xr:uid="{00000000-0005-0000-0000-0000BC120000}"/>
    <cellStyle name="스타일 820" xfId="4895" xr:uid="{00000000-0005-0000-0000-0000BD120000}"/>
    <cellStyle name="스타일 821" xfId="4896" xr:uid="{00000000-0005-0000-0000-0000BE120000}"/>
    <cellStyle name="스타일 822" xfId="4897" xr:uid="{00000000-0005-0000-0000-0000BF120000}"/>
    <cellStyle name="스타일 823" xfId="4898" xr:uid="{00000000-0005-0000-0000-0000C0120000}"/>
    <cellStyle name="스타일 824" xfId="4899" xr:uid="{00000000-0005-0000-0000-0000C1120000}"/>
    <cellStyle name="스타일 825" xfId="4900" xr:uid="{00000000-0005-0000-0000-0000C2120000}"/>
    <cellStyle name="스타일 826" xfId="4901" xr:uid="{00000000-0005-0000-0000-0000C3120000}"/>
    <cellStyle name="스타일 827" xfId="4902" xr:uid="{00000000-0005-0000-0000-0000C4120000}"/>
    <cellStyle name="스타일 828" xfId="4903" xr:uid="{00000000-0005-0000-0000-0000C5120000}"/>
    <cellStyle name="스타일 829" xfId="4904" xr:uid="{00000000-0005-0000-0000-0000C6120000}"/>
    <cellStyle name="스타일 83" xfId="4905" xr:uid="{00000000-0005-0000-0000-0000C7120000}"/>
    <cellStyle name="스타일 830" xfId="4906" xr:uid="{00000000-0005-0000-0000-0000C8120000}"/>
    <cellStyle name="스타일 831" xfId="4907" xr:uid="{00000000-0005-0000-0000-0000C9120000}"/>
    <cellStyle name="스타일 832" xfId="4908" xr:uid="{00000000-0005-0000-0000-0000CA120000}"/>
    <cellStyle name="스타일 833" xfId="4909" xr:uid="{00000000-0005-0000-0000-0000CB120000}"/>
    <cellStyle name="스타일 834" xfId="4910" xr:uid="{00000000-0005-0000-0000-0000CC120000}"/>
    <cellStyle name="스타일 835" xfId="4911" xr:uid="{00000000-0005-0000-0000-0000CD120000}"/>
    <cellStyle name="스타일 836" xfId="4912" xr:uid="{00000000-0005-0000-0000-0000CE120000}"/>
    <cellStyle name="스타일 837" xfId="4913" xr:uid="{00000000-0005-0000-0000-0000CF120000}"/>
    <cellStyle name="스타일 838" xfId="4914" xr:uid="{00000000-0005-0000-0000-0000D0120000}"/>
    <cellStyle name="스타일 839" xfId="4915" xr:uid="{00000000-0005-0000-0000-0000D1120000}"/>
    <cellStyle name="스타일 84" xfId="4916" xr:uid="{00000000-0005-0000-0000-0000D2120000}"/>
    <cellStyle name="스타일 840" xfId="4917" xr:uid="{00000000-0005-0000-0000-0000D3120000}"/>
    <cellStyle name="스타일 841" xfId="4918" xr:uid="{00000000-0005-0000-0000-0000D4120000}"/>
    <cellStyle name="스타일 842" xfId="4919" xr:uid="{00000000-0005-0000-0000-0000D5120000}"/>
    <cellStyle name="스타일 843" xfId="4920" xr:uid="{00000000-0005-0000-0000-0000D6120000}"/>
    <cellStyle name="스타일 844" xfId="4921" xr:uid="{00000000-0005-0000-0000-0000D7120000}"/>
    <cellStyle name="스타일 845" xfId="4922" xr:uid="{00000000-0005-0000-0000-0000D8120000}"/>
    <cellStyle name="스타일 846" xfId="4923" xr:uid="{00000000-0005-0000-0000-0000D9120000}"/>
    <cellStyle name="스타일 847" xfId="4924" xr:uid="{00000000-0005-0000-0000-0000DA120000}"/>
    <cellStyle name="스타일 848" xfId="4925" xr:uid="{00000000-0005-0000-0000-0000DB120000}"/>
    <cellStyle name="스타일 849" xfId="4926" xr:uid="{00000000-0005-0000-0000-0000DC120000}"/>
    <cellStyle name="스타일 85" xfId="4927" xr:uid="{00000000-0005-0000-0000-0000DD120000}"/>
    <cellStyle name="스타일 85 2" xfId="4928" xr:uid="{00000000-0005-0000-0000-0000DE120000}"/>
    <cellStyle name="스타일 850" xfId="4929" xr:uid="{00000000-0005-0000-0000-0000DF120000}"/>
    <cellStyle name="스타일 851" xfId="4930" xr:uid="{00000000-0005-0000-0000-0000E0120000}"/>
    <cellStyle name="스타일 852" xfId="4931" xr:uid="{00000000-0005-0000-0000-0000E1120000}"/>
    <cellStyle name="스타일 853" xfId="4932" xr:uid="{00000000-0005-0000-0000-0000E2120000}"/>
    <cellStyle name="스타일 854" xfId="4933" xr:uid="{00000000-0005-0000-0000-0000E3120000}"/>
    <cellStyle name="스타일 855" xfId="4934" xr:uid="{00000000-0005-0000-0000-0000E4120000}"/>
    <cellStyle name="스타일 856" xfId="4935" xr:uid="{00000000-0005-0000-0000-0000E5120000}"/>
    <cellStyle name="스타일 857" xfId="4936" xr:uid="{00000000-0005-0000-0000-0000E6120000}"/>
    <cellStyle name="스타일 858" xfId="4937" xr:uid="{00000000-0005-0000-0000-0000E7120000}"/>
    <cellStyle name="스타일 859" xfId="4938" xr:uid="{00000000-0005-0000-0000-0000E8120000}"/>
    <cellStyle name="스타일 86" xfId="4939" xr:uid="{00000000-0005-0000-0000-0000E9120000}"/>
    <cellStyle name="스타일 86 2" xfId="4940" xr:uid="{00000000-0005-0000-0000-0000EA120000}"/>
    <cellStyle name="스타일 860" xfId="4941" xr:uid="{00000000-0005-0000-0000-0000EB120000}"/>
    <cellStyle name="스타일 861" xfId="4942" xr:uid="{00000000-0005-0000-0000-0000EC120000}"/>
    <cellStyle name="스타일 862" xfId="4943" xr:uid="{00000000-0005-0000-0000-0000ED120000}"/>
    <cellStyle name="스타일 863" xfId="4944" xr:uid="{00000000-0005-0000-0000-0000EE120000}"/>
    <cellStyle name="스타일 864" xfId="4945" xr:uid="{00000000-0005-0000-0000-0000EF120000}"/>
    <cellStyle name="스타일 865" xfId="4946" xr:uid="{00000000-0005-0000-0000-0000F0120000}"/>
    <cellStyle name="스타일 866" xfId="4947" xr:uid="{00000000-0005-0000-0000-0000F1120000}"/>
    <cellStyle name="스타일 867" xfId="4948" xr:uid="{00000000-0005-0000-0000-0000F2120000}"/>
    <cellStyle name="스타일 868" xfId="4949" xr:uid="{00000000-0005-0000-0000-0000F3120000}"/>
    <cellStyle name="스타일 869" xfId="4950" xr:uid="{00000000-0005-0000-0000-0000F4120000}"/>
    <cellStyle name="스타일 87" xfId="4951" xr:uid="{00000000-0005-0000-0000-0000F5120000}"/>
    <cellStyle name="스타일 87 2" xfId="4952" xr:uid="{00000000-0005-0000-0000-0000F6120000}"/>
    <cellStyle name="스타일 870" xfId="4953" xr:uid="{00000000-0005-0000-0000-0000F7120000}"/>
    <cellStyle name="스타일 871" xfId="4954" xr:uid="{00000000-0005-0000-0000-0000F8120000}"/>
    <cellStyle name="스타일 872" xfId="4955" xr:uid="{00000000-0005-0000-0000-0000F9120000}"/>
    <cellStyle name="스타일 873" xfId="4956" xr:uid="{00000000-0005-0000-0000-0000FA120000}"/>
    <cellStyle name="스타일 874" xfId="4957" xr:uid="{00000000-0005-0000-0000-0000FB120000}"/>
    <cellStyle name="스타일 875" xfId="4958" xr:uid="{00000000-0005-0000-0000-0000FC120000}"/>
    <cellStyle name="스타일 876" xfId="4959" xr:uid="{00000000-0005-0000-0000-0000FD120000}"/>
    <cellStyle name="스타일 877" xfId="4960" xr:uid="{00000000-0005-0000-0000-0000FE120000}"/>
    <cellStyle name="스타일 878" xfId="4961" xr:uid="{00000000-0005-0000-0000-0000FF120000}"/>
    <cellStyle name="스타일 879" xfId="4962" xr:uid="{00000000-0005-0000-0000-000000130000}"/>
    <cellStyle name="스타일 88" xfId="4963" xr:uid="{00000000-0005-0000-0000-000001130000}"/>
    <cellStyle name="스타일 88 2" xfId="4964" xr:uid="{00000000-0005-0000-0000-000002130000}"/>
    <cellStyle name="스타일 880" xfId="4965" xr:uid="{00000000-0005-0000-0000-000003130000}"/>
    <cellStyle name="스타일 881" xfId="4966" xr:uid="{00000000-0005-0000-0000-000004130000}"/>
    <cellStyle name="스타일 882" xfId="4967" xr:uid="{00000000-0005-0000-0000-000005130000}"/>
    <cellStyle name="스타일 883" xfId="4968" xr:uid="{00000000-0005-0000-0000-000006130000}"/>
    <cellStyle name="스타일 884" xfId="4969" xr:uid="{00000000-0005-0000-0000-000007130000}"/>
    <cellStyle name="스타일 885" xfId="4970" xr:uid="{00000000-0005-0000-0000-000008130000}"/>
    <cellStyle name="스타일 886" xfId="4971" xr:uid="{00000000-0005-0000-0000-000009130000}"/>
    <cellStyle name="스타일 887" xfId="4972" xr:uid="{00000000-0005-0000-0000-00000A130000}"/>
    <cellStyle name="스타일 888" xfId="4973" xr:uid="{00000000-0005-0000-0000-00000B130000}"/>
    <cellStyle name="스타일 889" xfId="4974" xr:uid="{00000000-0005-0000-0000-00000C130000}"/>
    <cellStyle name="스타일 89" xfId="4975" xr:uid="{00000000-0005-0000-0000-00000D130000}"/>
    <cellStyle name="스타일 89 2" xfId="4976" xr:uid="{00000000-0005-0000-0000-00000E130000}"/>
    <cellStyle name="스타일 890" xfId="4977" xr:uid="{00000000-0005-0000-0000-00000F130000}"/>
    <cellStyle name="스타일 891" xfId="4978" xr:uid="{00000000-0005-0000-0000-000010130000}"/>
    <cellStyle name="스타일 892" xfId="4979" xr:uid="{00000000-0005-0000-0000-000011130000}"/>
    <cellStyle name="스타일 893" xfId="4980" xr:uid="{00000000-0005-0000-0000-000012130000}"/>
    <cellStyle name="스타일 894" xfId="4981" xr:uid="{00000000-0005-0000-0000-000013130000}"/>
    <cellStyle name="스타일 895" xfId="4982" xr:uid="{00000000-0005-0000-0000-000014130000}"/>
    <cellStyle name="스타일 896" xfId="4983" xr:uid="{00000000-0005-0000-0000-000015130000}"/>
    <cellStyle name="스타일 897" xfId="4984" xr:uid="{00000000-0005-0000-0000-000016130000}"/>
    <cellStyle name="스타일 898" xfId="4985" xr:uid="{00000000-0005-0000-0000-000017130000}"/>
    <cellStyle name="스타일 899" xfId="4986" xr:uid="{00000000-0005-0000-0000-000018130000}"/>
    <cellStyle name="스타일 9" xfId="4987" xr:uid="{00000000-0005-0000-0000-000019130000}"/>
    <cellStyle name="스타일 90" xfId="4988" xr:uid="{00000000-0005-0000-0000-00001A130000}"/>
    <cellStyle name="스타일 90 2" xfId="4989" xr:uid="{00000000-0005-0000-0000-00001B130000}"/>
    <cellStyle name="스타일 900" xfId="4990" xr:uid="{00000000-0005-0000-0000-00001C130000}"/>
    <cellStyle name="스타일 901" xfId="4991" xr:uid="{00000000-0005-0000-0000-00001D130000}"/>
    <cellStyle name="스타일 902" xfId="4992" xr:uid="{00000000-0005-0000-0000-00001E130000}"/>
    <cellStyle name="스타일 903" xfId="4993" xr:uid="{00000000-0005-0000-0000-00001F130000}"/>
    <cellStyle name="스타일 904" xfId="4994" xr:uid="{00000000-0005-0000-0000-000020130000}"/>
    <cellStyle name="스타일 905" xfId="4995" xr:uid="{00000000-0005-0000-0000-000021130000}"/>
    <cellStyle name="스타일 906" xfId="4996" xr:uid="{00000000-0005-0000-0000-000022130000}"/>
    <cellStyle name="스타일 907" xfId="4997" xr:uid="{00000000-0005-0000-0000-000023130000}"/>
    <cellStyle name="스타일 908" xfId="4998" xr:uid="{00000000-0005-0000-0000-000024130000}"/>
    <cellStyle name="스타일 909" xfId="4999" xr:uid="{00000000-0005-0000-0000-000025130000}"/>
    <cellStyle name="스타일 91" xfId="5000" xr:uid="{00000000-0005-0000-0000-000026130000}"/>
    <cellStyle name="스타일 910" xfId="5001" xr:uid="{00000000-0005-0000-0000-000027130000}"/>
    <cellStyle name="스타일 911" xfId="5002" xr:uid="{00000000-0005-0000-0000-000028130000}"/>
    <cellStyle name="스타일 912" xfId="5003" xr:uid="{00000000-0005-0000-0000-000029130000}"/>
    <cellStyle name="스타일 913" xfId="5004" xr:uid="{00000000-0005-0000-0000-00002A130000}"/>
    <cellStyle name="스타일 914" xfId="5005" xr:uid="{00000000-0005-0000-0000-00002B130000}"/>
    <cellStyle name="스타일 915" xfId="5006" xr:uid="{00000000-0005-0000-0000-00002C130000}"/>
    <cellStyle name="스타일 916" xfId="5007" xr:uid="{00000000-0005-0000-0000-00002D130000}"/>
    <cellStyle name="스타일 917" xfId="5008" xr:uid="{00000000-0005-0000-0000-00002E130000}"/>
    <cellStyle name="스타일 918" xfId="5009" xr:uid="{00000000-0005-0000-0000-00002F130000}"/>
    <cellStyle name="스타일 919" xfId="5010" xr:uid="{00000000-0005-0000-0000-000030130000}"/>
    <cellStyle name="스타일 92" xfId="5011" xr:uid="{00000000-0005-0000-0000-000031130000}"/>
    <cellStyle name="스타일 920" xfId="5012" xr:uid="{00000000-0005-0000-0000-000032130000}"/>
    <cellStyle name="스타일 921" xfId="5013" xr:uid="{00000000-0005-0000-0000-000033130000}"/>
    <cellStyle name="스타일 922" xfId="5014" xr:uid="{00000000-0005-0000-0000-000034130000}"/>
    <cellStyle name="스타일 923" xfId="5015" xr:uid="{00000000-0005-0000-0000-000035130000}"/>
    <cellStyle name="스타일 924" xfId="5016" xr:uid="{00000000-0005-0000-0000-000036130000}"/>
    <cellStyle name="스타일 925" xfId="5017" xr:uid="{00000000-0005-0000-0000-000037130000}"/>
    <cellStyle name="스타일 926" xfId="5018" xr:uid="{00000000-0005-0000-0000-000038130000}"/>
    <cellStyle name="스타일 927" xfId="5019" xr:uid="{00000000-0005-0000-0000-000039130000}"/>
    <cellStyle name="스타일 928" xfId="5020" xr:uid="{00000000-0005-0000-0000-00003A130000}"/>
    <cellStyle name="스타일 929" xfId="5021" xr:uid="{00000000-0005-0000-0000-00003B130000}"/>
    <cellStyle name="스타일 93" xfId="5022" xr:uid="{00000000-0005-0000-0000-00003C130000}"/>
    <cellStyle name="스타일 930" xfId="5023" xr:uid="{00000000-0005-0000-0000-00003D130000}"/>
    <cellStyle name="스타일 931" xfId="5024" xr:uid="{00000000-0005-0000-0000-00003E130000}"/>
    <cellStyle name="스타일 932" xfId="5025" xr:uid="{00000000-0005-0000-0000-00003F130000}"/>
    <cellStyle name="스타일 933" xfId="5026" xr:uid="{00000000-0005-0000-0000-000040130000}"/>
    <cellStyle name="스타일 934" xfId="5027" xr:uid="{00000000-0005-0000-0000-000041130000}"/>
    <cellStyle name="스타일 935" xfId="5028" xr:uid="{00000000-0005-0000-0000-000042130000}"/>
    <cellStyle name="스타일 936" xfId="5029" xr:uid="{00000000-0005-0000-0000-000043130000}"/>
    <cellStyle name="스타일 937" xfId="5030" xr:uid="{00000000-0005-0000-0000-000044130000}"/>
    <cellStyle name="스타일 938" xfId="5031" xr:uid="{00000000-0005-0000-0000-000045130000}"/>
    <cellStyle name="스타일 939" xfId="5032" xr:uid="{00000000-0005-0000-0000-000046130000}"/>
    <cellStyle name="스타일 94" xfId="5033" xr:uid="{00000000-0005-0000-0000-000047130000}"/>
    <cellStyle name="스타일 94 2" xfId="5034" xr:uid="{00000000-0005-0000-0000-000048130000}"/>
    <cellStyle name="스타일 940" xfId="5035" xr:uid="{00000000-0005-0000-0000-000049130000}"/>
    <cellStyle name="스타일 941" xfId="5036" xr:uid="{00000000-0005-0000-0000-00004A130000}"/>
    <cellStyle name="스타일 942" xfId="5037" xr:uid="{00000000-0005-0000-0000-00004B130000}"/>
    <cellStyle name="스타일 943" xfId="5038" xr:uid="{00000000-0005-0000-0000-00004C130000}"/>
    <cellStyle name="스타일 944" xfId="5039" xr:uid="{00000000-0005-0000-0000-00004D130000}"/>
    <cellStyle name="스타일 945" xfId="5040" xr:uid="{00000000-0005-0000-0000-00004E130000}"/>
    <cellStyle name="스타일 946" xfId="5041" xr:uid="{00000000-0005-0000-0000-00004F130000}"/>
    <cellStyle name="스타일 947" xfId="5042" xr:uid="{00000000-0005-0000-0000-000050130000}"/>
    <cellStyle name="스타일 948" xfId="5043" xr:uid="{00000000-0005-0000-0000-000051130000}"/>
    <cellStyle name="스타일 949" xfId="5044" xr:uid="{00000000-0005-0000-0000-000052130000}"/>
    <cellStyle name="스타일 95" xfId="5045" xr:uid="{00000000-0005-0000-0000-000053130000}"/>
    <cellStyle name="스타일 95 2" xfId="5046" xr:uid="{00000000-0005-0000-0000-000054130000}"/>
    <cellStyle name="스타일 950" xfId="5047" xr:uid="{00000000-0005-0000-0000-000055130000}"/>
    <cellStyle name="스타일 951" xfId="6670" xr:uid="{00000000-0005-0000-0000-000056130000}"/>
    <cellStyle name="스타일 96" xfId="5048" xr:uid="{00000000-0005-0000-0000-000057130000}"/>
    <cellStyle name="스타일 96 2" xfId="5049" xr:uid="{00000000-0005-0000-0000-000058130000}"/>
    <cellStyle name="스타일 97" xfId="5050" xr:uid="{00000000-0005-0000-0000-000059130000}"/>
    <cellStyle name="스타일 97 2" xfId="5051" xr:uid="{00000000-0005-0000-0000-00005A130000}"/>
    <cellStyle name="스타일 98" xfId="5052" xr:uid="{00000000-0005-0000-0000-00005B130000}"/>
    <cellStyle name="스타일 98 2" xfId="5053" xr:uid="{00000000-0005-0000-0000-00005C130000}"/>
    <cellStyle name="스타일 99" xfId="5054" xr:uid="{00000000-0005-0000-0000-00005D130000}"/>
    <cellStyle name="안건회계법인" xfId="5055" xr:uid="{00000000-0005-0000-0000-00005E130000}"/>
    <cellStyle name="연결된 셀 2" xfId="56" xr:uid="{00000000-0005-0000-0000-00005F130000}"/>
    <cellStyle name="연결된 셀 2 2" xfId="346" xr:uid="{00000000-0005-0000-0000-000060130000}"/>
    <cellStyle name="연결된 셀 2 3" xfId="480" xr:uid="{00000000-0005-0000-0000-000061130000}"/>
    <cellStyle name="연결된 셀 2 4" xfId="5056" xr:uid="{00000000-0005-0000-0000-000062130000}"/>
    <cellStyle name="연결된 셀 3" xfId="430" xr:uid="{00000000-0005-0000-0000-000063130000}"/>
    <cellStyle name="연결된 셀 3 2" xfId="5057" xr:uid="{00000000-0005-0000-0000-000064130000}"/>
    <cellStyle name="연결된 셀 4" xfId="365" xr:uid="{00000000-0005-0000-0000-000065130000}"/>
    <cellStyle name="연결된 셀 4 2" xfId="5058" xr:uid="{00000000-0005-0000-0000-000066130000}"/>
    <cellStyle name="연결된 셀 5" xfId="5059" xr:uid="{00000000-0005-0000-0000-000067130000}"/>
    <cellStyle name="연결된 셀 5 2" xfId="5060" xr:uid="{00000000-0005-0000-0000-000068130000}"/>
    <cellStyle name="연결된 셀 6" xfId="5061" xr:uid="{00000000-0005-0000-0000-000069130000}"/>
    <cellStyle name="연결된 셀 7" xfId="5062" xr:uid="{00000000-0005-0000-0000-00006A130000}"/>
    <cellStyle name="연결된 셀 8" xfId="6807" xr:uid="{00000000-0005-0000-0000-00006B130000}"/>
    <cellStyle name="연결된 셀 9" xfId="6808" xr:uid="{00000000-0005-0000-0000-00006C130000}"/>
    <cellStyle name="요약 2" xfId="57" xr:uid="{00000000-0005-0000-0000-00006D130000}"/>
    <cellStyle name="요약 2 2" xfId="347" xr:uid="{00000000-0005-0000-0000-00006E130000}"/>
    <cellStyle name="요약 2 3" xfId="481" xr:uid="{00000000-0005-0000-0000-00006F130000}"/>
    <cellStyle name="요약 2 4" xfId="5063" xr:uid="{00000000-0005-0000-0000-000070130000}"/>
    <cellStyle name="요약 3" xfId="431" xr:uid="{00000000-0005-0000-0000-000071130000}"/>
    <cellStyle name="요약 3 2" xfId="5064" xr:uid="{00000000-0005-0000-0000-000072130000}"/>
    <cellStyle name="요약 4" xfId="369" xr:uid="{00000000-0005-0000-0000-000073130000}"/>
    <cellStyle name="요약 4 2" xfId="5066" xr:uid="{00000000-0005-0000-0000-000074130000}"/>
    <cellStyle name="요약 4 2 10" xfId="5067" xr:uid="{00000000-0005-0000-0000-000075130000}"/>
    <cellStyle name="요약 4 2 10 2" xfId="5068" xr:uid="{00000000-0005-0000-0000-000076130000}"/>
    <cellStyle name="요약 4 2 2" xfId="5069" xr:uid="{00000000-0005-0000-0000-000077130000}"/>
    <cellStyle name="요약 4 2 2 2" xfId="5070" xr:uid="{00000000-0005-0000-0000-000078130000}"/>
    <cellStyle name="요약 4 2 2 2 2" xfId="5071" xr:uid="{00000000-0005-0000-0000-000079130000}"/>
    <cellStyle name="요약 4 2 2 2 2 2" xfId="5072" xr:uid="{00000000-0005-0000-0000-00007A130000}"/>
    <cellStyle name="요약 4 2 2 2 2 2 2" xfId="5073" xr:uid="{00000000-0005-0000-0000-00007B130000}"/>
    <cellStyle name="요약 4 2 2 2 2 2 2 2" xfId="5074" xr:uid="{00000000-0005-0000-0000-00007C130000}"/>
    <cellStyle name="요약 4 2 2 2 2 2 2 2 2" xfId="5075" xr:uid="{00000000-0005-0000-0000-00007D130000}"/>
    <cellStyle name="요약 4 2 2 2 2 2 2 3" xfId="5076" xr:uid="{00000000-0005-0000-0000-00007E130000}"/>
    <cellStyle name="요약 4 2 2 2 2 2 2 3 2" xfId="5077" xr:uid="{00000000-0005-0000-0000-00007F130000}"/>
    <cellStyle name="요약 4 2 2 2 2 2 3" xfId="5078" xr:uid="{00000000-0005-0000-0000-000080130000}"/>
    <cellStyle name="요약 4 2 2 2 2 2 3 2" xfId="5079" xr:uid="{00000000-0005-0000-0000-000081130000}"/>
    <cellStyle name="요약 4 2 2 2 2 3" xfId="5080" xr:uid="{00000000-0005-0000-0000-000082130000}"/>
    <cellStyle name="요약 4 2 2 2 2 3 2" xfId="5081" xr:uid="{00000000-0005-0000-0000-000083130000}"/>
    <cellStyle name="요약 4 2 2 2 2 3 2 2" xfId="5082" xr:uid="{00000000-0005-0000-0000-000084130000}"/>
    <cellStyle name="요약 4 2 2 2 2 3 3" xfId="5083" xr:uid="{00000000-0005-0000-0000-000085130000}"/>
    <cellStyle name="요약 4 2 2 2 2 3 3 2" xfId="5084" xr:uid="{00000000-0005-0000-0000-000086130000}"/>
    <cellStyle name="요약 4 2 2 2 2 4" xfId="5085" xr:uid="{00000000-0005-0000-0000-000087130000}"/>
    <cellStyle name="요약 4 2 2 2 2 4 2" xfId="5086" xr:uid="{00000000-0005-0000-0000-000088130000}"/>
    <cellStyle name="요약 4 2 2 2 3" xfId="5087" xr:uid="{00000000-0005-0000-0000-000089130000}"/>
    <cellStyle name="요약 4 2 2 2 3 2" xfId="5088" xr:uid="{00000000-0005-0000-0000-00008A130000}"/>
    <cellStyle name="요약 4 2 2 2 3 2 2" xfId="5089" xr:uid="{00000000-0005-0000-0000-00008B130000}"/>
    <cellStyle name="요약 4 2 2 2 3 2 2 2" xfId="5090" xr:uid="{00000000-0005-0000-0000-00008C130000}"/>
    <cellStyle name="요약 4 2 2 2 3 2 3" xfId="5091" xr:uid="{00000000-0005-0000-0000-00008D130000}"/>
    <cellStyle name="요약 4 2 2 2 3 2 3 2" xfId="5092" xr:uid="{00000000-0005-0000-0000-00008E130000}"/>
    <cellStyle name="요약 4 2 2 2 3 3" xfId="5093" xr:uid="{00000000-0005-0000-0000-00008F130000}"/>
    <cellStyle name="요약 4 2 2 2 3 3 2" xfId="5094" xr:uid="{00000000-0005-0000-0000-000090130000}"/>
    <cellStyle name="요약 4 2 2 2 4" xfId="5095" xr:uid="{00000000-0005-0000-0000-000091130000}"/>
    <cellStyle name="요약 4 2 2 2 4 2" xfId="5096" xr:uid="{00000000-0005-0000-0000-000092130000}"/>
    <cellStyle name="요약 4 2 2 2 4 2 2" xfId="5097" xr:uid="{00000000-0005-0000-0000-000093130000}"/>
    <cellStyle name="요약 4 2 2 2 4 3" xfId="5098" xr:uid="{00000000-0005-0000-0000-000094130000}"/>
    <cellStyle name="요약 4 2 2 2 4 3 2" xfId="5099" xr:uid="{00000000-0005-0000-0000-000095130000}"/>
    <cellStyle name="요약 4 2 2 2 5" xfId="5100" xr:uid="{00000000-0005-0000-0000-000096130000}"/>
    <cellStyle name="요약 4 2 2 2 5 2" xfId="5101" xr:uid="{00000000-0005-0000-0000-000097130000}"/>
    <cellStyle name="요약 4 2 2 3" xfId="5102" xr:uid="{00000000-0005-0000-0000-000098130000}"/>
    <cellStyle name="요약 4 2 2 3 2" xfId="5103" xr:uid="{00000000-0005-0000-0000-000099130000}"/>
    <cellStyle name="요약 4 2 2 3 2 2" xfId="5104" xr:uid="{00000000-0005-0000-0000-00009A130000}"/>
    <cellStyle name="요약 4 2 2 3 2 2 2" xfId="5105" xr:uid="{00000000-0005-0000-0000-00009B130000}"/>
    <cellStyle name="요약 4 2 2 3 2 2 2 2" xfId="5106" xr:uid="{00000000-0005-0000-0000-00009C130000}"/>
    <cellStyle name="요약 4 2 2 3 2 2 3" xfId="5107" xr:uid="{00000000-0005-0000-0000-00009D130000}"/>
    <cellStyle name="요약 4 2 2 3 2 2 3 2" xfId="5108" xr:uid="{00000000-0005-0000-0000-00009E130000}"/>
    <cellStyle name="요약 4 2 2 3 2 3" xfId="5109" xr:uid="{00000000-0005-0000-0000-00009F130000}"/>
    <cellStyle name="요약 4 2 2 3 2 3 2" xfId="5110" xr:uid="{00000000-0005-0000-0000-0000A0130000}"/>
    <cellStyle name="요약 4 2 2 3 3" xfId="5111" xr:uid="{00000000-0005-0000-0000-0000A1130000}"/>
    <cellStyle name="요약 4 2 2 3 3 2" xfId="5112" xr:uid="{00000000-0005-0000-0000-0000A2130000}"/>
    <cellStyle name="요약 4 2 2 3 3 2 2" xfId="5113" xr:uid="{00000000-0005-0000-0000-0000A3130000}"/>
    <cellStyle name="요약 4 2 2 3 3 3" xfId="5114" xr:uid="{00000000-0005-0000-0000-0000A4130000}"/>
    <cellStyle name="요약 4 2 2 3 3 3 2" xfId="5115" xr:uid="{00000000-0005-0000-0000-0000A5130000}"/>
    <cellStyle name="요약 4 2 2 3 4" xfId="5116" xr:uid="{00000000-0005-0000-0000-0000A6130000}"/>
    <cellStyle name="요약 4 2 2 3 4 2" xfId="5117" xr:uid="{00000000-0005-0000-0000-0000A7130000}"/>
    <cellStyle name="요약 4 2 2 4" xfId="5118" xr:uid="{00000000-0005-0000-0000-0000A8130000}"/>
    <cellStyle name="요약 4 2 2 4 2" xfId="5119" xr:uid="{00000000-0005-0000-0000-0000A9130000}"/>
    <cellStyle name="요약 4 2 2 4 2 2" xfId="5120" xr:uid="{00000000-0005-0000-0000-0000AA130000}"/>
    <cellStyle name="요약 4 2 2 4 2 2 2" xfId="5121" xr:uid="{00000000-0005-0000-0000-0000AB130000}"/>
    <cellStyle name="요약 4 2 2 4 2 3" xfId="5122" xr:uid="{00000000-0005-0000-0000-0000AC130000}"/>
    <cellStyle name="요약 4 2 2 4 2 3 2" xfId="5123" xr:uid="{00000000-0005-0000-0000-0000AD130000}"/>
    <cellStyle name="요약 4 2 2 4 3" xfId="5124" xr:uid="{00000000-0005-0000-0000-0000AE130000}"/>
    <cellStyle name="요약 4 2 2 4 3 2" xfId="5125" xr:uid="{00000000-0005-0000-0000-0000AF130000}"/>
    <cellStyle name="요약 4 2 2 5" xfId="5126" xr:uid="{00000000-0005-0000-0000-0000B0130000}"/>
    <cellStyle name="요약 4 2 2 5 2" xfId="5127" xr:uid="{00000000-0005-0000-0000-0000B1130000}"/>
    <cellStyle name="요약 4 2 2 5 2 2" xfId="5128" xr:uid="{00000000-0005-0000-0000-0000B2130000}"/>
    <cellStyle name="요약 4 2 2 5 3" xfId="5129" xr:uid="{00000000-0005-0000-0000-0000B3130000}"/>
    <cellStyle name="요약 4 2 2 5 3 2" xfId="5130" xr:uid="{00000000-0005-0000-0000-0000B4130000}"/>
    <cellStyle name="요약 4 2 2 6" xfId="5131" xr:uid="{00000000-0005-0000-0000-0000B5130000}"/>
    <cellStyle name="요약 4 2 2 6 2" xfId="5132" xr:uid="{00000000-0005-0000-0000-0000B6130000}"/>
    <cellStyle name="요약 4 2 3" xfId="5133" xr:uid="{00000000-0005-0000-0000-0000B7130000}"/>
    <cellStyle name="요약 4 2 3 2" xfId="5134" xr:uid="{00000000-0005-0000-0000-0000B8130000}"/>
    <cellStyle name="요약 4 2 3 2 2" xfId="5135" xr:uid="{00000000-0005-0000-0000-0000B9130000}"/>
    <cellStyle name="요약 4 2 3 2 2 2" xfId="5136" xr:uid="{00000000-0005-0000-0000-0000BA130000}"/>
    <cellStyle name="요약 4 2 3 2 2 2 2" xfId="5137" xr:uid="{00000000-0005-0000-0000-0000BB130000}"/>
    <cellStyle name="요약 4 2 3 2 2 2 2 2" xfId="5138" xr:uid="{00000000-0005-0000-0000-0000BC130000}"/>
    <cellStyle name="요약 4 2 3 2 2 2 3" xfId="5139" xr:uid="{00000000-0005-0000-0000-0000BD130000}"/>
    <cellStyle name="요약 4 2 3 2 2 2 3 2" xfId="5140" xr:uid="{00000000-0005-0000-0000-0000BE130000}"/>
    <cellStyle name="요약 4 2 3 2 2 3" xfId="5141" xr:uid="{00000000-0005-0000-0000-0000BF130000}"/>
    <cellStyle name="요약 4 2 3 2 2 3 2" xfId="5142" xr:uid="{00000000-0005-0000-0000-0000C0130000}"/>
    <cellStyle name="요약 4 2 3 2 3" xfId="5143" xr:uid="{00000000-0005-0000-0000-0000C1130000}"/>
    <cellStyle name="요약 4 2 3 2 3 2" xfId="5144" xr:uid="{00000000-0005-0000-0000-0000C2130000}"/>
    <cellStyle name="요약 4 2 3 2 3 2 2" xfId="5145" xr:uid="{00000000-0005-0000-0000-0000C3130000}"/>
    <cellStyle name="요약 4 2 3 2 3 3" xfId="5146" xr:uid="{00000000-0005-0000-0000-0000C4130000}"/>
    <cellStyle name="요약 4 2 3 2 3 3 2" xfId="5147" xr:uid="{00000000-0005-0000-0000-0000C5130000}"/>
    <cellStyle name="요약 4 2 3 2 4" xfId="5148" xr:uid="{00000000-0005-0000-0000-0000C6130000}"/>
    <cellStyle name="요약 4 2 3 2 4 2" xfId="5149" xr:uid="{00000000-0005-0000-0000-0000C7130000}"/>
    <cellStyle name="요약 4 2 3 3" xfId="5150" xr:uid="{00000000-0005-0000-0000-0000C8130000}"/>
    <cellStyle name="요약 4 2 3 3 2" xfId="5151" xr:uid="{00000000-0005-0000-0000-0000C9130000}"/>
    <cellStyle name="요약 4 2 3 3 2 2" xfId="5152" xr:uid="{00000000-0005-0000-0000-0000CA130000}"/>
    <cellStyle name="요약 4 2 3 3 2 2 2" xfId="5153" xr:uid="{00000000-0005-0000-0000-0000CB130000}"/>
    <cellStyle name="요약 4 2 3 3 2 3" xfId="5154" xr:uid="{00000000-0005-0000-0000-0000CC130000}"/>
    <cellStyle name="요약 4 2 3 3 2 3 2" xfId="5155" xr:uid="{00000000-0005-0000-0000-0000CD130000}"/>
    <cellStyle name="요약 4 2 3 3 3" xfId="5156" xr:uid="{00000000-0005-0000-0000-0000CE130000}"/>
    <cellStyle name="요약 4 2 3 3 3 2" xfId="5157" xr:uid="{00000000-0005-0000-0000-0000CF130000}"/>
    <cellStyle name="요약 4 2 3 4" xfId="5158" xr:uid="{00000000-0005-0000-0000-0000D0130000}"/>
    <cellStyle name="요약 4 2 3 4 2" xfId="5159" xr:uid="{00000000-0005-0000-0000-0000D1130000}"/>
    <cellStyle name="요약 4 2 3 4 2 2" xfId="5160" xr:uid="{00000000-0005-0000-0000-0000D2130000}"/>
    <cellStyle name="요약 4 2 3 4 3" xfId="5161" xr:uid="{00000000-0005-0000-0000-0000D3130000}"/>
    <cellStyle name="요약 4 2 3 4 3 2" xfId="5162" xr:uid="{00000000-0005-0000-0000-0000D4130000}"/>
    <cellStyle name="요약 4 2 3 5" xfId="5163" xr:uid="{00000000-0005-0000-0000-0000D5130000}"/>
    <cellStyle name="요약 4 2 3 5 2" xfId="5164" xr:uid="{00000000-0005-0000-0000-0000D6130000}"/>
    <cellStyle name="요약 4 2 4" xfId="5165" xr:uid="{00000000-0005-0000-0000-0000D7130000}"/>
    <cellStyle name="요약 4 2 4 2" xfId="5166" xr:uid="{00000000-0005-0000-0000-0000D8130000}"/>
    <cellStyle name="요약 4 2 4 2 2" xfId="5167" xr:uid="{00000000-0005-0000-0000-0000D9130000}"/>
    <cellStyle name="요약 4 2 4 2 2 2" xfId="5168" xr:uid="{00000000-0005-0000-0000-0000DA130000}"/>
    <cellStyle name="요약 4 2 4 2 2 2 2" xfId="5169" xr:uid="{00000000-0005-0000-0000-0000DB130000}"/>
    <cellStyle name="요약 4 2 4 2 2 2 2 2" xfId="5170" xr:uid="{00000000-0005-0000-0000-0000DC130000}"/>
    <cellStyle name="요약 4 2 4 2 2 2 3" xfId="5171" xr:uid="{00000000-0005-0000-0000-0000DD130000}"/>
    <cellStyle name="요약 4 2 4 2 2 2 3 2" xfId="5172" xr:uid="{00000000-0005-0000-0000-0000DE130000}"/>
    <cellStyle name="요약 4 2 4 2 2 3" xfId="5173" xr:uid="{00000000-0005-0000-0000-0000DF130000}"/>
    <cellStyle name="요약 4 2 4 2 2 3 2" xfId="5174" xr:uid="{00000000-0005-0000-0000-0000E0130000}"/>
    <cellStyle name="요약 4 2 4 2 3" xfId="5175" xr:uid="{00000000-0005-0000-0000-0000E1130000}"/>
    <cellStyle name="요약 4 2 4 2 3 2" xfId="5176" xr:uid="{00000000-0005-0000-0000-0000E2130000}"/>
    <cellStyle name="요약 4 2 4 2 3 2 2" xfId="5177" xr:uid="{00000000-0005-0000-0000-0000E3130000}"/>
    <cellStyle name="요약 4 2 4 2 3 3" xfId="5178" xr:uid="{00000000-0005-0000-0000-0000E4130000}"/>
    <cellStyle name="요약 4 2 4 2 3 3 2" xfId="5179" xr:uid="{00000000-0005-0000-0000-0000E5130000}"/>
    <cellStyle name="요약 4 2 4 2 4" xfId="5180" xr:uid="{00000000-0005-0000-0000-0000E6130000}"/>
    <cellStyle name="요약 4 2 4 2 4 2" xfId="5181" xr:uid="{00000000-0005-0000-0000-0000E7130000}"/>
    <cellStyle name="요약 4 2 4 3" xfId="5182" xr:uid="{00000000-0005-0000-0000-0000E8130000}"/>
    <cellStyle name="요약 4 2 4 3 2" xfId="5183" xr:uid="{00000000-0005-0000-0000-0000E9130000}"/>
    <cellStyle name="요약 4 2 4 3 2 2" xfId="5184" xr:uid="{00000000-0005-0000-0000-0000EA130000}"/>
    <cellStyle name="요약 4 2 4 3 2 2 2" xfId="5185" xr:uid="{00000000-0005-0000-0000-0000EB130000}"/>
    <cellStyle name="요약 4 2 4 3 2 3" xfId="5186" xr:uid="{00000000-0005-0000-0000-0000EC130000}"/>
    <cellStyle name="요약 4 2 4 3 2 3 2" xfId="5187" xr:uid="{00000000-0005-0000-0000-0000ED130000}"/>
    <cellStyle name="요약 4 2 4 3 3" xfId="5188" xr:uid="{00000000-0005-0000-0000-0000EE130000}"/>
    <cellStyle name="요약 4 2 4 3 3 2" xfId="5189" xr:uid="{00000000-0005-0000-0000-0000EF130000}"/>
    <cellStyle name="요약 4 2 4 4" xfId="5190" xr:uid="{00000000-0005-0000-0000-0000F0130000}"/>
    <cellStyle name="요약 4 2 4 4 2" xfId="5191" xr:uid="{00000000-0005-0000-0000-0000F1130000}"/>
    <cellStyle name="요약 4 2 4 4 2 2" xfId="5192" xr:uid="{00000000-0005-0000-0000-0000F2130000}"/>
    <cellStyle name="요약 4 2 4 4 3" xfId="5193" xr:uid="{00000000-0005-0000-0000-0000F3130000}"/>
    <cellStyle name="요약 4 2 4 4 3 2" xfId="5194" xr:uid="{00000000-0005-0000-0000-0000F4130000}"/>
    <cellStyle name="요약 4 2 4 5" xfId="5195" xr:uid="{00000000-0005-0000-0000-0000F5130000}"/>
    <cellStyle name="요약 4 2 4 5 2" xfId="5196" xr:uid="{00000000-0005-0000-0000-0000F6130000}"/>
    <cellStyle name="요약 4 2 5" xfId="5197" xr:uid="{00000000-0005-0000-0000-0000F7130000}"/>
    <cellStyle name="요약 4 2 5 2" xfId="5198" xr:uid="{00000000-0005-0000-0000-0000F8130000}"/>
    <cellStyle name="요약 4 2 5 2 2" xfId="5199" xr:uid="{00000000-0005-0000-0000-0000F9130000}"/>
    <cellStyle name="요약 4 2 5 2 2 2" xfId="5200" xr:uid="{00000000-0005-0000-0000-0000FA130000}"/>
    <cellStyle name="요약 4 2 5 2 2 2 2" xfId="5201" xr:uid="{00000000-0005-0000-0000-0000FB130000}"/>
    <cellStyle name="요약 4 2 5 2 2 2 2 2" xfId="5202" xr:uid="{00000000-0005-0000-0000-0000FC130000}"/>
    <cellStyle name="요약 4 2 5 2 2 2 3" xfId="5203" xr:uid="{00000000-0005-0000-0000-0000FD130000}"/>
    <cellStyle name="요약 4 2 5 2 2 2 3 2" xfId="5204" xr:uid="{00000000-0005-0000-0000-0000FE130000}"/>
    <cellStyle name="요약 4 2 5 2 2 3" xfId="5205" xr:uid="{00000000-0005-0000-0000-0000FF130000}"/>
    <cellStyle name="요약 4 2 5 2 2 3 2" xfId="5206" xr:uid="{00000000-0005-0000-0000-000000140000}"/>
    <cellStyle name="요약 4 2 5 2 3" xfId="5207" xr:uid="{00000000-0005-0000-0000-000001140000}"/>
    <cellStyle name="요약 4 2 5 2 3 2" xfId="5208" xr:uid="{00000000-0005-0000-0000-000002140000}"/>
    <cellStyle name="요약 4 2 5 2 3 2 2" xfId="5209" xr:uid="{00000000-0005-0000-0000-000003140000}"/>
    <cellStyle name="요약 4 2 5 2 3 3" xfId="5210" xr:uid="{00000000-0005-0000-0000-000004140000}"/>
    <cellStyle name="요약 4 2 5 2 3 3 2" xfId="5211" xr:uid="{00000000-0005-0000-0000-000005140000}"/>
    <cellStyle name="요약 4 2 5 2 4" xfId="5212" xr:uid="{00000000-0005-0000-0000-000006140000}"/>
    <cellStyle name="요약 4 2 5 2 4 2" xfId="5213" xr:uid="{00000000-0005-0000-0000-000007140000}"/>
    <cellStyle name="요약 4 2 5 3" xfId="5214" xr:uid="{00000000-0005-0000-0000-000008140000}"/>
    <cellStyle name="요약 4 2 5 3 2" xfId="5215" xr:uid="{00000000-0005-0000-0000-000009140000}"/>
    <cellStyle name="요약 4 2 5 3 2 2" xfId="5216" xr:uid="{00000000-0005-0000-0000-00000A140000}"/>
    <cellStyle name="요약 4 2 5 3 2 2 2" xfId="5217" xr:uid="{00000000-0005-0000-0000-00000B140000}"/>
    <cellStyle name="요약 4 2 5 3 2 3" xfId="5218" xr:uid="{00000000-0005-0000-0000-00000C140000}"/>
    <cellStyle name="요약 4 2 5 3 2 3 2" xfId="5219" xr:uid="{00000000-0005-0000-0000-00000D140000}"/>
    <cellStyle name="요약 4 2 5 3 3" xfId="5220" xr:uid="{00000000-0005-0000-0000-00000E140000}"/>
    <cellStyle name="요약 4 2 5 3 3 2" xfId="5221" xr:uid="{00000000-0005-0000-0000-00000F140000}"/>
    <cellStyle name="요약 4 2 5 4" xfId="5222" xr:uid="{00000000-0005-0000-0000-000010140000}"/>
    <cellStyle name="요약 4 2 5 4 2" xfId="5223" xr:uid="{00000000-0005-0000-0000-000011140000}"/>
    <cellStyle name="요약 4 2 5 4 2 2" xfId="5224" xr:uid="{00000000-0005-0000-0000-000012140000}"/>
    <cellStyle name="요약 4 2 5 4 3" xfId="5225" xr:uid="{00000000-0005-0000-0000-000013140000}"/>
    <cellStyle name="요약 4 2 5 4 3 2" xfId="5226" xr:uid="{00000000-0005-0000-0000-000014140000}"/>
    <cellStyle name="요약 4 2 5 5" xfId="5227" xr:uid="{00000000-0005-0000-0000-000015140000}"/>
    <cellStyle name="요약 4 2 5 5 2" xfId="5228" xr:uid="{00000000-0005-0000-0000-000016140000}"/>
    <cellStyle name="요약 4 2 6" xfId="5229" xr:uid="{00000000-0005-0000-0000-000017140000}"/>
    <cellStyle name="요약 4 2 6 2" xfId="5230" xr:uid="{00000000-0005-0000-0000-000018140000}"/>
    <cellStyle name="요약 4 2 6 2 2" xfId="5231" xr:uid="{00000000-0005-0000-0000-000019140000}"/>
    <cellStyle name="요약 4 2 6 2 2 2" xfId="5232" xr:uid="{00000000-0005-0000-0000-00001A140000}"/>
    <cellStyle name="요약 4 2 6 2 2 2 2" xfId="5233" xr:uid="{00000000-0005-0000-0000-00001B140000}"/>
    <cellStyle name="요약 4 2 6 2 2 2 2 2" xfId="5234" xr:uid="{00000000-0005-0000-0000-00001C140000}"/>
    <cellStyle name="요약 4 2 6 2 2 2 3" xfId="5235" xr:uid="{00000000-0005-0000-0000-00001D140000}"/>
    <cellStyle name="요약 4 2 6 2 2 2 3 2" xfId="5236" xr:uid="{00000000-0005-0000-0000-00001E140000}"/>
    <cellStyle name="요약 4 2 6 2 2 3" xfId="5237" xr:uid="{00000000-0005-0000-0000-00001F140000}"/>
    <cellStyle name="요약 4 2 6 2 2 3 2" xfId="5238" xr:uid="{00000000-0005-0000-0000-000020140000}"/>
    <cellStyle name="요약 4 2 6 2 3" xfId="5239" xr:uid="{00000000-0005-0000-0000-000021140000}"/>
    <cellStyle name="요약 4 2 6 2 3 2" xfId="5240" xr:uid="{00000000-0005-0000-0000-000022140000}"/>
    <cellStyle name="요약 4 2 6 2 3 2 2" xfId="5241" xr:uid="{00000000-0005-0000-0000-000023140000}"/>
    <cellStyle name="요약 4 2 6 2 3 3" xfId="5242" xr:uid="{00000000-0005-0000-0000-000024140000}"/>
    <cellStyle name="요약 4 2 6 2 3 3 2" xfId="5243" xr:uid="{00000000-0005-0000-0000-000025140000}"/>
    <cellStyle name="요약 4 2 6 2 4" xfId="5244" xr:uid="{00000000-0005-0000-0000-000026140000}"/>
    <cellStyle name="요약 4 2 6 2 4 2" xfId="5245" xr:uid="{00000000-0005-0000-0000-000027140000}"/>
    <cellStyle name="요약 4 2 6 3" xfId="5246" xr:uid="{00000000-0005-0000-0000-000028140000}"/>
    <cellStyle name="요약 4 2 6 3 2" xfId="5247" xr:uid="{00000000-0005-0000-0000-000029140000}"/>
    <cellStyle name="요약 4 2 6 3 2 2" xfId="5248" xr:uid="{00000000-0005-0000-0000-00002A140000}"/>
    <cellStyle name="요약 4 2 6 3 2 2 2" xfId="5249" xr:uid="{00000000-0005-0000-0000-00002B140000}"/>
    <cellStyle name="요약 4 2 6 3 2 3" xfId="5250" xr:uid="{00000000-0005-0000-0000-00002C140000}"/>
    <cellStyle name="요약 4 2 6 3 2 3 2" xfId="5251" xr:uid="{00000000-0005-0000-0000-00002D140000}"/>
    <cellStyle name="요약 4 2 6 3 3" xfId="5252" xr:uid="{00000000-0005-0000-0000-00002E140000}"/>
    <cellStyle name="요약 4 2 6 3 3 2" xfId="5253" xr:uid="{00000000-0005-0000-0000-00002F140000}"/>
    <cellStyle name="요약 4 2 6 4" xfId="5254" xr:uid="{00000000-0005-0000-0000-000030140000}"/>
    <cellStyle name="요약 4 2 6 4 2" xfId="5255" xr:uid="{00000000-0005-0000-0000-000031140000}"/>
    <cellStyle name="요약 4 2 6 4 2 2" xfId="5256" xr:uid="{00000000-0005-0000-0000-000032140000}"/>
    <cellStyle name="요약 4 2 6 4 3" xfId="5257" xr:uid="{00000000-0005-0000-0000-000033140000}"/>
    <cellStyle name="요약 4 2 6 4 3 2" xfId="5258" xr:uid="{00000000-0005-0000-0000-000034140000}"/>
    <cellStyle name="요약 4 2 6 5" xfId="5259" xr:uid="{00000000-0005-0000-0000-000035140000}"/>
    <cellStyle name="요약 4 2 6 5 2" xfId="5260" xr:uid="{00000000-0005-0000-0000-000036140000}"/>
    <cellStyle name="요약 4 2 7" xfId="5261" xr:uid="{00000000-0005-0000-0000-000037140000}"/>
    <cellStyle name="요약 4 2 7 2" xfId="5262" xr:uid="{00000000-0005-0000-0000-000038140000}"/>
    <cellStyle name="요약 4 2 7 2 2" xfId="5263" xr:uid="{00000000-0005-0000-0000-000039140000}"/>
    <cellStyle name="요약 4 2 7 2 2 2" xfId="5264" xr:uid="{00000000-0005-0000-0000-00003A140000}"/>
    <cellStyle name="요약 4 2 7 2 2 2 2" xfId="5265" xr:uid="{00000000-0005-0000-0000-00003B140000}"/>
    <cellStyle name="요약 4 2 7 2 2 3" xfId="5266" xr:uid="{00000000-0005-0000-0000-00003C140000}"/>
    <cellStyle name="요약 4 2 7 2 2 3 2" xfId="5267" xr:uid="{00000000-0005-0000-0000-00003D140000}"/>
    <cellStyle name="요약 4 2 7 2 3" xfId="5268" xr:uid="{00000000-0005-0000-0000-00003E140000}"/>
    <cellStyle name="요약 4 2 7 2 3 2" xfId="5269" xr:uid="{00000000-0005-0000-0000-00003F140000}"/>
    <cellStyle name="요약 4 2 7 3" xfId="5270" xr:uid="{00000000-0005-0000-0000-000040140000}"/>
    <cellStyle name="요약 4 2 7 3 2" xfId="5271" xr:uid="{00000000-0005-0000-0000-000041140000}"/>
    <cellStyle name="요약 4 2 7 3 2 2" xfId="5272" xr:uid="{00000000-0005-0000-0000-000042140000}"/>
    <cellStyle name="요약 4 2 7 3 3" xfId="5273" xr:uid="{00000000-0005-0000-0000-000043140000}"/>
    <cellStyle name="요약 4 2 7 3 3 2" xfId="5274" xr:uid="{00000000-0005-0000-0000-000044140000}"/>
    <cellStyle name="요약 4 2 7 4" xfId="5275" xr:uid="{00000000-0005-0000-0000-000045140000}"/>
    <cellStyle name="요약 4 2 7 4 2" xfId="5276" xr:uid="{00000000-0005-0000-0000-000046140000}"/>
    <cellStyle name="요약 4 2 8" xfId="5277" xr:uid="{00000000-0005-0000-0000-000047140000}"/>
    <cellStyle name="요약 4 2 8 2" xfId="5278" xr:uid="{00000000-0005-0000-0000-000048140000}"/>
    <cellStyle name="요약 4 2 8 2 2" xfId="5279" xr:uid="{00000000-0005-0000-0000-000049140000}"/>
    <cellStyle name="요약 4 2 8 2 2 2" xfId="5280" xr:uid="{00000000-0005-0000-0000-00004A140000}"/>
    <cellStyle name="요약 4 2 8 2 3" xfId="5281" xr:uid="{00000000-0005-0000-0000-00004B140000}"/>
    <cellStyle name="요약 4 2 8 2 3 2" xfId="5282" xr:uid="{00000000-0005-0000-0000-00004C140000}"/>
    <cellStyle name="요약 4 2 8 3" xfId="5283" xr:uid="{00000000-0005-0000-0000-00004D140000}"/>
    <cellStyle name="요약 4 2 8 3 2" xfId="5284" xr:uid="{00000000-0005-0000-0000-00004E140000}"/>
    <cellStyle name="요약 4 2 9" xfId="5285" xr:uid="{00000000-0005-0000-0000-00004F140000}"/>
    <cellStyle name="요약 4 2 9 2" xfId="5286" xr:uid="{00000000-0005-0000-0000-000050140000}"/>
    <cellStyle name="요약 4 2 9 2 2" xfId="5287" xr:uid="{00000000-0005-0000-0000-000051140000}"/>
    <cellStyle name="요약 4 2 9 3" xfId="5288" xr:uid="{00000000-0005-0000-0000-000052140000}"/>
    <cellStyle name="요약 4 2 9 3 2" xfId="5289" xr:uid="{00000000-0005-0000-0000-000053140000}"/>
    <cellStyle name="요약 4 3" xfId="5290" xr:uid="{00000000-0005-0000-0000-000054140000}"/>
    <cellStyle name="요약 4 3 2" xfId="5291" xr:uid="{00000000-0005-0000-0000-000055140000}"/>
    <cellStyle name="요약 4 3 2 2" xfId="5292" xr:uid="{00000000-0005-0000-0000-000056140000}"/>
    <cellStyle name="요약 4 3 2 2 2" xfId="5293" xr:uid="{00000000-0005-0000-0000-000057140000}"/>
    <cellStyle name="요약 4 3 2 2 2 2" xfId="5294" xr:uid="{00000000-0005-0000-0000-000058140000}"/>
    <cellStyle name="요약 4 3 2 2 3" xfId="5295" xr:uid="{00000000-0005-0000-0000-000059140000}"/>
    <cellStyle name="요약 4 3 2 2 3 2" xfId="5296" xr:uid="{00000000-0005-0000-0000-00005A140000}"/>
    <cellStyle name="요약 4 3 2 3" xfId="5297" xr:uid="{00000000-0005-0000-0000-00005B140000}"/>
    <cellStyle name="요약 4 3 2 3 2" xfId="5298" xr:uid="{00000000-0005-0000-0000-00005C140000}"/>
    <cellStyle name="요약 4 3 3" xfId="5299" xr:uid="{00000000-0005-0000-0000-00005D140000}"/>
    <cellStyle name="요약 4 3 3 2" xfId="5300" xr:uid="{00000000-0005-0000-0000-00005E140000}"/>
    <cellStyle name="요약 4 3 3 2 2" xfId="5301" xr:uid="{00000000-0005-0000-0000-00005F140000}"/>
    <cellStyle name="요약 4 3 3 3" xfId="5302" xr:uid="{00000000-0005-0000-0000-000060140000}"/>
    <cellStyle name="요약 4 3 3 3 2" xfId="5303" xr:uid="{00000000-0005-0000-0000-000061140000}"/>
    <cellStyle name="요약 4 3 4" xfId="5304" xr:uid="{00000000-0005-0000-0000-000062140000}"/>
    <cellStyle name="요약 4 3 4 2" xfId="5305" xr:uid="{00000000-0005-0000-0000-000063140000}"/>
    <cellStyle name="요약 4 4" xfId="5306" xr:uid="{00000000-0005-0000-0000-000064140000}"/>
    <cellStyle name="요약 4 4 2" xfId="5307" xr:uid="{00000000-0005-0000-0000-000065140000}"/>
    <cellStyle name="요약 4 4 2 2" xfId="5308" xr:uid="{00000000-0005-0000-0000-000066140000}"/>
    <cellStyle name="요약 4 4 3" xfId="5309" xr:uid="{00000000-0005-0000-0000-000067140000}"/>
    <cellStyle name="요약 4 4 3 2" xfId="5310" xr:uid="{00000000-0005-0000-0000-000068140000}"/>
    <cellStyle name="요약 4 5" xfId="5065" xr:uid="{00000000-0005-0000-0000-000069140000}"/>
    <cellStyle name="요약 5" xfId="5311" xr:uid="{00000000-0005-0000-0000-00006A140000}"/>
    <cellStyle name="요약 5 2" xfId="5312" xr:uid="{00000000-0005-0000-0000-00006B140000}"/>
    <cellStyle name="요약 5 2 10" xfId="5313" xr:uid="{00000000-0005-0000-0000-00006C140000}"/>
    <cellStyle name="요약 5 2 10 2" xfId="5314" xr:uid="{00000000-0005-0000-0000-00006D140000}"/>
    <cellStyle name="요약 5 2 2" xfId="5315" xr:uid="{00000000-0005-0000-0000-00006E140000}"/>
    <cellStyle name="요약 5 2 2 2" xfId="5316" xr:uid="{00000000-0005-0000-0000-00006F140000}"/>
    <cellStyle name="요약 5 2 2 2 2" xfId="5317" xr:uid="{00000000-0005-0000-0000-000070140000}"/>
    <cellStyle name="요약 5 2 2 2 2 2" xfId="5318" xr:uid="{00000000-0005-0000-0000-000071140000}"/>
    <cellStyle name="요약 5 2 2 2 2 2 2" xfId="5319" xr:uid="{00000000-0005-0000-0000-000072140000}"/>
    <cellStyle name="요약 5 2 2 2 2 2 2 2" xfId="5320" xr:uid="{00000000-0005-0000-0000-000073140000}"/>
    <cellStyle name="요약 5 2 2 2 2 2 2 2 2" xfId="5321" xr:uid="{00000000-0005-0000-0000-000074140000}"/>
    <cellStyle name="요약 5 2 2 2 2 2 2 3" xfId="5322" xr:uid="{00000000-0005-0000-0000-000075140000}"/>
    <cellStyle name="요약 5 2 2 2 2 2 2 3 2" xfId="5323" xr:uid="{00000000-0005-0000-0000-000076140000}"/>
    <cellStyle name="요약 5 2 2 2 2 2 3" xfId="5324" xr:uid="{00000000-0005-0000-0000-000077140000}"/>
    <cellStyle name="요약 5 2 2 2 2 2 3 2" xfId="5325" xr:uid="{00000000-0005-0000-0000-000078140000}"/>
    <cellStyle name="요약 5 2 2 2 2 3" xfId="5326" xr:uid="{00000000-0005-0000-0000-000079140000}"/>
    <cellStyle name="요약 5 2 2 2 2 3 2" xfId="5327" xr:uid="{00000000-0005-0000-0000-00007A140000}"/>
    <cellStyle name="요약 5 2 2 2 2 3 2 2" xfId="5328" xr:uid="{00000000-0005-0000-0000-00007B140000}"/>
    <cellStyle name="요약 5 2 2 2 2 3 3" xfId="5329" xr:uid="{00000000-0005-0000-0000-00007C140000}"/>
    <cellStyle name="요약 5 2 2 2 2 3 3 2" xfId="5330" xr:uid="{00000000-0005-0000-0000-00007D140000}"/>
    <cellStyle name="요약 5 2 2 2 2 4" xfId="5331" xr:uid="{00000000-0005-0000-0000-00007E140000}"/>
    <cellStyle name="요약 5 2 2 2 2 4 2" xfId="5332" xr:uid="{00000000-0005-0000-0000-00007F140000}"/>
    <cellStyle name="요약 5 2 2 2 3" xfId="5333" xr:uid="{00000000-0005-0000-0000-000080140000}"/>
    <cellStyle name="요약 5 2 2 2 3 2" xfId="5334" xr:uid="{00000000-0005-0000-0000-000081140000}"/>
    <cellStyle name="요약 5 2 2 2 3 2 2" xfId="5335" xr:uid="{00000000-0005-0000-0000-000082140000}"/>
    <cellStyle name="요약 5 2 2 2 3 2 2 2" xfId="5336" xr:uid="{00000000-0005-0000-0000-000083140000}"/>
    <cellStyle name="요약 5 2 2 2 3 2 3" xfId="5337" xr:uid="{00000000-0005-0000-0000-000084140000}"/>
    <cellStyle name="요약 5 2 2 2 3 2 3 2" xfId="5338" xr:uid="{00000000-0005-0000-0000-000085140000}"/>
    <cellStyle name="요약 5 2 2 2 3 3" xfId="5339" xr:uid="{00000000-0005-0000-0000-000086140000}"/>
    <cellStyle name="요약 5 2 2 2 3 3 2" xfId="5340" xr:uid="{00000000-0005-0000-0000-000087140000}"/>
    <cellStyle name="요약 5 2 2 2 4" xfId="5341" xr:uid="{00000000-0005-0000-0000-000088140000}"/>
    <cellStyle name="요약 5 2 2 2 4 2" xfId="5342" xr:uid="{00000000-0005-0000-0000-000089140000}"/>
    <cellStyle name="요약 5 2 2 2 4 2 2" xfId="5343" xr:uid="{00000000-0005-0000-0000-00008A140000}"/>
    <cellStyle name="요약 5 2 2 2 4 3" xfId="5344" xr:uid="{00000000-0005-0000-0000-00008B140000}"/>
    <cellStyle name="요약 5 2 2 2 4 3 2" xfId="5345" xr:uid="{00000000-0005-0000-0000-00008C140000}"/>
    <cellStyle name="요약 5 2 2 2 5" xfId="5346" xr:uid="{00000000-0005-0000-0000-00008D140000}"/>
    <cellStyle name="요약 5 2 2 2 5 2" xfId="5347" xr:uid="{00000000-0005-0000-0000-00008E140000}"/>
    <cellStyle name="요약 5 2 2 3" xfId="5348" xr:uid="{00000000-0005-0000-0000-00008F140000}"/>
    <cellStyle name="요약 5 2 2 3 2" xfId="5349" xr:uid="{00000000-0005-0000-0000-000090140000}"/>
    <cellStyle name="요약 5 2 2 3 2 2" xfId="5350" xr:uid="{00000000-0005-0000-0000-000091140000}"/>
    <cellStyle name="요약 5 2 2 3 2 2 2" xfId="5351" xr:uid="{00000000-0005-0000-0000-000092140000}"/>
    <cellStyle name="요약 5 2 2 3 2 2 2 2" xfId="5352" xr:uid="{00000000-0005-0000-0000-000093140000}"/>
    <cellStyle name="요약 5 2 2 3 2 2 3" xfId="5353" xr:uid="{00000000-0005-0000-0000-000094140000}"/>
    <cellStyle name="요약 5 2 2 3 2 2 3 2" xfId="5354" xr:uid="{00000000-0005-0000-0000-000095140000}"/>
    <cellStyle name="요약 5 2 2 3 2 3" xfId="5355" xr:uid="{00000000-0005-0000-0000-000096140000}"/>
    <cellStyle name="요약 5 2 2 3 2 3 2" xfId="5356" xr:uid="{00000000-0005-0000-0000-000097140000}"/>
    <cellStyle name="요약 5 2 2 3 3" xfId="5357" xr:uid="{00000000-0005-0000-0000-000098140000}"/>
    <cellStyle name="요약 5 2 2 3 3 2" xfId="5358" xr:uid="{00000000-0005-0000-0000-000099140000}"/>
    <cellStyle name="요약 5 2 2 3 3 2 2" xfId="5359" xr:uid="{00000000-0005-0000-0000-00009A140000}"/>
    <cellStyle name="요약 5 2 2 3 3 3" xfId="5360" xr:uid="{00000000-0005-0000-0000-00009B140000}"/>
    <cellStyle name="요약 5 2 2 3 3 3 2" xfId="5361" xr:uid="{00000000-0005-0000-0000-00009C140000}"/>
    <cellStyle name="요약 5 2 2 3 4" xfId="5362" xr:uid="{00000000-0005-0000-0000-00009D140000}"/>
    <cellStyle name="요약 5 2 2 3 4 2" xfId="5363" xr:uid="{00000000-0005-0000-0000-00009E140000}"/>
    <cellStyle name="요약 5 2 2 4" xfId="5364" xr:uid="{00000000-0005-0000-0000-00009F140000}"/>
    <cellStyle name="요약 5 2 2 4 2" xfId="5365" xr:uid="{00000000-0005-0000-0000-0000A0140000}"/>
    <cellStyle name="요약 5 2 2 4 2 2" xfId="5366" xr:uid="{00000000-0005-0000-0000-0000A1140000}"/>
    <cellStyle name="요약 5 2 2 4 2 2 2" xfId="5367" xr:uid="{00000000-0005-0000-0000-0000A2140000}"/>
    <cellStyle name="요약 5 2 2 4 2 3" xfId="5368" xr:uid="{00000000-0005-0000-0000-0000A3140000}"/>
    <cellStyle name="요약 5 2 2 4 2 3 2" xfId="5369" xr:uid="{00000000-0005-0000-0000-0000A4140000}"/>
    <cellStyle name="요약 5 2 2 4 3" xfId="5370" xr:uid="{00000000-0005-0000-0000-0000A5140000}"/>
    <cellStyle name="요약 5 2 2 4 3 2" xfId="5371" xr:uid="{00000000-0005-0000-0000-0000A6140000}"/>
    <cellStyle name="요약 5 2 2 5" xfId="5372" xr:uid="{00000000-0005-0000-0000-0000A7140000}"/>
    <cellStyle name="요약 5 2 2 5 2" xfId="5373" xr:uid="{00000000-0005-0000-0000-0000A8140000}"/>
    <cellStyle name="요약 5 2 2 5 2 2" xfId="5374" xr:uid="{00000000-0005-0000-0000-0000A9140000}"/>
    <cellStyle name="요약 5 2 2 5 3" xfId="5375" xr:uid="{00000000-0005-0000-0000-0000AA140000}"/>
    <cellStyle name="요약 5 2 2 5 3 2" xfId="5376" xr:uid="{00000000-0005-0000-0000-0000AB140000}"/>
    <cellStyle name="요약 5 2 2 6" xfId="5377" xr:uid="{00000000-0005-0000-0000-0000AC140000}"/>
    <cellStyle name="요약 5 2 2 6 2" xfId="5378" xr:uid="{00000000-0005-0000-0000-0000AD140000}"/>
    <cellStyle name="요약 5 2 3" xfId="5379" xr:uid="{00000000-0005-0000-0000-0000AE140000}"/>
    <cellStyle name="요약 5 2 3 2" xfId="5380" xr:uid="{00000000-0005-0000-0000-0000AF140000}"/>
    <cellStyle name="요약 5 2 3 2 2" xfId="5381" xr:uid="{00000000-0005-0000-0000-0000B0140000}"/>
    <cellStyle name="요약 5 2 3 2 2 2" xfId="5382" xr:uid="{00000000-0005-0000-0000-0000B1140000}"/>
    <cellStyle name="요약 5 2 3 2 2 2 2" xfId="5383" xr:uid="{00000000-0005-0000-0000-0000B2140000}"/>
    <cellStyle name="요약 5 2 3 2 2 2 2 2" xfId="5384" xr:uid="{00000000-0005-0000-0000-0000B3140000}"/>
    <cellStyle name="요약 5 2 3 2 2 2 3" xfId="5385" xr:uid="{00000000-0005-0000-0000-0000B4140000}"/>
    <cellStyle name="요약 5 2 3 2 2 2 3 2" xfId="5386" xr:uid="{00000000-0005-0000-0000-0000B5140000}"/>
    <cellStyle name="요약 5 2 3 2 2 3" xfId="5387" xr:uid="{00000000-0005-0000-0000-0000B6140000}"/>
    <cellStyle name="요약 5 2 3 2 2 3 2" xfId="5388" xr:uid="{00000000-0005-0000-0000-0000B7140000}"/>
    <cellStyle name="요약 5 2 3 2 3" xfId="5389" xr:uid="{00000000-0005-0000-0000-0000B8140000}"/>
    <cellStyle name="요약 5 2 3 2 3 2" xfId="5390" xr:uid="{00000000-0005-0000-0000-0000B9140000}"/>
    <cellStyle name="요약 5 2 3 2 3 2 2" xfId="5391" xr:uid="{00000000-0005-0000-0000-0000BA140000}"/>
    <cellStyle name="요약 5 2 3 2 3 3" xfId="5392" xr:uid="{00000000-0005-0000-0000-0000BB140000}"/>
    <cellStyle name="요약 5 2 3 2 3 3 2" xfId="5393" xr:uid="{00000000-0005-0000-0000-0000BC140000}"/>
    <cellStyle name="요약 5 2 3 2 4" xfId="5394" xr:uid="{00000000-0005-0000-0000-0000BD140000}"/>
    <cellStyle name="요약 5 2 3 2 4 2" xfId="5395" xr:uid="{00000000-0005-0000-0000-0000BE140000}"/>
    <cellStyle name="요약 5 2 3 3" xfId="5396" xr:uid="{00000000-0005-0000-0000-0000BF140000}"/>
    <cellStyle name="요약 5 2 3 3 2" xfId="5397" xr:uid="{00000000-0005-0000-0000-0000C0140000}"/>
    <cellStyle name="요약 5 2 3 3 2 2" xfId="5398" xr:uid="{00000000-0005-0000-0000-0000C1140000}"/>
    <cellStyle name="요약 5 2 3 3 2 2 2" xfId="5399" xr:uid="{00000000-0005-0000-0000-0000C2140000}"/>
    <cellStyle name="요약 5 2 3 3 2 3" xfId="5400" xr:uid="{00000000-0005-0000-0000-0000C3140000}"/>
    <cellStyle name="요약 5 2 3 3 2 3 2" xfId="5401" xr:uid="{00000000-0005-0000-0000-0000C4140000}"/>
    <cellStyle name="요약 5 2 3 3 3" xfId="5402" xr:uid="{00000000-0005-0000-0000-0000C5140000}"/>
    <cellStyle name="요약 5 2 3 3 3 2" xfId="5403" xr:uid="{00000000-0005-0000-0000-0000C6140000}"/>
    <cellStyle name="요약 5 2 3 4" xfId="5404" xr:uid="{00000000-0005-0000-0000-0000C7140000}"/>
    <cellStyle name="요약 5 2 3 4 2" xfId="5405" xr:uid="{00000000-0005-0000-0000-0000C8140000}"/>
    <cellStyle name="요약 5 2 3 4 2 2" xfId="5406" xr:uid="{00000000-0005-0000-0000-0000C9140000}"/>
    <cellStyle name="요약 5 2 3 4 3" xfId="5407" xr:uid="{00000000-0005-0000-0000-0000CA140000}"/>
    <cellStyle name="요약 5 2 3 4 3 2" xfId="5408" xr:uid="{00000000-0005-0000-0000-0000CB140000}"/>
    <cellStyle name="요약 5 2 3 5" xfId="5409" xr:uid="{00000000-0005-0000-0000-0000CC140000}"/>
    <cellStyle name="요약 5 2 3 5 2" xfId="5410" xr:uid="{00000000-0005-0000-0000-0000CD140000}"/>
    <cellStyle name="요약 5 2 4" xfId="5411" xr:uid="{00000000-0005-0000-0000-0000CE140000}"/>
    <cellStyle name="요약 5 2 4 2" xfId="5412" xr:uid="{00000000-0005-0000-0000-0000CF140000}"/>
    <cellStyle name="요약 5 2 4 2 2" xfId="5413" xr:uid="{00000000-0005-0000-0000-0000D0140000}"/>
    <cellStyle name="요약 5 2 4 2 2 2" xfId="5414" xr:uid="{00000000-0005-0000-0000-0000D1140000}"/>
    <cellStyle name="요약 5 2 4 2 2 2 2" xfId="5415" xr:uid="{00000000-0005-0000-0000-0000D2140000}"/>
    <cellStyle name="요약 5 2 4 2 2 2 2 2" xfId="5416" xr:uid="{00000000-0005-0000-0000-0000D3140000}"/>
    <cellStyle name="요약 5 2 4 2 2 2 3" xfId="5417" xr:uid="{00000000-0005-0000-0000-0000D4140000}"/>
    <cellStyle name="요약 5 2 4 2 2 2 3 2" xfId="5418" xr:uid="{00000000-0005-0000-0000-0000D5140000}"/>
    <cellStyle name="요약 5 2 4 2 2 3" xfId="5419" xr:uid="{00000000-0005-0000-0000-0000D6140000}"/>
    <cellStyle name="요약 5 2 4 2 2 3 2" xfId="5420" xr:uid="{00000000-0005-0000-0000-0000D7140000}"/>
    <cellStyle name="요약 5 2 4 2 3" xfId="5421" xr:uid="{00000000-0005-0000-0000-0000D8140000}"/>
    <cellStyle name="요약 5 2 4 2 3 2" xfId="5422" xr:uid="{00000000-0005-0000-0000-0000D9140000}"/>
    <cellStyle name="요약 5 2 4 2 3 2 2" xfId="5423" xr:uid="{00000000-0005-0000-0000-0000DA140000}"/>
    <cellStyle name="요약 5 2 4 2 3 3" xfId="5424" xr:uid="{00000000-0005-0000-0000-0000DB140000}"/>
    <cellStyle name="요약 5 2 4 2 3 3 2" xfId="5425" xr:uid="{00000000-0005-0000-0000-0000DC140000}"/>
    <cellStyle name="요약 5 2 4 2 4" xfId="5426" xr:uid="{00000000-0005-0000-0000-0000DD140000}"/>
    <cellStyle name="요약 5 2 4 2 4 2" xfId="5427" xr:uid="{00000000-0005-0000-0000-0000DE140000}"/>
    <cellStyle name="요약 5 2 4 3" xfId="5428" xr:uid="{00000000-0005-0000-0000-0000DF140000}"/>
    <cellStyle name="요약 5 2 4 3 2" xfId="5429" xr:uid="{00000000-0005-0000-0000-0000E0140000}"/>
    <cellStyle name="요약 5 2 4 3 2 2" xfId="5430" xr:uid="{00000000-0005-0000-0000-0000E1140000}"/>
    <cellStyle name="요약 5 2 4 3 2 2 2" xfId="5431" xr:uid="{00000000-0005-0000-0000-0000E2140000}"/>
    <cellStyle name="요약 5 2 4 3 2 3" xfId="5432" xr:uid="{00000000-0005-0000-0000-0000E3140000}"/>
    <cellStyle name="요약 5 2 4 3 2 3 2" xfId="5433" xr:uid="{00000000-0005-0000-0000-0000E4140000}"/>
    <cellStyle name="요약 5 2 4 3 3" xfId="5434" xr:uid="{00000000-0005-0000-0000-0000E5140000}"/>
    <cellStyle name="요약 5 2 4 3 3 2" xfId="5435" xr:uid="{00000000-0005-0000-0000-0000E6140000}"/>
    <cellStyle name="요약 5 2 4 4" xfId="5436" xr:uid="{00000000-0005-0000-0000-0000E7140000}"/>
    <cellStyle name="요약 5 2 4 4 2" xfId="5437" xr:uid="{00000000-0005-0000-0000-0000E8140000}"/>
    <cellStyle name="요약 5 2 4 4 2 2" xfId="5438" xr:uid="{00000000-0005-0000-0000-0000E9140000}"/>
    <cellStyle name="요약 5 2 4 4 3" xfId="5439" xr:uid="{00000000-0005-0000-0000-0000EA140000}"/>
    <cellStyle name="요약 5 2 4 4 3 2" xfId="5440" xr:uid="{00000000-0005-0000-0000-0000EB140000}"/>
    <cellStyle name="요약 5 2 4 5" xfId="5441" xr:uid="{00000000-0005-0000-0000-0000EC140000}"/>
    <cellStyle name="요약 5 2 4 5 2" xfId="5442" xr:uid="{00000000-0005-0000-0000-0000ED140000}"/>
    <cellStyle name="요약 5 2 5" xfId="5443" xr:uid="{00000000-0005-0000-0000-0000EE140000}"/>
    <cellStyle name="요약 5 2 5 2" xfId="5444" xr:uid="{00000000-0005-0000-0000-0000EF140000}"/>
    <cellStyle name="요약 5 2 5 2 2" xfId="5445" xr:uid="{00000000-0005-0000-0000-0000F0140000}"/>
    <cellStyle name="요약 5 2 5 2 2 2" xfId="5446" xr:uid="{00000000-0005-0000-0000-0000F1140000}"/>
    <cellStyle name="요약 5 2 5 2 2 2 2" xfId="5447" xr:uid="{00000000-0005-0000-0000-0000F2140000}"/>
    <cellStyle name="요약 5 2 5 2 2 2 2 2" xfId="5448" xr:uid="{00000000-0005-0000-0000-0000F3140000}"/>
    <cellStyle name="요약 5 2 5 2 2 2 3" xfId="5449" xr:uid="{00000000-0005-0000-0000-0000F4140000}"/>
    <cellStyle name="요약 5 2 5 2 2 2 3 2" xfId="5450" xr:uid="{00000000-0005-0000-0000-0000F5140000}"/>
    <cellStyle name="요약 5 2 5 2 2 3" xfId="5451" xr:uid="{00000000-0005-0000-0000-0000F6140000}"/>
    <cellStyle name="요약 5 2 5 2 2 3 2" xfId="5452" xr:uid="{00000000-0005-0000-0000-0000F7140000}"/>
    <cellStyle name="요약 5 2 5 2 3" xfId="5453" xr:uid="{00000000-0005-0000-0000-0000F8140000}"/>
    <cellStyle name="요약 5 2 5 2 3 2" xfId="5454" xr:uid="{00000000-0005-0000-0000-0000F9140000}"/>
    <cellStyle name="요약 5 2 5 2 3 2 2" xfId="5455" xr:uid="{00000000-0005-0000-0000-0000FA140000}"/>
    <cellStyle name="요약 5 2 5 2 3 3" xfId="5456" xr:uid="{00000000-0005-0000-0000-0000FB140000}"/>
    <cellStyle name="요약 5 2 5 2 3 3 2" xfId="5457" xr:uid="{00000000-0005-0000-0000-0000FC140000}"/>
    <cellStyle name="요약 5 2 5 2 4" xfId="5458" xr:uid="{00000000-0005-0000-0000-0000FD140000}"/>
    <cellStyle name="요약 5 2 5 2 4 2" xfId="5459" xr:uid="{00000000-0005-0000-0000-0000FE140000}"/>
    <cellStyle name="요약 5 2 5 3" xfId="5460" xr:uid="{00000000-0005-0000-0000-0000FF140000}"/>
    <cellStyle name="요약 5 2 5 3 2" xfId="5461" xr:uid="{00000000-0005-0000-0000-000000150000}"/>
    <cellStyle name="요약 5 2 5 3 2 2" xfId="5462" xr:uid="{00000000-0005-0000-0000-000001150000}"/>
    <cellStyle name="요약 5 2 5 3 2 2 2" xfId="5463" xr:uid="{00000000-0005-0000-0000-000002150000}"/>
    <cellStyle name="요약 5 2 5 3 2 3" xfId="5464" xr:uid="{00000000-0005-0000-0000-000003150000}"/>
    <cellStyle name="요약 5 2 5 3 2 3 2" xfId="5465" xr:uid="{00000000-0005-0000-0000-000004150000}"/>
    <cellStyle name="요약 5 2 5 3 3" xfId="5466" xr:uid="{00000000-0005-0000-0000-000005150000}"/>
    <cellStyle name="요약 5 2 5 3 3 2" xfId="5467" xr:uid="{00000000-0005-0000-0000-000006150000}"/>
    <cellStyle name="요약 5 2 5 4" xfId="5468" xr:uid="{00000000-0005-0000-0000-000007150000}"/>
    <cellStyle name="요약 5 2 5 4 2" xfId="5469" xr:uid="{00000000-0005-0000-0000-000008150000}"/>
    <cellStyle name="요약 5 2 5 4 2 2" xfId="5470" xr:uid="{00000000-0005-0000-0000-000009150000}"/>
    <cellStyle name="요약 5 2 5 4 3" xfId="5471" xr:uid="{00000000-0005-0000-0000-00000A150000}"/>
    <cellStyle name="요약 5 2 5 4 3 2" xfId="5472" xr:uid="{00000000-0005-0000-0000-00000B150000}"/>
    <cellStyle name="요약 5 2 5 5" xfId="5473" xr:uid="{00000000-0005-0000-0000-00000C150000}"/>
    <cellStyle name="요약 5 2 5 5 2" xfId="5474" xr:uid="{00000000-0005-0000-0000-00000D150000}"/>
    <cellStyle name="요약 5 2 6" xfId="5475" xr:uid="{00000000-0005-0000-0000-00000E150000}"/>
    <cellStyle name="요약 5 2 6 2" xfId="5476" xr:uid="{00000000-0005-0000-0000-00000F150000}"/>
    <cellStyle name="요약 5 2 6 2 2" xfId="5477" xr:uid="{00000000-0005-0000-0000-000010150000}"/>
    <cellStyle name="요약 5 2 6 2 2 2" xfId="5478" xr:uid="{00000000-0005-0000-0000-000011150000}"/>
    <cellStyle name="요약 5 2 6 2 2 2 2" xfId="5479" xr:uid="{00000000-0005-0000-0000-000012150000}"/>
    <cellStyle name="요약 5 2 6 2 2 2 2 2" xfId="5480" xr:uid="{00000000-0005-0000-0000-000013150000}"/>
    <cellStyle name="요약 5 2 6 2 2 2 3" xfId="5481" xr:uid="{00000000-0005-0000-0000-000014150000}"/>
    <cellStyle name="요약 5 2 6 2 2 2 3 2" xfId="5482" xr:uid="{00000000-0005-0000-0000-000015150000}"/>
    <cellStyle name="요약 5 2 6 2 2 3" xfId="5483" xr:uid="{00000000-0005-0000-0000-000016150000}"/>
    <cellStyle name="요약 5 2 6 2 2 3 2" xfId="5484" xr:uid="{00000000-0005-0000-0000-000017150000}"/>
    <cellStyle name="요약 5 2 6 2 3" xfId="5485" xr:uid="{00000000-0005-0000-0000-000018150000}"/>
    <cellStyle name="요약 5 2 6 2 3 2" xfId="5486" xr:uid="{00000000-0005-0000-0000-000019150000}"/>
    <cellStyle name="요약 5 2 6 2 3 2 2" xfId="5487" xr:uid="{00000000-0005-0000-0000-00001A150000}"/>
    <cellStyle name="요약 5 2 6 2 3 3" xfId="5488" xr:uid="{00000000-0005-0000-0000-00001B150000}"/>
    <cellStyle name="요약 5 2 6 2 3 3 2" xfId="5489" xr:uid="{00000000-0005-0000-0000-00001C150000}"/>
    <cellStyle name="요약 5 2 6 2 4" xfId="5490" xr:uid="{00000000-0005-0000-0000-00001D150000}"/>
    <cellStyle name="요약 5 2 6 2 4 2" xfId="5491" xr:uid="{00000000-0005-0000-0000-00001E150000}"/>
    <cellStyle name="요약 5 2 6 3" xfId="5492" xr:uid="{00000000-0005-0000-0000-00001F150000}"/>
    <cellStyle name="요약 5 2 6 3 2" xfId="5493" xr:uid="{00000000-0005-0000-0000-000020150000}"/>
    <cellStyle name="요약 5 2 6 3 2 2" xfId="5494" xr:uid="{00000000-0005-0000-0000-000021150000}"/>
    <cellStyle name="요약 5 2 6 3 2 2 2" xfId="5495" xr:uid="{00000000-0005-0000-0000-000022150000}"/>
    <cellStyle name="요약 5 2 6 3 2 3" xfId="5496" xr:uid="{00000000-0005-0000-0000-000023150000}"/>
    <cellStyle name="요약 5 2 6 3 2 3 2" xfId="5497" xr:uid="{00000000-0005-0000-0000-000024150000}"/>
    <cellStyle name="요약 5 2 6 3 3" xfId="5498" xr:uid="{00000000-0005-0000-0000-000025150000}"/>
    <cellStyle name="요약 5 2 6 3 3 2" xfId="5499" xr:uid="{00000000-0005-0000-0000-000026150000}"/>
    <cellStyle name="요약 5 2 6 4" xfId="5500" xr:uid="{00000000-0005-0000-0000-000027150000}"/>
    <cellStyle name="요약 5 2 6 4 2" xfId="5501" xr:uid="{00000000-0005-0000-0000-000028150000}"/>
    <cellStyle name="요약 5 2 6 4 2 2" xfId="5502" xr:uid="{00000000-0005-0000-0000-000029150000}"/>
    <cellStyle name="요약 5 2 6 4 3" xfId="5503" xr:uid="{00000000-0005-0000-0000-00002A150000}"/>
    <cellStyle name="요약 5 2 6 4 3 2" xfId="5504" xr:uid="{00000000-0005-0000-0000-00002B150000}"/>
    <cellStyle name="요약 5 2 6 5" xfId="5505" xr:uid="{00000000-0005-0000-0000-00002C150000}"/>
    <cellStyle name="요약 5 2 6 5 2" xfId="5506" xr:uid="{00000000-0005-0000-0000-00002D150000}"/>
    <cellStyle name="요약 5 2 7" xfId="5507" xr:uid="{00000000-0005-0000-0000-00002E150000}"/>
    <cellStyle name="요약 5 2 7 2" xfId="5508" xr:uid="{00000000-0005-0000-0000-00002F150000}"/>
    <cellStyle name="요약 5 2 7 2 2" xfId="5509" xr:uid="{00000000-0005-0000-0000-000030150000}"/>
    <cellStyle name="요약 5 2 7 2 2 2" xfId="5510" xr:uid="{00000000-0005-0000-0000-000031150000}"/>
    <cellStyle name="요약 5 2 7 2 2 2 2" xfId="5511" xr:uid="{00000000-0005-0000-0000-000032150000}"/>
    <cellStyle name="요약 5 2 7 2 2 3" xfId="5512" xr:uid="{00000000-0005-0000-0000-000033150000}"/>
    <cellStyle name="요약 5 2 7 2 2 3 2" xfId="5513" xr:uid="{00000000-0005-0000-0000-000034150000}"/>
    <cellStyle name="요약 5 2 7 2 3" xfId="5514" xr:uid="{00000000-0005-0000-0000-000035150000}"/>
    <cellStyle name="요약 5 2 7 2 3 2" xfId="5515" xr:uid="{00000000-0005-0000-0000-000036150000}"/>
    <cellStyle name="요약 5 2 7 3" xfId="5516" xr:uid="{00000000-0005-0000-0000-000037150000}"/>
    <cellStyle name="요약 5 2 7 3 2" xfId="5517" xr:uid="{00000000-0005-0000-0000-000038150000}"/>
    <cellStyle name="요약 5 2 7 3 2 2" xfId="5518" xr:uid="{00000000-0005-0000-0000-000039150000}"/>
    <cellStyle name="요약 5 2 7 3 3" xfId="5519" xr:uid="{00000000-0005-0000-0000-00003A150000}"/>
    <cellStyle name="요약 5 2 7 3 3 2" xfId="5520" xr:uid="{00000000-0005-0000-0000-00003B150000}"/>
    <cellStyle name="요약 5 2 7 4" xfId="5521" xr:uid="{00000000-0005-0000-0000-00003C150000}"/>
    <cellStyle name="요약 5 2 7 4 2" xfId="5522" xr:uid="{00000000-0005-0000-0000-00003D150000}"/>
    <cellStyle name="요약 5 2 8" xfId="5523" xr:uid="{00000000-0005-0000-0000-00003E150000}"/>
    <cellStyle name="요약 5 2 8 2" xfId="5524" xr:uid="{00000000-0005-0000-0000-00003F150000}"/>
    <cellStyle name="요약 5 2 8 2 2" xfId="5525" xr:uid="{00000000-0005-0000-0000-000040150000}"/>
    <cellStyle name="요약 5 2 8 2 2 2" xfId="5526" xr:uid="{00000000-0005-0000-0000-000041150000}"/>
    <cellStyle name="요약 5 2 8 2 3" xfId="5527" xr:uid="{00000000-0005-0000-0000-000042150000}"/>
    <cellStyle name="요약 5 2 8 2 3 2" xfId="5528" xr:uid="{00000000-0005-0000-0000-000043150000}"/>
    <cellStyle name="요약 5 2 8 3" xfId="5529" xr:uid="{00000000-0005-0000-0000-000044150000}"/>
    <cellStyle name="요약 5 2 8 3 2" xfId="5530" xr:uid="{00000000-0005-0000-0000-000045150000}"/>
    <cellStyle name="요약 5 2 9" xfId="5531" xr:uid="{00000000-0005-0000-0000-000046150000}"/>
    <cellStyle name="요약 5 2 9 2" xfId="5532" xr:uid="{00000000-0005-0000-0000-000047150000}"/>
    <cellStyle name="요약 5 2 9 2 2" xfId="5533" xr:uid="{00000000-0005-0000-0000-000048150000}"/>
    <cellStyle name="요약 5 2 9 3" xfId="5534" xr:uid="{00000000-0005-0000-0000-000049150000}"/>
    <cellStyle name="요약 5 2 9 3 2" xfId="5535" xr:uid="{00000000-0005-0000-0000-00004A150000}"/>
    <cellStyle name="요약 5 3" xfId="5536" xr:uid="{00000000-0005-0000-0000-00004B150000}"/>
    <cellStyle name="요약 5 3 2" xfId="5537" xr:uid="{00000000-0005-0000-0000-00004C150000}"/>
    <cellStyle name="요약 5 3 2 2" xfId="5538" xr:uid="{00000000-0005-0000-0000-00004D150000}"/>
    <cellStyle name="요약 5 3 2 2 2" xfId="5539" xr:uid="{00000000-0005-0000-0000-00004E150000}"/>
    <cellStyle name="요약 5 3 2 2 2 2" xfId="5540" xr:uid="{00000000-0005-0000-0000-00004F150000}"/>
    <cellStyle name="요약 5 3 2 2 3" xfId="5541" xr:uid="{00000000-0005-0000-0000-000050150000}"/>
    <cellStyle name="요약 5 3 2 2 3 2" xfId="5542" xr:uid="{00000000-0005-0000-0000-000051150000}"/>
    <cellStyle name="요약 5 3 2 3" xfId="5543" xr:uid="{00000000-0005-0000-0000-000052150000}"/>
    <cellStyle name="요약 5 3 2 3 2" xfId="5544" xr:uid="{00000000-0005-0000-0000-000053150000}"/>
    <cellStyle name="요약 5 3 3" xfId="5545" xr:uid="{00000000-0005-0000-0000-000054150000}"/>
    <cellStyle name="요약 5 3 3 2" xfId="5546" xr:uid="{00000000-0005-0000-0000-000055150000}"/>
    <cellStyle name="요약 5 3 3 2 2" xfId="5547" xr:uid="{00000000-0005-0000-0000-000056150000}"/>
    <cellStyle name="요약 5 3 3 3" xfId="5548" xr:uid="{00000000-0005-0000-0000-000057150000}"/>
    <cellStyle name="요약 5 3 3 3 2" xfId="5549" xr:uid="{00000000-0005-0000-0000-000058150000}"/>
    <cellStyle name="요약 5 3 4" xfId="5550" xr:uid="{00000000-0005-0000-0000-000059150000}"/>
    <cellStyle name="요약 5 3 4 2" xfId="5551" xr:uid="{00000000-0005-0000-0000-00005A150000}"/>
    <cellStyle name="요약 5 4" xfId="5552" xr:uid="{00000000-0005-0000-0000-00005B150000}"/>
    <cellStyle name="요약 5 4 2" xfId="5553" xr:uid="{00000000-0005-0000-0000-00005C150000}"/>
    <cellStyle name="요약 5 4 2 2" xfId="5554" xr:uid="{00000000-0005-0000-0000-00005D150000}"/>
    <cellStyle name="요약 5 4 3" xfId="5555" xr:uid="{00000000-0005-0000-0000-00005E150000}"/>
    <cellStyle name="요약 5 4 3 2" xfId="5556" xr:uid="{00000000-0005-0000-0000-00005F150000}"/>
    <cellStyle name="요약 6" xfId="5557" xr:uid="{00000000-0005-0000-0000-000060150000}"/>
    <cellStyle name="요약 7" xfId="5558" xr:uid="{00000000-0005-0000-0000-000061150000}"/>
    <cellStyle name="요약 8" xfId="6809" xr:uid="{00000000-0005-0000-0000-000062150000}"/>
    <cellStyle name="요약 9" xfId="6810" xr:uid="{00000000-0005-0000-0000-000063150000}"/>
    <cellStyle name="一般_Cell EQ Para._Equipment 0223xls" xfId="5559" xr:uid="{00000000-0005-0000-0000-000064150000}"/>
    <cellStyle name="입력 2" xfId="58" xr:uid="{00000000-0005-0000-0000-000065150000}"/>
    <cellStyle name="입력 2 2" xfId="348" xr:uid="{00000000-0005-0000-0000-000066150000}"/>
    <cellStyle name="입력 2 3" xfId="482" xr:uid="{00000000-0005-0000-0000-000067150000}"/>
    <cellStyle name="입력 2 4" xfId="5560" xr:uid="{00000000-0005-0000-0000-000068150000}"/>
    <cellStyle name="입력 3" xfId="432" xr:uid="{00000000-0005-0000-0000-000069150000}"/>
    <cellStyle name="입력 3 2" xfId="5561" xr:uid="{00000000-0005-0000-0000-00006A150000}"/>
    <cellStyle name="입력 4" xfId="362" xr:uid="{00000000-0005-0000-0000-00006B150000}"/>
    <cellStyle name="입력 4 2" xfId="5563" xr:uid="{00000000-0005-0000-0000-00006C150000}"/>
    <cellStyle name="입력 4 2 10" xfId="5564" xr:uid="{00000000-0005-0000-0000-00006D150000}"/>
    <cellStyle name="입력 4 2 10 2" xfId="5565" xr:uid="{00000000-0005-0000-0000-00006E150000}"/>
    <cellStyle name="입력 4 2 2" xfId="5566" xr:uid="{00000000-0005-0000-0000-00006F150000}"/>
    <cellStyle name="입력 4 2 2 2" xfId="5567" xr:uid="{00000000-0005-0000-0000-000070150000}"/>
    <cellStyle name="입력 4 2 2 2 2" xfId="5568" xr:uid="{00000000-0005-0000-0000-000071150000}"/>
    <cellStyle name="입력 4 2 2 2 2 2" xfId="5569" xr:uid="{00000000-0005-0000-0000-000072150000}"/>
    <cellStyle name="입력 4 2 2 2 2 2 2" xfId="5570" xr:uid="{00000000-0005-0000-0000-000073150000}"/>
    <cellStyle name="입력 4 2 2 2 2 2 2 2" xfId="5571" xr:uid="{00000000-0005-0000-0000-000074150000}"/>
    <cellStyle name="입력 4 2 2 2 2 2 2 2 2" xfId="5572" xr:uid="{00000000-0005-0000-0000-000075150000}"/>
    <cellStyle name="입력 4 2 2 2 2 2 2 3" xfId="5573" xr:uid="{00000000-0005-0000-0000-000076150000}"/>
    <cellStyle name="입력 4 2 2 2 2 2 2 3 2" xfId="5574" xr:uid="{00000000-0005-0000-0000-000077150000}"/>
    <cellStyle name="입력 4 2 2 2 2 2 3" xfId="5575" xr:uid="{00000000-0005-0000-0000-000078150000}"/>
    <cellStyle name="입력 4 2 2 2 2 2 3 2" xfId="5576" xr:uid="{00000000-0005-0000-0000-000079150000}"/>
    <cellStyle name="입력 4 2 2 2 2 3" xfId="5577" xr:uid="{00000000-0005-0000-0000-00007A150000}"/>
    <cellStyle name="입력 4 2 2 2 2 3 2" xfId="5578" xr:uid="{00000000-0005-0000-0000-00007B150000}"/>
    <cellStyle name="입력 4 2 2 2 2 3 2 2" xfId="5579" xr:uid="{00000000-0005-0000-0000-00007C150000}"/>
    <cellStyle name="입력 4 2 2 2 2 3 3" xfId="5580" xr:uid="{00000000-0005-0000-0000-00007D150000}"/>
    <cellStyle name="입력 4 2 2 2 2 3 3 2" xfId="5581" xr:uid="{00000000-0005-0000-0000-00007E150000}"/>
    <cellStyle name="입력 4 2 2 2 2 4" xfId="5582" xr:uid="{00000000-0005-0000-0000-00007F150000}"/>
    <cellStyle name="입력 4 2 2 2 2 4 2" xfId="5583" xr:uid="{00000000-0005-0000-0000-000080150000}"/>
    <cellStyle name="입력 4 2 2 2 3" xfId="5584" xr:uid="{00000000-0005-0000-0000-000081150000}"/>
    <cellStyle name="입력 4 2 2 2 3 2" xfId="5585" xr:uid="{00000000-0005-0000-0000-000082150000}"/>
    <cellStyle name="입력 4 2 2 2 3 2 2" xfId="5586" xr:uid="{00000000-0005-0000-0000-000083150000}"/>
    <cellStyle name="입력 4 2 2 2 3 2 2 2" xfId="5587" xr:uid="{00000000-0005-0000-0000-000084150000}"/>
    <cellStyle name="입력 4 2 2 2 3 2 3" xfId="5588" xr:uid="{00000000-0005-0000-0000-000085150000}"/>
    <cellStyle name="입력 4 2 2 2 3 2 3 2" xfId="5589" xr:uid="{00000000-0005-0000-0000-000086150000}"/>
    <cellStyle name="입력 4 2 2 2 3 3" xfId="5590" xr:uid="{00000000-0005-0000-0000-000087150000}"/>
    <cellStyle name="입력 4 2 2 2 3 3 2" xfId="5591" xr:uid="{00000000-0005-0000-0000-000088150000}"/>
    <cellStyle name="입력 4 2 2 2 4" xfId="5592" xr:uid="{00000000-0005-0000-0000-000089150000}"/>
    <cellStyle name="입력 4 2 2 2 4 2" xfId="5593" xr:uid="{00000000-0005-0000-0000-00008A150000}"/>
    <cellStyle name="입력 4 2 2 2 4 2 2" xfId="5594" xr:uid="{00000000-0005-0000-0000-00008B150000}"/>
    <cellStyle name="입력 4 2 2 2 4 3" xfId="5595" xr:uid="{00000000-0005-0000-0000-00008C150000}"/>
    <cellStyle name="입력 4 2 2 2 4 3 2" xfId="5596" xr:uid="{00000000-0005-0000-0000-00008D150000}"/>
    <cellStyle name="입력 4 2 2 2 5" xfId="5597" xr:uid="{00000000-0005-0000-0000-00008E150000}"/>
    <cellStyle name="입력 4 2 2 2 5 2" xfId="5598" xr:uid="{00000000-0005-0000-0000-00008F150000}"/>
    <cellStyle name="입력 4 2 2 3" xfId="5599" xr:uid="{00000000-0005-0000-0000-000090150000}"/>
    <cellStyle name="입력 4 2 2 3 2" xfId="5600" xr:uid="{00000000-0005-0000-0000-000091150000}"/>
    <cellStyle name="입력 4 2 2 3 2 2" xfId="5601" xr:uid="{00000000-0005-0000-0000-000092150000}"/>
    <cellStyle name="입력 4 2 2 3 2 2 2" xfId="5602" xr:uid="{00000000-0005-0000-0000-000093150000}"/>
    <cellStyle name="입력 4 2 2 3 2 2 2 2" xfId="5603" xr:uid="{00000000-0005-0000-0000-000094150000}"/>
    <cellStyle name="입력 4 2 2 3 2 2 3" xfId="5604" xr:uid="{00000000-0005-0000-0000-000095150000}"/>
    <cellStyle name="입력 4 2 2 3 2 2 3 2" xfId="5605" xr:uid="{00000000-0005-0000-0000-000096150000}"/>
    <cellStyle name="입력 4 2 2 3 2 3" xfId="5606" xr:uid="{00000000-0005-0000-0000-000097150000}"/>
    <cellStyle name="입력 4 2 2 3 2 3 2" xfId="5607" xr:uid="{00000000-0005-0000-0000-000098150000}"/>
    <cellStyle name="입력 4 2 2 3 3" xfId="5608" xr:uid="{00000000-0005-0000-0000-000099150000}"/>
    <cellStyle name="입력 4 2 2 3 3 2" xfId="5609" xr:uid="{00000000-0005-0000-0000-00009A150000}"/>
    <cellStyle name="입력 4 2 2 3 3 2 2" xfId="5610" xr:uid="{00000000-0005-0000-0000-00009B150000}"/>
    <cellStyle name="입력 4 2 2 3 3 3" xfId="5611" xr:uid="{00000000-0005-0000-0000-00009C150000}"/>
    <cellStyle name="입력 4 2 2 3 3 3 2" xfId="5612" xr:uid="{00000000-0005-0000-0000-00009D150000}"/>
    <cellStyle name="입력 4 2 2 3 4" xfId="5613" xr:uid="{00000000-0005-0000-0000-00009E150000}"/>
    <cellStyle name="입력 4 2 2 3 4 2" xfId="5614" xr:uid="{00000000-0005-0000-0000-00009F150000}"/>
    <cellStyle name="입력 4 2 2 4" xfId="5615" xr:uid="{00000000-0005-0000-0000-0000A0150000}"/>
    <cellStyle name="입력 4 2 2 4 2" xfId="5616" xr:uid="{00000000-0005-0000-0000-0000A1150000}"/>
    <cellStyle name="입력 4 2 2 4 2 2" xfId="5617" xr:uid="{00000000-0005-0000-0000-0000A2150000}"/>
    <cellStyle name="입력 4 2 2 4 2 2 2" xfId="5618" xr:uid="{00000000-0005-0000-0000-0000A3150000}"/>
    <cellStyle name="입력 4 2 2 4 2 3" xfId="5619" xr:uid="{00000000-0005-0000-0000-0000A4150000}"/>
    <cellStyle name="입력 4 2 2 4 2 3 2" xfId="5620" xr:uid="{00000000-0005-0000-0000-0000A5150000}"/>
    <cellStyle name="입력 4 2 2 4 3" xfId="5621" xr:uid="{00000000-0005-0000-0000-0000A6150000}"/>
    <cellStyle name="입력 4 2 2 4 3 2" xfId="5622" xr:uid="{00000000-0005-0000-0000-0000A7150000}"/>
    <cellStyle name="입력 4 2 2 5" xfId="5623" xr:uid="{00000000-0005-0000-0000-0000A8150000}"/>
    <cellStyle name="입력 4 2 2 5 2" xfId="5624" xr:uid="{00000000-0005-0000-0000-0000A9150000}"/>
    <cellStyle name="입력 4 2 2 5 2 2" xfId="5625" xr:uid="{00000000-0005-0000-0000-0000AA150000}"/>
    <cellStyle name="입력 4 2 2 5 3" xfId="5626" xr:uid="{00000000-0005-0000-0000-0000AB150000}"/>
    <cellStyle name="입력 4 2 2 5 3 2" xfId="5627" xr:uid="{00000000-0005-0000-0000-0000AC150000}"/>
    <cellStyle name="입력 4 2 2 6" xfId="5628" xr:uid="{00000000-0005-0000-0000-0000AD150000}"/>
    <cellStyle name="입력 4 2 2 6 2" xfId="5629" xr:uid="{00000000-0005-0000-0000-0000AE150000}"/>
    <cellStyle name="입력 4 2 3" xfId="5630" xr:uid="{00000000-0005-0000-0000-0000AF150000}"/>
    <cellStyle name="입력 4 2 3 2" xfId="5631" xr:uid="{00000000-0005-0000-0000-0000B0150000}"/>
    <cellStyle name="입력 4 2 3 2 2" xfId="5632" xr:uid="{00000000-0005-0000-0000-0000B1150000}"/>
    <cellStyle name="입력 4 2 3 2 2 2" xfId="5633" xr:uid="{00000000-0005-0000-0000-0000B2150000}"/>
    <cellStyle name="입력 4 2 3 2 2 2 2" xfId="5634" xr:uid="{00000000-0005-0000-0000-0000B3150000}"/>
    <cellStyle name="입력 4 2 3 2 2 2 2 2" xfId="5635" xr:uid="{00000000-0005-0000-0000-0000B4150000}"/>
    <cellStyle name="입력 4 2 3 2 2 2 3" xfId="5636" xr:uid="{00000000-0005-0000-0000-0000B5150000}"/>
    <cellStyle name="입력 4 2 3 2 2 2 3 2" xfId="5637" xr:uid="{00000000-0005-0000-0000-0000B6150000}"/>
    <cellStyle name="입력 4 2 3 2 2 3" xfId="5638" xr:uid="{00000000-0005-0000-0000-0000B7150000}"/>
    <cellStyle name="입력 4 2 3 2 2 3 2" xfId="5639" xr:uid="{00000000-0005-0000-0000-0000B8150000}"/>
    <cellStyle name="입력 4 2 3 2 3" xfId="5640" xr:uid="{00000000-0005-0000-0000-0000B9150000}"/>
    <cellStyle name="입력 4 2 3 2 3 2" xfId="5641" xr:uid="{00000000-0005-0000-0000-0000BA150000}"/>
    <cellStyle name="입력 4 2 3 2 3 2 2" xfId="5642" xr:uid="{00000000-0005-0000-0000-0000BB150000}"/>
    <cellStyle name="입력 4 2 3 2 3 3" xfId="5643" xr:uid="{00000000-0005-0000-0000-0000BC150000}"/>
    <cellStyle name="입력 4 2 3 2 3 3 2" xfId="5644" xr:uid="{00000000-0005-0000-0000-0000BD150000}"/>
    <cellStyle name="입력 4 2 3 2 4" xfId="5645" xr:uid="{00000000-0005-0000-0000-0000BE150000}"/>
    <cellStyle name="입력 4 2 3 2 4 2" xfId="5646" xr:uid="{00000000-0005-0000-0000-0000BF150000}"/>
    <cellStyle name="입력 4 2 3 3" xfId="5647" xr:uid="{00000000-0005-0000-0000-0000C0150000}"/>
    <cellStyle name="입력 4 2 3 3 2" xfId="5648" xr:uid="{00000000-0005-0000-0000-0000C1150000}"/>
    <cellStyle name="입력 4 2 3 3 2 2" xfId="5649" xr:uid="{00000000-0005-0000-0000-0000C2150000}"/>
    <cellStyle name="입력 4 2 3 3 2 2 2" xfId="5650" xr:uid="{00000000-0005-0000-0000-0000C3150000}"/>
    <cellStyle name="입력 4 2 3 3 2 3" xfId="5651" xr:uid="{00000000-0005-0000-0000-0000C4150000}"/>
    <cellStyle name="입력 4 2 3 3 2 3 2" xfId="5652" xr:uid="{00000000-0005-0000-0000-0000C5150000}"/>
    <cellStyle name="입력 4 2 3 3 3" xfId="5653" xr:uid="{00000000-0005-0000-0000-0000C6150000}"/>
    <cellStyle name="입력 4 2 3 3 3 2" xfId="5654" xr:uid="{00000000-0005-0000-0000-0000C7150000}"/>
    <cellStyle name="입력 4 2 3 4" xfId="5655" xr:uid="{00000000-0005-0000-0000-0000C8150000}"/>
    <cellStyle name="입력 4 2 3 4 2" xfId="5656" xr:uid="{00000000-0005-0000-0000-0000C9150000}"/>
    <cellStyle name="입력 4 2 3 4 2 2" xfId="5657" xr:uid="{00000000-0005-0000-0000-0000CA150000}"/>
    <cellStyle name="입력 4 2 3 4 3" xfId="5658" xr:uid="{00000000-0005-0000-0000-0000CB150000}"/>
    <cellStyle name="입력 4 2 3 4 3 2" xfId="5659" xr:uid="{00000000-0005-0000-0000-0000CC150000}"/>
    <cellStyle name="입력 4 2 3 5" xfId="5660" xr:uid="{00000000-0005-0000-0000-0000CD150000}"/>
    <cellStyle name="입력 4 2 3 5 2" xfId="5661" xr:uid="{00000000-0005-0000-0000-0000CE150000}"/>
    <cellStyle name="입력 4 2 4" xfId="5662" xr:uid="{00000000-0005-0000-0000-0000CF150000}"/>
    <cellStyle name="입력 4 2 4 2" xfId="5663" xr:uid="{00000000-0005-0000-0000-0000D0150000}"/>
    <cellStyle name="입력 4 2 4 2 2" xfId="5664" xr:uid="{00000000-0005-0000-0000-0000D1150000}"/>
    <cellStyle name="입력 4 2 4 2 2 2" xfId="5665" xr:uid="{00000000-0005-0000-0000-0000D2150000}"/>
    <cellStyle name="입력 4 2 4 2 2 2 2" xfId="5666" xr:uid="{00000000-0005-0000-0000-0000D3150000}"/>
    <cellStyle name="입력 4 2 4 2 2 2 2 2" xfId="5667" xr:uid="{00000000-0005-0000-0000-0000D4150000}"/>
    <cellStyle name="입력 4 2 4 2 2 2 3" xfId="5668" xr:uid="{00000000-0005-0000-0000-0000D5150000}"/>
    <cellStyle name="입력 4 2 4 2 2 2 3 2" xfId="5669" xr:uid="{00000000-0005-0000-0000-0000D6150000}"/>
    <cellStyle name="입력 4 2 4 2 2 3" xfId="5670" xr:uid="{00000000-0005-0000-0000-0000D7150000}"/>
    <cellStyle name="입력 4 2 4 2 2 3 2" xfId="5671" xr:uid="{00000000-0005-0000-0000-0000D8150000}"/>
    <cellStyle name="입력 4 2 4 2 3" xfId="5672" xr:uid="{00000000-0005-0000-0000-0000D9150000}"/>
    <cellStyle name="입력 4 2 4 2 3 2" xfId="5673" xr:uid="{00000000-0005-0000-0000-0000DA150000}"/>
    <cellStyle name="입력 4 2 4 2 3 2 2" xfId="5674" xr:uid="{00000000-0005-0000-0000-0000DB150000}"/>
    <cellStyle name="입력 4 2 4 2 3 3" xfId="5675" xr:uid="{00000000-0005-0000-0000-0000DC150000}"/>
    <cellStyle name="입력 4 2 4 2 3 3 2" xfId="5676" xr:uid="{00000000-0005-0000-0000-0000DD150000}"/>
    <cellStyle name="입력 4 2 4 2 4" xfId="5677" xr:uid="{00000000-0005-0000-0000-0000DE150000}"/>
    <cellStyle name="입력 4 2 4 2 4 2" xfId="5678" xr:uid="{00000000-0005-0000-0000-0000DF150000}"/>
    <cellStyle name="입력 4 2 4 3" xfId="5679" xr:uid="{00000000-0005-0000-0000-0000E0150000}"/>
    <cellStyle name="입력 4 2 4 3 2" xfId="5680" xr:uid="{00000000-0005-0000-0000-0000E1150000}"/>
    <cellStyle name="입력 4 2 4 3 2 2" xfId="5681" xr:uid="{00000000-0005-0000-0000-0000E2150000}"/>
    <cellStyle name="입력 4 2 4 3 2 2 2" xfId="5682" xr:uid="{00000000-0005-0000-0000-0000E3150000}"/>
    <cellStyle name="입력 4 2 4 3 2 3" xfId="5683" xr:uid="{00000000-0005-0000-0000-0000E4150000}"/>
    <cellStyle name="입력 4 2 4 3 2 3 2" xfId="5684" xr:uid="{00000000-0005-0000-0000-0000E5150000}"/>
    <cellStyle name="입력 4 2 4 3 3" xfId="5685" xr:uid="{00000000-0005-0000-0000-0000E6150000}"/>
    <cellStyle name="입력 4 2 4 3 3 2" xfId="5686" xr:uid="{00000000-0005-0000-0000-0000E7150000}"/>
    <cellStyle name="입력 4 2 4 4" xfId="5687" xr:uid="{00000000-0005-0000-0000-0000E8150000}"/>
    <cellStyle name="입력 4 2 4 4 2" xfId="5688" xr:uid="{00000000-0005-0000-0000-0000E9150000}"/>
    <cellStyle name="입력 4 2 4 4 2 2" xfId="5689" xr:uid="{00000000-0005-0000-0000-0000EA150000}"/>
    <cellStyle name="입력 4 2 4 4 3" xfId="5690" xr:uid="{00000000-0005-0000-0000-0000EB150000}"/>
    <cellStyle name="입력 4 2 4 4 3 2" xfId="5691" xr:uid="{00000000-0005-0000-0000-0000EC150000}"/>
    <cellStyle name="입력 4 2 4 5" xfId="5692" xr:uid="{00000000-0005-0000-0000-0000ED150000}"/>
    <cellStyle name="입력 4 2 4 5 2" xfId="5693" xr:uid="{00000000-0005-0000-0000-0000EE150000}"/>
    <cellStyle name="입력 4 2 5" xfId="5694" xr:uid="{00000000-0005-0000-0000-0000EF150000}"/>
    <cellStyle name="입력 4 2 5 2" xfId="5695" xr:uid="{00000000-0005-0000-0000-0000F0150000}"/>
    <cellStyle name="입력 4 2 5 2 2" xfId="5696" xr:uid="{00000000-0005-0000-0000-0000F1150000}"/>
    <cellStyle name="입력 4 2 5 2 2 2" xfId="5697" xr:uid="{00000000-0005-0000-0000-0000F2150000}"/>
    <cellStyle name="입력 4 2 5 2 2 2 2" xfId="5698" xr:uid="{00000000-0005-0000-0000-0000F3150000}"/>
    <cellStyle name="입력 4 2 5 2 2 2 2 2" xfId="5699" xr:uid="{00000000-0005-0000-0000-0000F4150000}"/>
    <cellStyle name="입력 4 2 5 2 2 2 3" xfId="5700" xr:uid="{00000000-0005-0000-0000-0000F5150000}"/>
    <cellStyle name="입력 4 2 5 2 2 2 3 2" xfId="5701" xr:uid="{00000000-0005-0000-0000-0000F6150000}"/>
    <cellStyle name="입력 4 2 5 2 2 3" xfId="5702" xr:uid="{00000000-0005-0000-0000-0000F7150000}"/>
    <cellStyle name="입력 4 2 5 2 2 3 2" xfId="5703" xr:uid="{00000000-0005-0000-0000-0000F8150000}"/>
    <cellStyle name="입력 4 2 5 2 3" xfId="5704" xr:uid="{00000000-0005-0000-0000-0000F9150000}"/>
    <cellStyle name="입력 4 2 5 2 3 2" xfId="5705" xr:uid="{00000000-0005-0000-0000-0000FA150000}"/>
    <cellStyle name="입력 4 2 5 2 3 2 2" xfId="5706" xr:uid="{00000000-0005-0000-0000-0000FB150000}"/>
    <cellStyle name="입력 4 2 5 2 3 3" xfId="5707" xr:uid="{00000000-0005-0000-0000-0000FC150000}"/>
    <cellStyle name="입력 4 2 5 2 3 3 2" xfId="5708" xr:uid="{00000000-0005-0000-0000-0000FD150000}"/>
    <cellStyle name="입력 4 2 5 2 4" xfId="5709" xr:uid="{00000000-0005-0000-0000-0000FE150000}"/>
    <cellStyle name="입력 4 2 5 2 4 2" xfId="5710" xr:uid="{00000000-0005-0000-0000-0000FF150000}"/>
    <cellStyle name="입력 4 2 5 3" xfId="5711" xr:uid="{00000000-0005-0000-0000-000000160000}"/>
    <cellStyle name="입력 4 2 5 3 2" xfId="5712" xr:uid="{00000000-0005-0000-0000-000001160000}"/>
    <cellStyle name="입력 4 2 5 3 2 2" xfId="5713" xr:uid="{00000000-0005-0000-0000-000002160000}"/>
    <cellStyle name="입력 4 2 5 3 2 2 2" xfId="5714" xr:uid="{00000000-0005-0000-0000-000003160000}"/>
    <cellStyle name="입력 4 2 5 3 2 3" xfId="5715" xr:uid="{00000000-0005-0000-0000-000004160000}"/>
    <cellStyle name="입력 4 2 5 3 2 3 2" xfId="5716" xr:uid="{00000000-0005-0000-0000-000005160000}"/>
    <cellStyle name="입력 4 2 5 3 3" xfId="5717" xr:uid="{00000000-0005-0000-0000-000006160000}"/>
    <cellStyle name="입력 4 2 5 3 3 2" xfId="5718" xr:uid="{00000000-0005-0000-0000-000007160000}"/>
    <cellStyle name="입력 4 2 5 4" xfId="5719" xr:uid="{00000000-0005-0000-0000-000008160000}"/>
    <cellStyle name="입력 4 2 5 4 2" xfId="5720" xr:uid="{00000000-0005-0000-0000-000009160000}"/>
    <cellStyle name="입력 4 2 5 4 2 2" xfId="5721" xr:uid="{00000000-0005-0000-0000-00000A160000}"/>
    <cellStyle name="입력 4 2 5 4 3" xfId="5722" xr:uid="{00000000-0005-0000-0000-00000B160000}"/>
    <cellStyle name="입력 4 2 5 4 3 2" xfId="5723" xr:uid="{00000000-0005-0000-0000-00000C160000}"/>
    <cellStyle name="입력 4 2 5 5" xfId="5724" xr:uid="{00000000-0005-0000-0000-00000D160000}"/>
    <cellStyle name="입력 4 2 5 5 2" xfId="5725" xr:uid="{00000000-0005-0000-0000-00000E160000}"/>
    <cellStyle name="입력 4 2 6" xfId="5726" xr:uid="{00000000-0005-0000-0000-00000F160000}"/>
    <cellStyle name="입력 4 2 6 2" xfId="5727" xr:uid="{00000000-0005-0000-0000-000010160000}"/>
    <cellStyle name="입력 4 2 6 2 2" xfId="5728" xr:uid="{00000000-0005-0000-0000-000011160000}"/>
    <cellStyle name="입력 4 2 6 2 2 2" xfId="5729" xr:uid="{00000000-0005-0000-0000-000012160000}"/>
    <cellStyle name="입력 4 2 6 2 2 2 2" xfId="5730" xr:uid="{00000000-0005-0000-0000-000013160000}"/>
    <cellStyle name="입력 4 2 6 2 2 2 2 2" xfId="5731" xr:uid="{00000000-0005-0000-0000-000014160000}"/>
    <cellStyle name="입력 4 2 6 2 2 2 3" xfId="5732" xr:uid="{00000000-0005-0000-0000-000015160000}"/>
    <cellStyle name="입력 4 2 6 2 2 2 3 2" xfId="5733" xr:uid="{00000000-0005-0000-0000-000016160000}"/>
    <cellStyle name="입력 4 2 6 2 2 3" xfId="5734" xr:uid="{00000000-0005-0000-0000-000017160000}"/>
    <cellStyle name="입력 4 2 6 2 2 3 2" xfId="5735" xr:uid="{00000000-0005-0000-0000-000018160000}"/>
    <cellStyle name="입력 4 2 6 2 3" xfId="5736" xr:uid="{00000000-0005-0000-0000-000019160000}"/>
    <cellStyle name="입력 4 2 6 2 3 2" xfId="5737" xr:uid="{00000000-0005-0000-0000-00001A160000}"/>
    <cellStyle name="입력 4 2 6 2 3 2 2" xfId="5738" xr:uid="{00000000-0005-0000-0000-00001B160000}"/>
    <cellStyle name="입력 4 2 6 2 3 3" xfId="5739" xr:uid="{00000000-0005-0000-0000-00001C160000}"/>
    <cellStyle name="입력 4 2 6 2 3 3 2" xfId="5740" xr:uid="{00000000-0005-0000-0000-00001D160000}"/>
    <cellStyle name="입력 4 2 6 2 4" xfId="5741" xr:uid="{00000000-0005-0000-0000-00001E160000}"/>
    <cellStyle name="입력 4 2 6 2 4 2" xfId="5742" xr:uid="{00000000-0005-0000-0000-00001F160000}"/>
    <cellStyle name="입력 4 2 6 3" xfId="5743" xr:uid="{00000000-0005-0000-0000-000020160000}"/>
    <cellStyle name="입력 4 2 6 3 2" xfId="5744" xr:uid="{00000000-0005-0000-0000-000021160000}"/>
    <cellStyle name="입력 4 2 6 3 2 2" xfId="5745" xr:uid="{00000000-0005-0000-0000-000022160000}"/>
    <cellStyle name="입력 4 2 6 3 2 2 2" xfId="5746" xr:uid="{00000000-0005-0000-0000-000023160000}"/>
    <cellStyle name="입력 4 2 6 3 2 3" xfId="5747" xr:uid="{00000000-0005-0000-0000-000024160000}"/>
    <cellStyle name="입력 4 2 6 3 2 3 2" xfId="5748" xr:uid="{00000000-0005-0000-0000-000025160000}"/>
    <cellStyle name="입력 4 2 6 3 3" xfId="5749" xr:uid="{00000000-0005-0000-0000-000026160000}"/>
    <cellStyle name="입력 4 2 6 3 3 2" xfId="5750" xr:uid="{00000000-0005-0000-0000-000027160000}"/>
    <cellStyle name="입력 4 2 6 4" xfId="5751" xr:uid="{00000000-0005-0000-0000-000028160000}"/>
    <cellStyle name="입력 4 2 6 4 2" xfId="5752" xr:uid="{00000000-0005-0000-0000-000029160000}"/>
    <cellStyle name="입력 4 2 6 4 2 2" xfId="5753" xr:uid="{00000000-0005-0000-0000-00002A160000}"/>
    <cellStyle name="입력 4 2 6 4 3" xfId="5754" xr:uid="{00000000-0005-0000-0000-00002B160000}"/>
    <cellStyle name="입력 4 2 6 4 3 2" xfId="5755" xr:uid="{00000000-0005-0000-0000-00002C160000}"/>
    <cellStyle name="입력 4 2 6 5" xfId="5756" xr:uid="{00000000-0005-0000-0000-00002D160000}"/>
    <cellStyle name="입력 4 2 6 5 2" xfId="5757" xr:uid="{00000000-0005-0000-0000-00002E160000}"/>
    <cellStyle name="입력 4 2 7" xfId="5758" xr:uid="{00000000-0005-0000-0000-00002F160000}"/>
    <cellStyle name="입력 4 2 7 2" xfId="5759" xr:uid="{00000000-0005-0000-0000-000030160000}"/>
    <cellStyle name="입력 4 2 7 2 2" xfId="5760" xr:uid="{00000000-0005-0000-0000-000031160000}"/>
    <cellStyle name="입력 4 2 7 2 2 2" xfId="5761" xr:uid="{00000000-0005-0000-0000-000032160000}"/>
    <cellStyle name="입력 4 2 7 2 2 2 2" xfId="5762" xr:uid="{00000000-0005-0000-0000-000033160000}"/>
    <cellStyle name="입력 4 2 7 2 2 3" xfId="5763" xr:uid="{00000000-0005-0000-0000-000034160000}"/>
    <cellStyle name="입력 4 2 7 2 2 3 2" xfId="5764" xr:uid="{00000000-0005-0000-0000-000035160000}"/>
    <cellStyle name="입력 4 2 7 2 3" xfId="5765" xr:uid="{00000000-0005-0000-0000-000036160000}"/>
    <cellStyle name="입력 4 2 7 2 3 2" xfId="5766" xr:uid="{00000000-0005-0000-0000-000037160000}"/>
    <cellStyle name="입력 4 2 7 3" xfId="5767" xr:uid="{00000000-0005-0000-0000-000038160000}"/>
    <cellStyle name="입력 4 2 7 3 2" xfId="5768" xr:uid="{00000000-0005-0000-0000-000039160000}"/>
    <cellStyle name="입력 4 2 7 3 2 2" xfId="5769" xr:uid="{00000000-0005-0000-0000-00003A160000}"/>
    <cellStyle name="입력 4 2 7 3 3" xfId="5770" xr:uid="{00000000-0005-0000-0000-00003B160000}"/>
    <cellStyle name="입력 4 2 7 3 3 2" xfId="5771" xr:uid="{00000000-0005-0000-0000-00003C160000}"/>
    <cellStyle name="입력 4 2 7 4" xfId="5772" xr:uid="{00000000-0005-0000-0000-00003D160000}"/>
    <cellStyle name="입력 4 2 7 4 2" xfId="5773" xr:uid="{00000000-0005-0000-0000-00003E160000}"/>
    <cellStyle name="입력 4 2 8" xfId="5774" xr:uid="{00000000-0005-0000-0000-00003F160000}"/>
    <cellStyle name="입력 4 2 8 2" xfId="5775" xr:uid="{00000000-0005-0000-0000-000040160000}"/>
    <cellStyle name="입력 4 2 8 2 2" xfId="5776" xr:uid="{00000000-0005-0000-0000-000041160000}"/>
    <cellStyle name="입력 4 2 8 2 2 2" xfId="5777" xr:uid="{00000000-0005-0000-0000-000042160000}"/>
    <cellStyle name="입력 4 2 8 2 3" xfId="5778" xr:uid="{00000000-0005-0000-0000-000043160000}"/>
    <cellStyle name="입력 4 2 8 2 3 2" xfId="5779" xr:uid="{00000000-0005-0000-0000-000044160000}"/>
    <cellStyle name="입력 4 2 8 3" xfId="5780" xr:uid="{00000000-0005-0000-0000-000045160000}"/>
    <cellStyle name="입력 4 2 8 3 2" xfId="5781" xr:uid="{00000000-0005-0000-0000-000046160000}"/>
    <cellStyle name="입력 4 2 9" xfId="5782" xr:uid="{00000000-0005-0000-0000-000047160000}"/>
    <cellStyle name="입력 4 2 9 2" xfId="5783" xr:uid="{00000000-0005-0000-0000-000048160000}"/>
    <cellStyle name="입력 4 2 9 2 2" xfId="5784" xr:uid="{00000000-0005-0000-0000-000049160000}"/>
    <cellStyle name="입력 4 2 9 3" xfId="5785" xr:uid="{00000000-0005-0000-0000-00004A160000}"/>
    <cellStyle name="입력 4 2 9 3 2" xfId="5786" xr:uid="{00000000-0005-0000-0000-00004B160000}"/>
    <cellStyle name="입력 4 3" xfId="5787" xr:uid="{00000000-0005-0000-0000-00004C160000}"/>
    <cellStyle name="입력 4 3 2" xfId="5788" xr:uid="{00000000-0005-0000-0000-00004D160000}"/>
    <cellStyle name="입력 4 3 2 2" xfId="5789" xr:uid="{00000000-0005-0000-0000-00004E160000}"/>
    <cellStyle name="입력 4 3 2 2 2" xfId="5790" xr:uid="{00000000-0005-0000-0000-00004F160000}"/>
    <cellStyle name="입력 4 3 2 2 2 2" xfId="5791" xr:uid="{00000000-0005-0000-0000-000050160000}"/>
    <cellStyle name="입력 4 3 2 2 3" xfId="5792" xr:uid="{00000000-0005-0000-0000-000051160000}"/>
    <cellStyle name="입력 4 3 2 2 3 2" xfId="5793" xr:uid="{00000000-0005-0000-0000-000052160000}"/>
    <cellStyle name="입력 4 3 2 3" xfId="5794" xr:uid="{00000000-0005-0000-0000-000053160000}"/>
    <cellStyle name="입력 4 3 2 3 2" xfId="5795" xr:uid="{00000000-0005-0000-0000-000054160000}"/>
    <cellStyle name="입력 4 3 3" xfId="5796" xr:uid="{00000000-0005-0000-0000-000055160000}"/>
    <cellStyle name="입력 4 3 3 2" xfId="5797" xr:uid="{00000000-0005-0000-0000-000056160000}"/>
    <cellStyle name="입력 4 3 3 2 2" xfId="5798" xr:uid="{00000000-0005-0000-0000-000057160000}"/>
    <cellStyle name="입력 4 3 3 3" xfId="5799" xr:uid="{00000000-0005-0000-0000-000058160000}"/>
    <cellStyle name="입력 4 3 3 3 2" xfId="5800" xr:uid="{00000000-0005-0000-0000-000059160000}"/>
    <cellStyle name="입력 4 3 4" xfId="5801" xr:uid="{00000000-0005-0000-0000-00005A160000}"/>
    <cellStyle name="입력 4 3 4 2" xfId="5802" xr:uid="{00000000-0005-0000-0000-00005B160000}"/>
    <cellStyle name="입력 4 4" xfId="5803" xr:uid="{00000000-0005-0000-0000-00005C160000}"/>
    <cellStyle name="입력 4 4 2" xfId="5804" xr:uid="{00000000-0005-0000-0000-00005D160000}"/>
    <cellStyle name="입력 4 4 2 2" xfId="5805" xr:uid="{00000000-0005-0000-0000-00005E160000}"/>
    <cellStyle name="입력 4 4 3" xfId="5806" xr:uid="{00000000-0005-0000-0000-00005F160000}"/>
    <cellStyle name="입력 4 4 3 2" xfId="5807" xr:uid="{00000000-0005-0000-0000-000060160000}"/>
    <cellStyle name="입력 4 5" xfId="5562" xr:uid="{00000000-0005-0000-0000-000061160000}"/>
    <cellStyle name="입력 5" xfId="5808" xr:uid="{00000000-0005-0000-0000-000062160000}"/>
    <cellStyle name="입력 5 2" xfId="5809" xr:uid="{00000000-0005-0000-0000-000063160000}"/>
    <cellStyle name="입력 5 2 10" xfId="5810" xr:uid="{00000000-0005-0000-0000-000064160000}"/>
    <cellStyle name="입력 5 2 10 2" xfId="5811" xr:uid="{00000000-0005-0000-0000-000065160000}"/>
    <cellStyle name="입력 5 2 2" xfId="5812" xr:uid="{00000000-0005-0000-0000-000066160000}"/>
    <cellStyle name="입력 5 2 2 2" xfId="5813" xr:uid="{00000000-0005-0000-0000-000067160000}"/>
    <cellStyle name="입력 5 2 2 2 2" xfId="5814" xr:uid="{00000000-0005-0000-0000-000068160000}"/>
    <cellStyle name="입력 5 2 2 2 2 2" xfId="5815" xr:uid="{00000000-0005-0000-0000-000069160000}"/>
    <cellStyle name="입력 5 2 2 2 2 2 2" xfId="5816" xr:uid="{00000000-0005-0000-0000-00006A160000}"/>
    <cellStyle name="입력 5 2 2 2 2 2 2 2" xfId="5817" xr:uid="{00000000-0005-0000-0000-00006B160000}"/>
    <cellStyle name="입력 5 2 2 2 2 2 2 2 2" xfId="5818" xr:uid="{00000000-0005-0000-0000-00006C160000}"/>
    <cellStyle name="입력 5 2 2 2 2 2 2 3" xfId="5819" xr:uid="{00000000-0005-0000-0000-00006D160000}"/>
    <cellStyle name="입력 5 2 2 2 2 2 2 3 2" xfId="5820" xr:uid="{00000000-0005-0000-0000-00006E160000}"/>
    <cellStyle name="입력 5 2 2 2 2 2 3" xfId="5821" xr:uid="{00000000-0005-0000-0000-00006F160000}"/>
    <cellStyle name="입력 5 2 2 2 2 2 3 2" xfId="5822" xr:uid="{00000000-0005-0000-0000-000070160000}"/>
    <cellStyle name="입력 5 2 2 2 2 3" xfId="5823" xr:uid="{00000000-0005-0000-0000-000071160000}"/>
    <cellStyle name="입력 5 2 2 2 2 3 2" xfId="5824" xr:uid="{00000000-0005-0000-0000-000072160000}"/>
    <cellStyle name="입력 5 2 2 2 2 3 2 2" xfId="5825" xr:uid="{00000000-0005-0000-0000-000073160000}"/>
    <cellStyle name="입력 5 2 2 2 2 3 3" xfId="5826" xr:uid="{00000000-0005-0000-0000-000074160000}"/>
    <cellStyle name="입력 5 2 2 2 2 3 3 2" xfId="5827" xr:uid="{00000000-0005-0000-0000-000075160000}"/>
    <cellStyle name="입력 5 2 2 2 2 4" xfId="5828" xr:uid="{00000000-0005-0000-0000-000076160000}"/>
    <cellStyle name="입력 5 2 2 2 2 4 2" xfId="5829" xr:uid="{00000000-0005-0000-0000-000077160000}"/>
    <cellStyle name="입력 5 2 2 2 3" xfId="5830" xr:uid="{00000000-0005-0000-0000-000078160000}"/>
    <cellStyle name="입력 5 2 2 2 3 2" xfId="5831" xr:uid="{00000000-0005-0000-0000-000079160000}"/>
    <cellStyle name="입력 5 2 2 2 3 2 2" xfId="5832" xr:uid="{00000000-0005-0000-0000-00007A160000}"/>
    <cellStyle name="입력 5 2 2 2 3 2 2 2" xfId="5833" xr:uid="{00000000-0005-0000-0000-00007B160000}"/>
    <cellStyle name="입력 5 2 2 2 3 2 3" xfId="5834" xr:uid="{00000000-0005-0000-0000-00007C160000}"/>
    <cellStyle name="입력 5 2 2 2 3 2 3 2" xfId="5835" xr:uid="{00000000-0005-0000-0000-00007D160000}"/>
    <cellStyle name="입력 5 2 2 2 3 3" xfId="5836" xr:uid="{00000000-0005-0000-0000-00007E160000}"/>
    <cellStyle name="입력 5 2 2 2 3 3 2" xfId="5837" xr:uid="{00000000-0005-0000-0000-00007F160000}"/>
    <cellStyle name="입력 5 2 2 2 4" xfId="5838" xr:uid="{00000000-0005-0000-0000-000080160000}"/>
    <cellStyle name="입력 5 2 2 2 4 2" xfId="5839" xr:uid="{00000000-0005-0000-0000-000081160000}"/>
    <cellStyle name="입력 5 2 2 2 4 2 2" xfId="5840" xr:uid="{00000000-0005-0000-0000-000082160000}"/>
    <cellStyle name="입력 5 2 2 2 4 3" xfId="5841" xr:uid="{00000000-0005-0000-0000-000083160000}"/>
    <cellStyle name="입력 5 2 2 2 4 3 2" xfId="5842" xr:uid="{00000000-0005-0000-0000-000084160000}"/>
    <cellStyle name="입력 5 2 2 2 5" xfId="5843" xr:uid="{00000000-0005-0000-0000-000085160000}"/>
    <cellStyle name="입력 5 2 2 2 5 2" xfId="5844" xr:uid="{00000000-0005-0000-0000-000086160000}"/>
    <cellStyle name="입력 5 2 2 3" xfId="5845" xr:uid="{00000000-0005-0000-0000-000087160000}"/>
    <cellStyle name="입력 5 2 2 3 2" xfId="5846" xr:uid="{00000000-0005-0000-0000-000088160000}"/>
    <cellStyle name="입력 5 2 2 3 2 2" xfId="5847" xr:uid="{00000000-0005-0000-0000-000089160000}"/>
    <cellStyle name="입력 5 2 2 3 2 2 2" xfId="5848" xr:uid="{00000000-0005-0000-0000-00008A160000}"/>
    <cellStyle name="입력 5 2 2 3 2 2 2 2" xfId="5849" xr:uid="{00000000-0005-0000-0000-00008B160000}"/>
    <cellStyle name="입력 5 2 2 3 2 2 3" xfId="5850" xr:uid="{00000000-0005-0000-0000-00008C160000}"/>
    <cellStyle name="입력 5 2 2 3 2 2 3 2" xfId="5851" xr:uid="{00000000-0005-0000-0000-00008D160000}"/>
    <cellStyle name="입력 5 2 2 3 2 3" xfId="5852" xr:uid="{00000000-0005-0000-0000-00008E160000}"/>
    <cellStyle name="입력 5 2 2 3 2 3 2" xfId="5853" xr:uid="{00000000-0005-0000-0000-00008F160000}"/>
    <cellStyle name="입력 5 2 2 3 3" xfId="5854" xr:uid="{00000000-0005-0000-0000-000090160000}"/>
    <cellStyle name="입력 5 2 2 3 3 2" xfId="5855" xr:uid="{00000000-0005-0000-0000-000091160000}"/>
    <cellStyle name="입력 5 2 2 3 3 2 2" xfId="5856" xr:uid="{00000000-0005-0000-0000-000092160000}"/>
    <cellStyle name="입력 5 2 2 3 3 3" xfId="5857" xr:uid="{00000000-0005-0000-0000-000093160000}"/>
    <cellStyle name="입력 5 2 2 3 3 3 2" xfId="5858" xr:uid="{00000000-0005-0000-0000-000094160000}"/>
    <cellStyle name="입력 5 2 2 3 4" xfId="5859" xr:uid="{00000000-0005-0000-0000-000095160000}"/>
    <cellStyle name="입력 5 2 2 3 4 2" xfId="5860" xr:uid="{00000000-0005-0000-0000-000096160000}"/>
    <cellStyle name="입력 5 2 2 4" xfId="5861" xr:uid="{00000000-0005-0000-0000-000097160000}"/>
    <cellStyle name="입력 5 2 2 4 2" xfId="5862" xr:uid="{00000000-0005-0000-0000-000098160000}"/>
    <cellStyle name="입력 5 2 2 4 2 2" xfId="5863" xr:uid="{00000000-0005-0000-0000-000099160000}"/>
    <cellStyle name="입력 5 2 2 4 2 2 2" xfId="5864" xr:uid="{00000000-0005-0000-0000-00009A160000}"/>
    <cellStyle name="입력 5 2 2 4 2 3" xfId="5865" xr:uid="{00000000-0005-0000-0000-00009B160000}"/>
    <cellStyle name="입력 5 2 2 4 2 3 2" xfId="5866" xr:uid="{00000000-0005-0000-0000-00009C160000}"/>
    <cellStyle name="입력 5 2 2 4 3" xfId="5867" xr:uid="{00000000-0005-0000-0000-00009D160000}"/>
    <cellStyle name="입력 5 2 2 4 3 2" xfId="5868" xr:uid="{00000000-0005-0000-0000-00009E160000}"/>
    <cellStyle name="입력 5 2 2 5" xfId="5869" xr:uid="{00000000-0005-0000-0000-00009F160000}"/>
    <cellStyle name="입력 5 2 2 5 2" xfId="5870" xr:uid="{00000000-0005-0000-0000-0000A0160000}"/>
    <cellStyle name="입력 5 2 2 5 2 2" xfId="5871" xr:uid="{00000000-0005-0000-0000-0000A1160000}"/>
    <cellStyle name="입력 5 2 2 5 3" xfId="5872" xr:uid="{00000000-0005-0000-0000-0000A2160000}"/>
    <cellStyle name="입력 5 2 2 5 3 2" xfId="5873" xr:uid="{00000000-0005-0000-0000-0000A3160000}"/>
    <cellStyle name="입력 5 2 2 6" xfId="5874" xr:uid="{00000000-0005-0000-0000-0000A4160000}"/>
    <cellStyle name="입력 5 2 2 6 2" xfId="5875" xr:uid="{00000000-0005-0000-0000-0000A5160000}"/>
    <cellStyle name="입력 5 2 3" xfId="5876" xr:uid="{00000000-0005-0000-0000-0000A6160000}"/>
    <cellStyle name="입력 5 2 3 2" xfId="5877" xr:uid="{00000000-0005-0000-0000-0000A7160000}"/>
    <cellStyle name="입력 5 2 3 2 2" xfId="5878" xr:uid="{00000000-0005-0000-0000-0000A8160000}"/>
    <cellStyle name="입력 5 2 3 2 2 2" xfId="5879" xr:uid="{00000000-0005-0000-0000-0000A9160000}"/>
    <cellStyle name="입력 5 2 3 2 2 2 2" xfId="5880" xr:uid="{00000000-0005-0000-0000-0000AA160000}"/>
    <cellStyle name="입력 5 2 3 2 2 2 2 2" xfId="5881" xr:uid="{00000000-0005-0000-0000-0000AB160000}"/>
    <cellStyle name="입력 5 2 3 2 2 2 3" xfId="5882" xr:uid="{00000000-0005-0000-0000-0000AC160000}"/>
    <cellStyle name="입력 5 2 3 2 2 2 3 2" xfId="5883" xr:uid="{00000000-0005-0000-0000-0000AD160000}"/>
    <cellStyle name="입력 5 2 3 2 2 3" xfId="5884" xr:uid="{00000000-0005-0000-0000-0000AE160000}"/>
    <cellStyle name="입력 5 2 3 2 2 3 2" xfId="5885" xr:uid="{00000000-0005-0000-0000-0000AF160000}"/>
    <cellStyle name="입력 5 2 3 2 3" xfId="5886" xr:uid="{00000000-0005-0000-0000-0000B0160000}"/>
    <cellStyle name="입력 5 2 3 2 3 2" xfId="5887" xr:uid="{00000000-0005-0000-0000-0000B1160000}"/>
    <cellStyle name="입력 5 2 3 2 3 2 2" xfId="5888" xr:uid="{00000000-0005-0000-0000-0000B2160000}"/>
    <cellStyle name="입력 5 2 3 2 3 3" xfId="5889" xr:uid="{00000000-0005-0000-0000-0000B3160000}"/>
    <cellStyle name="입력 5 2 3 2 3 3 2" xfId="5890" xr:uid="{00000000-0005-0000-0000-0000B4160000}"/>
    <cellStyle name="입력 5 2 3 2 4" xfId="5891" xr:uid="{00000000-0005-0000-0000-0000B5160000}"/>
    <cellStyle name="입력 5 2 3 2 4 2" xfId="5892" xr:uid="{00000000-0005-0000-0000-0000B6160000}"/>
    <cellStyle name="입력 5 2 3 3" xfId="5893" xr:uid="{00000000-0005-0000-0000-0000B7160000}"/>
    <cellStyle name="입력 5 2 3 3 2" xfId="5894" xr:uid="{00000000-0005-0000-0000-0000B8160000}"/>
    <cellStyle name="입력 5 2 3 3 2 2" xfId="5895" xr:uid="{00000000-0005-0000-0000-0000B9160000}"/>
    <cellStyle name="입력 5 2 3 3 2 2 2" xfId="5896" xr:uid="{00000000-0005-0000-0000-0000BA160000}"/>
    <cellStyle name="입력 5 2 3 3 2 3" xfId="5897" xr:uid="{00000000-0005-0000-0000-0000BB160000}"/>
    <cellStyle name="입력 5 2 3 3 2 3 2" xfId="5898" xr:uid="{00000000-0005-0000-0000-0000BC160000}"/>
    <cellStyle name="입력 5 2 3 3 3" xfId="5899" xr:uid="{00000000-0005-0000-0000-0000BD160000}"/>
    <cellStyle name="입력 5 2 3 3 3 2" xfId="5900" xr:uid="{00000000-0005-0000-0000-0000BE160000}"/>
    <cellStyle name="입력 5 2 3 4" xfId="5901" xr:uid="{00000000-0005-0000-0000-0000BF160000}"/>
    <cellStyle name="입력 5 2 3 4 2" xfId="5902" xr:uid="{00000000-0005-0000-0000-0000C0160000}"/>
    <cellStyle name="입력 5 2 3 4 2 2" xfId="5903" xr:uid="{00000000-0005-0000-0000-0000C1160000}"/>
    <cellStyle name="입력 5 2 3 4 3" xfId="5904" xr:uid="{00000000-0005-0000-0000-0000C2160000}"/>
    <cellStyle name="입력 5 2 3 4 3 2" xfId="5905" xr:uid="{00000000-0005-0000-0000-0000C3160000}"/>
    <cellStyle name="입력 5 2 3 5" xfId="5906" xr:uid="{00000000-0005-0000-0000-0000C4160000}"/>
    <cellStyle name="입력 5 2 3 5 2" xfId="5907" xr:uid="{00000000-0005-0000-0000-0000C5160000}"/>
    <cellStyle name="입력 5 2 4" xfId="5908" xr:uid="{00000000-0005-0000-0000-0000C6160000}"/>
    <cellStyle name="입력 5 2 4 2" xfId="5909" xr:uid="{00000000-0005-0000-0000-0000C7160000}"/>
    <cellStyle name="입력 5 2 4 2 2" xfId="5910" xr:uid="{00000000-0005-0000-0000-0000C8160000}"/>
    <cellStyle name="입력 5 2 4 2 2 2" xfId="5911" xr:uid="{00000000-0005-0000-0000-0000C9160000}"/>
    <cellStyle name="입력 5 2 4 2 2 2 2" xfId="5912" xr:uid="{00000000-0005-0000-0000-0000CA160000}"/>
    <cellStyle name="입력 5 2 4 2 2 2 2 2" xfId="5913" xr:uid="{00000000-0005-0000-0000-0000CB160000}"/>
    <cellStyle name="입력 5 2 4 2 2 2 3" xfId="5914" xr:uid="{00000000-0005-0000-0000-0000CC160000}"/>
    <cellStyle name="입력 5 2 4 2 2 2 3 2" xfId="5915" xr:uid="{00000000-0005-0000-0000-0000CD160000}"/>
    <cellStyle name="입력 5 2 4 2 2 3" xfId="5916" xr:uid="{00000000-0005-0000-0000-0000CE160000}"/>
    <cellStyle name="입력 5 2 4 2 2 3 2" xfId="5917" xr:uid="{00000000-0005-0000-0000-0000CF160000}"/>
    <cellStyle name="입력 5 2 4 2 3" xfId="5918" xr:uid="{00000000-0005-0000-0000-0000D0160000}"/>
    <cellStyle name="입력 5 2 4 2 3 2" xfId="5919" xr:uid="{00000000-0005-0000-0000-0000D1160000}"/>
    <cellStyle name="입력 5 2 4 2 3 2 2" xfId="5920" xr:uid="{00000000-0005-0000-0000-0000D2160000}"/>
    <cellStyle name="입력 5 2 4 2 3 3" xfId="5921" xr:uid="{00000000-0005-0000-0000-0000D3160000}"/>
    <cellStyle name="입력 5 2 4 2 3 3 2" xfId="5922" xr:uid="{00000000-0005-0000-0000-0000D4160000}"/>
    <cellStyle name="입력 5 2 4 2 4" xfId="5923" xr:uid="{00000000-0005-0000-0000-0000D5160000}"/>
    <cellStyle name="입력 5 2 4 2 4 2" xfId="5924" xr:uid="{00000000-0005-0000-0000-0000D6160000}"/>
    <cellStyle name="입력 5 2 4 3" xfId="5925" xr:uid="{00000000-0005-0000-0000-0000D7160000}"/>
    <cellStyle name="입력 5 2 4 3 2" xfId="5926" xr:uid="{00000000-0005-0000-0000-0000D8160000}"/>
    <cellStyle name="입력 5 2 4 3 2 2" xfId="5927" xr:uid="{00000000-0005-0000-0000-0000D9160000}"/>
    <cellStyle name="입력 5 2 4 3 2 2 2" xfId="5928" xr:uid="{00000000-0005-0000-0000-0000DA160000}"/>
    <cellStyle name="입력 5 2 4 3 2 3" xfId="5929" xr:uid="{00000000-0005-0000-0000-0000DB160000}"/>
    <cellStyle name="입력 5 2 4 3 2 3 2" xfId="5930" xr:uid="{00000000-0005-0000-0000-0000DC160000}"/>
    <cellStyle name="입력 5 2 4 3 3" xfId="5931" xr:uid="{00000000-0005-0000-0000-0000DD160000}"/>
    <cellStyle name="입력 5 2 4 3 3 2" xfId="5932" xr:uid="{00000000-0005-0000-0000-0000DE160000}"/>
    <cellStyle name="입력 5 2 4 4" xfId="5933" xr:uid="{00000000-0005-0000-0000-0000DF160000}"/>
    <cellStyle name="입력 5 2 4 4 2" xfId="5934" xr:uid="{00000000-0005-0000-0000-0000E0160000}"/>
    <cellStyle name="입력 5 2 4 4 2 2" xfId="5935" xr:uid="{00000000-0005-0000-0000-0000E1160000}"/>
    <cellStyle name="입력 5 2 4 4 3" xfId="5936" xr:uid="{00000000-0005-0000-0000-0000E2160000}"/>
    <cellStyle name="입력 5 2 4 4 3 2" xfId="5937" xr:uid="{00000000-0005-0000-0000-0000E3160000}"/>
    <cellStyle name="입력 5 2 4 5" xfId="5938" xr:uid="{00000000-0005-0000-0000-0000E4160000}"/>
    <cellStyle name="입력 5 2 4 5 2" xfId="5939" xr:uid="{00000000-0005-0000-0000-0000E5160000}"/>
    <cellStyle name="입력 5 2 5" xfId="5940" xr:uid="{00000000-0005-0000-0000-0000E6160000}"/>
    <cellStyle name="입력 5 2 5 2" xfId="5941" xr:uid="{00000000-0005-0000-0000-0000E7160000}"/>
    <cellStyle name="입력 5 2 5 2 2" xfId="5942" xr:uid="{00000000-0005-0000-0000-0000E8160000}"/>
    <cellStyle name="입력 5 2 5 2 2 2" xfId="5943" xr:uid="{00000000-0005-0000-0000-0000E9160000}"/>
    <cellStyle name="입력 5 2 5 2 2 2 2" xfId="5944" xr:uid="{00000000-0005-0000-0000-0000EA160000}"/>
    <cellStyle name="입력 5 2 5 2 2 2 2 2" xfId="5945" xr:uid="{00000000-0005-0000-0000-0000EB160000}"/>
    <cellStyle name="입력 5 2 5 2 2 2 3" xfId="5946" xr:uid="{00000000-0005-0000-0000-0000EC160000}"/>
    <cellStyle name="입력 5 2 5 2 2 2 3 2" xfId="5947" xr:uid="{00000000-0005-0000-0000-0000ED160000}"/>
    <cellStyle name="입력 5 2 5 2 2 3" xfId="5948" xr:uid="{00000000-0005-0000-0000-0000EE160000}"/>
    <cellStyle name="입력 5 2 5 2 2 3 2" xfId="5949" xr:uid="{00000000-0005-0000-0000-0000EF160000}"/>
    <cellStyle name="입력 5 2 5 2 3" xfId="5950" xr:uid="{00000000-0005-0000-0000-0000F0160000}"/>
    <cellStyle name="입력 5 2 5 2 3 2" xfId="5951" xr:uid="{00000000-0005-0000-0000-0000F1160000}"/>
    <cellStyle name="입력 5 2 5 2 3 2 2" xfId="5952" xr:uid="{00000000-0005-0000-0000-0000F2160000}"/>
    <cellStyle name="입력 5 2 5 2 3 3" xfId="5953" xr:uid="{00000000-0005-0000-0000-0000F3160000}"/>
    <cellStyle name="입력 5 2 5 2 3 3 2" xfId="5954" xr:uid="{00000000-0005-0000-0000-0000F4160000}"/>
    <cellStyle name="입력 5 2 5 2 4" xfId="5955" xr:uid="{00000000-0005-0000-0000-0000F5160000}"/>
    <cellStyle name="입력 5 2 5 2 4 2" xfId="5956" xr:uid="{00000000-0005-0000-0000-0000F6160000}"/>
    <cellStyle name="입력 5 2 5 3" xfId="5957" xr:uid="{00000000-0005-0000-0000-0000F7160000}"/>
    <cellStyle name="입력 5 2 5 3 2" xfId="5958" xr:uid="{00000000-0005-0000-0000-0000F8160000}"/>
    <cellStyle name="입력 5 2 5 3 2 2" xfId="5959" xr:uid="{00000000-0005-0000-0000-0000F9160000}"/>
    <cellStyle name="입력 5 2 5 3 2 2 2" xfId="5960" xr:uid="{00000000-0005-0000-0000-0000FA160000}"/>
    <cellStyle name="입력 5 2 5 3 2 3" xfId="5961" xr:uid="{00000000-0005-0000-0000-0000FB160000}"/>
    <cellStyle name="입력 5 2 5 3 2 3 2" xfId="5962" xr:uid="{00000000-0005-0000-0000-0000FC160000}"/>
    <cellStyle name="입력 5 2 5 3 3" xfId="5963" xr:uid="{00000000-0005-0000-0000-0000FD160000}"/>
    <cellStyle name="입력 5 2 5 3 3 2" xfId="5964" xr:uid="{00000000-0005-0000-0000-0000FE160000}"/>
    <cellStyle name="입력 5 2 5 4" xfId="5965" xr:uid="{00000000-0005-0000-0000-0000FF160000}"/>
    <cellStyle name="입력 5 2 5 4 2" xfId="5966" xr:uid="{00000000-0005-0000-0000-000000170000}"/>
    <cellStyle name="입력 5 2 5 4 2 2" xfId="5967" xr:uid="{00000000-0005-0000-0000-000001170000}"/>
    <cellStyle name="입력 5 2 5 4 3" xfId="5968" xr:uid="{00000000-0005-0000-0000-000002170000}"/>
    <cellStyle name="입력 5 2 5 4 3 2" xfId="5969" xr:uid="{00000000-0005-0000-0000-000003170000}"/>
    <cellStyle name="입력 5 2 5 5" xfId="5970" xr:uid="{00000000-0005-0000-0000-000004170000}"/>
    <cellStyle name="입력 5 2 5 5 2" xfId="5971" xr:uid="{00000000-0005-0000-0000-000005170000}"/>
    <cellStyle name="입력 5 2 6" xfId="5972" xr:uid="{00000000-0005-0000-0000-000006170000}"/>
    <cellStyle name="입력 5 2 6 2" xfId="5973" xr:uid="{00000000-0005-0000-0000-000007170000}"/>
    <cellStyle name="입력 5 2 6 2 2" xfId="5974" xr:uid="{00000000-0005-0000-0000-000008170000}"/>
    <cellStyle name="입력 5 2 6 2 2 2" xfId="5975" xr:uid="{00000000-0005-0000-0000-000009170000}"/>
    <cellStyle name="입력 5 2 6 2 2 2 2" xfId="5976" xr:uid="{00000000-0005-0000-0000-00000A170000}"/>
    <cellStyle name="입력 5 2 6 2 2 2 2 2" xfId="5977" xr:uid="{00000000-0005-0000-0000-00000B170000}"/>
    <cellStyle name="입력 5 2 6 2 2 2 3" xfId="5978" xr:uid="{00000000-0005-0000-0000-00000C170000}"/>
    <cellStyle name="입력 5 2 6 2 2 2 3 2" xfId="5979" xr:uid="{00000000-0005-0000-0000-00000D170000}"/>
    <cellStyle name="입력 5 2 6 2 2 3" xfId="5980" xr:uid="{00000000-0005-0000-0000-00000E170000}"/>
    <cellStyle name="입력 5 2 6 2 2 3 2" xfId="5981" xr:uid="{00000000-0005-0000-0000-00000F170000}"/>
    <cellStyle name="입력 5 2 6 2 3" xfId="5982" xr:uid="{00000000-0005-0000-0000-000010170000}"/>
    <cellStyle name="입력 5 2 6 2 3 2" xfId="5983" xr:uid="{00000000-0005-0000-0000-000011170000}"/>
    <cellStyle name="입력 5 2 6 2 3 2 2" xfId="5984" xr:uid="{00000000-0005-0000-0000-000012170000}"/>
    <cellStyle name="입력 5 2 6 2 3 3" xfId="5985" xr:uid="{00000000-0005-0000-0000-000013170000}"/>
    <cellStyle name="입력 5 2 6 2 3 3 2" xfId="5986" xr:uid="{00000000-0005-0000-0000-000014170000}"/>
    <cellStyle name="입력 5 2 6 2 4" xfId="5987" xr:uid="{00000000-0005-0000-0000-000015170000}"/>
    <cellStyle name="입력 5 2 6 2 4 2" xfId="5988" xr:uid="{00000000-0005-0000-0000-000016170000}"/>
    <cellStyle name="입력 5 2 6 3" xfId="5989" xr:uid="{00000000-0005-0000-0000-000017170000}"/>
    <cellStyle name="입력 5 2 6 3 2" xfId="5990" xr:uid="{00000000-0005-0000-0000-000018170000}"/>
    <cellStyle name="입력 5 2 6 3 2 2" xfId="5991" xr:uid="{00000000-0005-0000-0000-000019170000}"/>
    <cellStyle name="입력 5 2 6 3 2 2 2" xfId="5992" xr:uid="{00000000-0005-0000-0000-00001A170000}"/>
    <cellStyle name="입력 5 2 6 3 2 3" xfId="5993" xr:uid="{00000000-0005-0000-0000-00001B170000}"/>
    <cellStyle name="입력 5 2 6 3 2 3 2" xfId="5994" xr:uid="{00000000-0005-0000-0000-00001C170000}"/>
    <cellStyle name="입력 5 2 6 3 3" xfId="5995" xr:uid="{00000000-0005-0000-0000-00001D170000}"/>
    <cellStyle name="입력 5 2 6 3 3 2" xfId="5996" xr:uid="{00000000-0005-0000-0000-00001E170000}"/>
    <cellStyle name="입력 5 2 6 4" xfId="5997" xr:uid="{00000000-0005-0000-0000-00001F170000}"/>
    <cellStyle name="입력 5 2 6 4 2" xfId="5998" xr:uid="{00000000-0005-0000-0000-000020170000}"/>
    <cellStyle name="입력 5 2 6 4 2 2" xfId="5999" xr:uid="{00000000-0005-0000-0000-000021170000}"/>
    <cellStyle name="입력 5 2 6 4 3" xfId="6000" xr:uid="{00000000-0005-0000-0000-000022170000}"/>
    <cellStyle name="입력 5 2 6 4 3 2" xfId="6001" xr:uid="{00000000-0005-0000-0000-000023170000}"/>
    <cellStyle name="입력 5 2 6 5" xfId="6002" xr:uid="{00000000-0005-0000-0000-000024170000}"/>
    <cellStyle name="입력 5 2 6 5 2" xfId="6003" xr:uid="{00000000-0005-0000-0000-000025170000}"/>
    <cellStyle name="입력 5 2 7" xfId="6004" xr:uid="{00000000-0005-0000-0000-000026170000}"/>
    <cellStyle name="입력 5 2 7 2" xfId="6005" xr:uid="{00000000-0005-0000-0000-000027170000}"/>
    <cellStyle name="입력 5 2 7 2 2" xfId="6006" xr:uid="{00000000-0005-0000-0000-000028170000}"/>
    <cellStyle name="입력 5 2 7 2 2 2" xfId="6007" xr:uid="{00000000-0005-0000-0000-000029170000}"/>
    <cellStyle name="입력 5 2 7 2 2 2 2" xfId="6008" xr:uid="{00000000-0005-0000-0000-00002A170000}"/>
    <cellStyle name="입력 5 2 7 2 2 3" xfId="6009" xr:uid="{00000000-0005-0000-0000-00002B170000}"/>
    <cellStyle name="입력 5 2 7 2 2 3 2" xfId="6010" xr:uid="{00000000-0005-0000-0000-00002C170000}"/>
    <cellStyle name="입력 5 2 7 2 3" xfId="6011" xr:uid="{00000000-0005-0000-0000-00002D170000}"/>
    <cellStyle name="입력 5 2 7 2 3 2" xfId="6012" xr:uid="{00000000-0005-0000-0000-00002E170000}"/>
    <cellStyle name="입력 5 2 7 3" xfId="6013" xr:uid="{00000000-0005-0000-0000-00002F170000}"/>
    <cellStyle name="입력 5 2 7 3 2" xfId="6014" xr:uid="{00000000-0005-0000-0000-000030170000}"/>
    <cellStyle name="입력 5 2 7 3 2 2" xfId="6015" xr:uid="{00000000-0005-0000-0000-000031170000}"/>
    <cellStyle name="입력 5 2 7 3 3" xfId="6016" xr:uid="{00000000-0005-0000-0000-000032170000}"/>
    <cellStyle name="입력 5 2 7 3 3 2" xfId="6017" xr:uid="{00000000-0005-0000-0000-000033170000}"/>
    <cellStyle name="입력 5 2 7 4" xfId="6018" xr:uid="{00000000-0005-0000-0000-000034170000}"/>
    <cellStyle name="입력 5 2 7 4 2" xfId="6019" xr:uid="{00000000-0005-0000-0000-000035170000}"/>
    <cellStyle name="입력 5 2 8" xfId="6020" xr:uid="{00000000-0005-0000-0000-000036170000}"/>
    <cellStyle name="입력 5 2 8 2" xfId="6021" xr:uid="{00000000-0005-0000-0000-000037170000}"/>
    <cellStyle name="입력 5 2 8 2 2" xfId="6022" xr:uid="{00000000-0005-0000-0000-000038170000}"/>
    <cellStyle name="입력 5 2 8 2 2 2" xfId="6023" xr:uid="{00000000-0005-0000-0000-000039170000}"/>
    <cellStyle name="입력 5 2 8 2 3" xfId="6024" xr:uid="{00000000-0005-0000-0000-00003A170000}"/>
    <cellStyle name="입력 5 2 8 2 3 2" xfId="6025" xr:uid="{00000000-0005-0000-0000-00003B170000}"/>
    <cellStyle name="입력 5 2 8 3" xfId="6026" xr:uid="{00000000-0005-0000-0000-00003C170000}"/>
    <cellStyle name="입력 5 2 8 3 2" xfId="6027" xr:uid="{00000000-0005-0000-0000-00003D170000}"/>
    <cellStyle name="입력 5 2 9" xfId="6028" xr:uid="{00000000-0005-0000-0000-00003E170000}"/>
    <cellStyle name="입력 5 2 9 2" xfId="6029" xr:uid="{00000000-0005-0000-0000-00003F170000}"/>
    <cellStyle name="입력 5 2 9 2 2" xfId="6030" xr:uid="{00000000-0005-0000-0000-000040170000}"/>
    <cellStyle name="입력 5 2 9 3" xfId="6031" xr:uid="{00000000-0005-0000-0000-000041170000}"/>
    <cellStyle name="입력 5 2 9 3 2" xfId="6032" xr:uid="{00000000-0005-0000-0000-000042170000}"/>
    <cellStyle name="입력 5 3" xfId="6033" xr:uid="{00000000-0005-0000-0000-000043170000}"/>
    <cellStyle name="입력 5 3 2" xfId="6034" xr:uid="{00000000-0005-0000-0000-000044170000}"/>
    <cellStyle name="입력 5 3 2 2" xfId="6035" xr:uid="{00000000-0005-0000-0000-000045170000}"/>
    <cellStyle name="입력 5 3 2 2 2" xfId="6036" xr:uid="{00000000-0005-0000-0000-000046170000}"/>
    <cellStyle name="입력 5 3 2 2 2 2" xfId="6037" xr:uid="{00000000-0005-0000-0000-000047170000}"/>
    <cellStyle name="입력 5 3 2 2 3" xfId="6038" xr:uid="{00000000-0005-0000-0000-000048170000}"/>
    <cellStyle name="입력 5 3 2 2 3 2" xfId="6039" xr:uid="{00000000-0005-0000-0000-000049170000}"/>
    <cellStyle name="입력 5 3 2 3" xfId="6040" xr:uid="{00000000-0005-0000-0000-00004A170000}"/>
    <cellStyle name="입력 5 3 2 3 2" xfId="6041" xr:uid="{00000000-0005-0000-0000-00004B170000}"/>
    <cellStyle name="입력 5 3 3" xfId="6042" xr:uid="{00000000-0005-0000-0000-00004C170000}"/>
    <cellStyle name="입력 5 3 3 2" xfId="6043" xr:uid="{00000000-0005-0000-0000-00004D170000}"/>
    <cellStyle name="입력 5 3 3 2 2" xfId="6044" xr:uid="{00000000-0005-0000-0000-00004E170000}"/>
    <cellStyle name="입력 5 3 3 3" xfId="6045" xr:uid="{00000000-0005-0000-0000-00004F170000}"/>
    <cellStyle name="입력 5 3 3 3 2" xfId="6046" xr:uid="{00000000-0005-0000-0000-000050170000}"/>
    <cellStyle name="입력 5 3 4" xfId="6047" xr:uid="{00000000-0005-0000-0000-000051170000}"/>
    <cellStyle name="입력 5 3 4 2" xfId="6048" xr:uid="{00000000-0005-0000-0000-000052170000}"/>
    <cellStyle name="입력 5 4" xfId="6049" xr:uid="{00000000-0005-0000-0000-000053170000}"/>
    <cellStyle name="입력 5 4 2" xfId="6050" xr:uid="{00000000-0005-0000-0000-000054170000}"/>
    <cellStyle name="입력 5 4 2 2" xfId="6051" xr:uid="{00000000-0005-0000-0000-000055170000}"/>
    <cellStyle name="입력 5 4 3" xfId="6052" xr:uid="{00000000-0005-0000-0000-000056170000}"/>
    <cellStyle name="입력 5 4 3 2" xfId="6053" xr:uid="{00000000-0005-0000-0000-000057170000}"/>
    <cellStyle name="입력 6" xfId="6054" xr:uid="{00000000-0005-0000-0000-000058170000}"/>
    <cellStyle name="입력 7" xfId="6055" xr:uid="{00000000-0005-0000-0000-000059170000}"/>
    <cellStyle name="입력 8" xfId="6811" xr:uid="{00000000-0005-0000-0000-00005A170000}"/>
    <cellStyle name="입력 9" xfId="6812" xr:uid="{00000000-0005-0000-0000-00005B170000}"/>
    <cellStyle name="자리수" xfId="6056" xr:uid="{00000000-0005-0000-0000-00005C170000}"/>
    <cellStyle name="자리수0" xfId="6057" xr:uid="{00000000-0005-0000-0000-00005D170000}"/>
    <cellStyle name="전용" xfId="6058" xr:uid="{00000000-0005-0000-0000-00005E170000}"/>
    <cellStyle name="제목 1 2" xfId="60" xr:uid="{00000000-0005-0000-0000-000061170000}"/>
    <cellStyle name="제목 1 2 2" xfId="349" xr:uid="{00000000-0005-0000-0000-000062170000}"/>
    <cellStyle name="제목 1 2 3" xfId="484" xr:uid="{00000000-0005-0000-0000-000063170000}"/>
    <cellStyle name="제목 1 2 4" xfId="6059" xr:uid="{00000000-0005-0000-0000-000064170000}"/>
    <cellStyle name="제목 1 3" xfId="434" xr:uid="{00000000-0005-0000-0000-000065170000}"/>
    <cellStyle name="제목 1 3 2" xfId="6060" xr:uid="{00000000-0005-0000-0000-000066170000}"/>
    <cellStyle name="제목 1 4" xfId="6061" xr:uid="{00000000-0005-0000-0000-000067170000}"/>
    <cellStyle name="제목 1 5" xfId="6062" xr:uid="{00000000-0005-0000-0000-000068170000}"/>
    <cellStyle name="제목 1 5 2" xfId="6063" xr:uid="{00000000-0005-0000-0000-000069170000}"/>
    <cellStyle name="제목 1 6" xfId="6064" xr:uid="{00000000-0005-0000-0000-00006A170000}"/>
    <cellStyle name="제목 1 7" xfId="6065" xr:uid="{00000000-0005-0000-0000-00006B170000}"/>
    <cellStyle name="제목 1 8" xfId="6813" xr:uid="{00000000-0005-0000-0000-00006C170000}"/>
    <cellStyle name="제목 1 9" xfId="6814" xr:uid="{00000000-0005-0000-0000-00006D170000}"/>
    <cellStyle name="제목 10" xfId="6066" xr:uid="{00000000-0005-0000-0000-00006E170000}"/>
    <cellStyle name="제목 11" xfId="6815" xr:uid="{00000000-0005-0000-0000-00006F170000}"/>
    <cellStyle name="제목 12" xfId="6816" xr:uid="{00000000-0005-0000-0000-000070170000}"/>
    <cellStyle name="제목 2 2" xfId="61" xr:uid="{00000000-0005-0000-0000-000072170000}"/>
    <cellStyle name="제목 2 2 2" xfId="350" xr:uid="{00000000-0005-0000-0000-000073170000}"/>
    <cellStyle name="제목 2 2 3" xfId="485" xr:uid="{00000000-0005-0000-0000-000074170000}"/>
    <cellStyle name="제목 2 2 4" xfId="6067" xr:uid="{00000000-0005-0000-0000-000075170000}"/>
    <cellStyle name="제목 2 3" xfId="435" xr:uid="{00000000-0005-0000-0000-000076170000}"/>
    <cellStyle name="제목 2 3 2" xfId="6068" xr:uid="{00000000-0005-0000-0000-000077170000}"/>
    <cellStyle name="제목 2 4" xfId="6069" xr:uid="{00000000-0005-0000-0000-000078170000}"/>
    <cellStyle name="제목 2 5" xfId="6070" xr:uid="{00000000-0005-0000-0000-000079170000}"/>
    <cellStyle name="제목 2 5 2" xfId="6071" xr:uid="{00000000-0005-0000-0000-00007A170000}"/>
    <cellStyle name="제목 2 6" xfId="6072" xr:uid="{00000000-0005-0000-0000-00007B170000}"/>
    <cellStyle name="제목 2 7" xfId="6073" xr:uid="{00000000-0005-0000-0000-00007C170000}"/>
    <cellStyle name="제목 2 8" xfId="6817" xr:uid="{00000000-0005-0000-0000-00007D170000}"/>
    <cellStyle name="제목 2 9" xfId="6818" xr:uid="{00000000-0005-0000-0000-00007E170000}"/>
    <cellStyle name="제목 3 2" xfId="62" xr:uid="{00000000-0005-0000-0000-000080170000}"/>
    <cellStyle name="제목 3 2 2" xfId="351" xr:uid="{00000000-0005-0000-0000-000081170000}"/>
    <cellStyle name="제목 3 2 3" xfId="486" xr:uid="{00000000-0005-0000-0000-000082170000}"/>
    <cellStyle name="제목 3 2 4" xfId="6074" xr:uid="{00000000-0005-0000-0000-000083170000}"/>
    <cellStyle name="제목 3 3" xfId="436" xr:uid="{00000000-0005-0000-0000-000084170000}"/>
    <cellStyle name="제목 3 3 2" xfId="6075" xr:uid="{00000000-0005-0000-0000-000085170000}"/>
    <cellStyle name="제목 3 4" xfId="6076" xr:uid="{00000000-0005-0000-0000-000086170000}"/>
    <cellStyle name="제목 3 5" xfId="6077" xr:uid="{00000000-0005-0000-0000-000087170000}"/>
    <cellStyle name="제목 3 5 2" xfId="6078" xr:uid="{00000000-0005-0000-0000-000088170000}"/>
    <cellStyle name="제목 3 6" xfId="6079" xr:uid="{00000000-0005-0000-0000-000089170000}"/>
    <cellStyle name="제목 3 7" xfId="6080" xr:uid="{00000000-0005-0000-0000-00008A170000}"/>
    <cellStyle name="제목 3 8" xfId="6819" xr:uid="{00000000-0005-0000-0000-00008B170000}"/>
    <cellStyle name="제목 3 9" xfId="6820" xr:uid="{00000000-0005-0000-0000-00008C170000}"/>
    <cellStyle name="제목 4 2" xfId="63" xr:uid="{00000000-0005-0000-0000-00008E170000}"/>
    <cellStyle name="제목 4 2 2" xfId="352" xr:uid="{00000000-0005-0000-0000-00008F170000}"/>
    <cellStyle name="제목 4 2 3" xfId="487" xr:uid="{00000000-0005-0000-0000-000090170000}"/>
    <cellStyle name="제목 4 2 4" xfId="6081" xr:uid="{00000000-0005-0000-0000-000091170000}"/>
    <cellStyle name="제목 4 3" xfId="437" xr:uid="{00000000-0005-0000-0000-000092170000}"/>
    <cellStyle name="제목 4 3 2" xfId="6082" xr:uid="{00000000-0005-0000-0000-000093170000}"/>
    <cellStyle name="제목 4 4" xfId="6083" xr:uid="{00000000-0005-0000-0000-000094170000}"/>
    <cellStyle name="제목 4 5" xfId="6084" xr:uid="{00000000-0005-0000-0000-000095170000}"/>
    <cellStyle name="제목 4 5 2" xfId="6085" xr:uid="{00000000-0005-0000-0000-000096170000}"/>
    <cellStyle name="제목 4 6" xfId="6086" xr:uid="{00000000-0005-0000-0000-000097170000}"/>
    <cellStyle name="제목 4 7" xfId="6087" xr:uid="{00000000-0005-0000-0000-000098170000}"/>
    <cellStyle name="제목 4 8" xfId="6821" xr:uid="{00000000-0005-0000-0000-000099170000}"/>
    <cellStyle name="제목 4 9" xfId="6822" xr:uid="{00000000-0005-0000-0000-00009A170000}"/>
    <cellStyle name="제목 5" xfId="59" xr:uid="{00000000-0005-0000-0000-00009B170000}"/>
    <cellStyle name="제목 5 2" xfId="353" xr:uid="{00000000-0005-0000-0000-00009C170000}"/>
    <cellStyle name="제목 5 3" xfId="483" xr:uid="{00000000-0005-0000-0000-00009D170000}"/>
    <cellStyle name="제목 6" xfId="433" xr:uid="{00000000-0005-0000-0000-00009E170000}"/>
    <cellStyle name="제목 6 2" xfId="6088" xr:uid="{00000000-0005-0000-0000-00009F170000}"/>
    <cellStyle name="제목 7" xfId="6089" xr:uid="{00000000-0005-0000-0000-0000A0170000}"/>
    <cellStyle name="제목 8" xfId="6090" xr:uid="{00000000-0005-0000-0000-0000A1170000}"/>
    <cellStyle name="제목 8 2" xfId="6091" xr:uid="{00000000-0005-0000-0000-0000A2170000}"/>
    <cellStyle name="제목 9" xfId="6092" xr:uid="{00000000-0005-0000-0000-0000A3170000}"/>
    <cellStyle name="縦項目" xfId="6093" xr:uid="{00000000-0005-0000-0000-0000A4170000}"/>
    <cellStyle name="좋음 2" xfId="64" xr:uid="{00000000-0005-0000-0000-0000A5170000}"/>
    <cellStyle name="좋음 2 2" xfId="354" xr:uid="{00000000-0005-0000-0000-0000A6170000}"/>
    <cellStyle name="좋음 2 3" xfId="488" xr:uid="{00000000-0005-0000-0000-0000A7170000}"/>
    <cellStyle name="좋음 2 4" xfId="6094" xr:uid="{00000000-0005-0000-0000-0000A8170000}"/>
    <cellStyle name="좋음 3" xfId="438" xr:uid="{00000000-0005-0000-0000-0000A9170000}"/>
    <cellStyle name="좋음 3 2" xfId="6095" xr:uid="{00000000-0005-0000-0000-0000AA170000}"/>
    <cellStyle name="좋음 4" xfId="359" xr:uid="{00000000-0005-0000-0000-0000AB170000}"/>
    <cellStyle name="좋음 4 2" xfId="6096" xr:uid="{00000000-0005-0000-0000-0000AC170000}"/>
    <cellStyle name="좋음 5" xfId="6097" xr:uid="{00000000-0005-0000-0000-0000AD170000}"/>
    <cellStyle name="좋음 5 2" xfId="6098" xr:uid="{00000000-0005-0000-0000-0000AE170000}"/>
    <cellStyle name="좋음 6" xfId="6099" xr:uid="{00000000-0005-0000-0000-0000AF170000}"/>
    <cellStyle name="좋음 7" xfId="6100" xr:uid="{00000000-0005-0000-0000-0000B0170000}"/>
    <cellStyle name="좋음 8" xfId="6823" xr:uid="{00000000-0005-0000-0000-0000B1170000}"/>
    <cellStyle name="좋음 9" xfId="6824" xr:uid="{00000000-0005-0000-0000-0000B2170000}"/>
    <cellStyle name="注释 2" xfId="6852" xr:uid="{00000000-0005-0000-0000-0000B3170000}"/>
    <cellStyle name="지정되지 않음" xfId="6101" xr:uid="{00000000-0005-0000-0000-0000B4170000}"/>
    <cellStyle name="千位分隔 2" xfId="6851" xr:uid="{00000000-0005-0000-0000-0000B5170000}"/>
    <cellStyle name="千位分隔[0] 3" xfId="6850" xr:uid="{00000000-0005-0000-0000-0000B6170000}"/>
    <cellStyle name="千位分隔[0] 4" xfId="6849" xr:uid="{00000000-0005-0000-0000-0000B7170000}"/>
    <cellStyle name="千位分隔[0] 6 2" xfId="20" xr:uid="{00000000-0005-0000-0000-0000B8170000}"/>
    <cellStyle name="千位分隔[0] 6 2 2" xfId="269" xr:uid="{00000000-0005-0000-0000-0000B9170000}"/>
    <cellStyle name="千位分隔[0] 6 2 3" xfId="150" xr:uid="{00000000-0005-0000-0000-0000BA170000}"/>
    <cellStyle name="千位分隔[0]_Small_Plan_July Production Plan (Base plan 20050630)" xfId="6102" xr:uid="{00000000-0005-0000-0000-0000BB170000}"/>
    <cellStyle name="超連結_JEL moniter" xfId="6103" xr:uid="{00000000-0005-0000-0000-0000BC170000}"/>
    <cellStyle name="출력 2" xfId="65" xr:uid="{00000000-0005-0000-0000-0000BD170000}"/>
    <cellStyle name="출력 2 2" xfId="355" xr:uid="{00000000-0005-0000-0000-0000BE170000}"/>
    <cellStyle name="출력 2 3" xfId="489" xr:uid="{00000000-0005-0000-0000-0000BF170000}"/>
    <cellStyle name="출력 2 4" xfId="6104" xr:uid="{00000000-0005-0000-0000-0000C0170000}"/>
    <cellStyle name="출력 3" xfId="439" xr:uid="{00000000-0005-0000-0000-0000C1170000}"/>
    <cellStyle name="출력 3 2" xfId="6105" xr:uid="{00000000-0005-0000-0000-0000C2170000}"/>
    <cellStyle name="출력 4" xfId="363" xr:uid="{00000000-0005-0000-0000-0000C3170000}"/>
    <cellStyle name="출력 4 2" xfId="6107" xr:uid="{00000000-0005-0000-0000-0000C4170000}"/>
    <cellStyle name="출력 4 2 10" xfId="6108" xr:uid="{00000000-0005-0000-0000-0000C5170000}"/>
    <cellStyle name="출력 4 2 10 2" xfId="6109" xr:uid="{00000000-0005-0000-0000-0000C6170000}"/>
    <cellStyle name="출력 4 2 2" xfId="6110" xr:uid="{00000000-0005-0000-0000-0000C7170000}"/>
    <cellStyle name="출력 4 2 2 2" xfId="6111" xr:uid="{00000000-0005-0000-0000-0000C8170000}"/>
    <cellStyle name="출력 4 2 2 2 2" xfId="6112" xr:uid="{00000000-0005-0000-0000-0000C9170000}"/>
    <cellStyle name="출력 4 2 2 2 2 2" xfId="6113" xr:uid="{00000000-0005-0000-0000-0000CA170000}"/>
    <cellStyle name="출력 4 2 2 2 2 2 2" xfId="6114" xr:uid="{00000000-0005-0000-0000-0000CB170000}"/>
    <cellStyle name="출력 4 2 2 2 2 2 2 2" xfId="6115" xr:uid="{00000000-0005-0000-0000-0000CC170000}"/>
    <cellStyle name="출력 4 2 2 2 2 2 3" xfId="6116" xr:uid="{00000000-0005-0000-0000-0000CD170000}"/>
    <cellStyle name="출력 4 2 2 2 2 2 3 2" xfId="6117" xr:uid="{00000000-0005-0000-0000-0000CE170000}"/>
    <cellStyle name="출력 4 2 2 2 2 3" xfId="6118" xr:uid="{00000000-0005-0000-0000-0000CF170000}"/>
    <cellStyle name="출력 4 2 2 2 2 3 2" xfId="6119" xr:uid="{00000000-0005-0000-0000-0000D0170000}"/>
    <cellStyle name="출력 4 2 2 2 3" xfId="6120" xr:uid="{00000000-0005-0000-0000-0000D1170000}"/>
    <cellStyle name="출력 4 2 2 2 3 2" xfId="6121" xr:uid="{00000000-0005-0000-0000-0000D2170000}"/>
    <cellStyle name="출력 4 2 2 2 3 2 2" xfId="6122" xr:uid="{00000000-0005-0000-0000-0000D3170000}"/>
    <cellStyle name="출력 4 2 2 2 3 3" xfId="6123" xr:uid="{00000000-0005-0000-0000-0000D4170000}"/>
    <cellStyle name="출력 4 2 2 2 3 3 2" xfId="6124" xr:uid="{00000000-0005-0000-0000-0000D5170000}"/>
    <cellStyle name="출력 4 2 2 2 4" xfId="6125" xr:uid="{00000000-0005-0000-0000-0000D6170000}"/>
    <cellStyle name="출력 4 2 2 2 4 2" xfId="6126" xr:uid="{00000000-0005-0000-0000-0000D7170000}"/>
    <cellStyle name="출력 4 2 2 3" xfId="6127" xr:uid="{00000000-0005-0000-0000-0000D8170000}"/>
    <cellStyle name="출력 4 2 2 3 2" xfId="6128" xr:uid="{00000000-0005-0000-0000-0000D9170000}"/>
    <cellStyle name="출력 4 2 2 3 2 2" xfId="6129" xr:uid="{00000000-0005-0000-0000-0000DA170000}"/>
    <cellStyle name="출력 4 2 2 3 2 2 2" xfId="6130" xr:uid="{00000000-0005-0000-0000-0000DB170000}"/>
    <cellStyle name="출력 4 2 2 3 2 3" xfId="6131" xr:uid="{00000000-0005-0000-0000-0000DC170000}"/>
    <cellStyle name="출력 4 2 2 3 2 3 2" xfId="6132" xr:uid="{00000000-0005-0000-0000-0000DD170000}"/>
    <cellStyle name="출력 4 2 2 3 3" xfId="6133" xr:uid="{00000000-0005-0000-0000-0000DE170000}"/>
    <cellStyle name="출력 4 2 2 3 3 2" xfId="6134" xr:uid="{00000000-0005-0000-0000-0000DF170000}"/>
    <cellStyle name="출력 4 2 2 4" xfId="6135" xr:uid="{00000000-0005-0000-0000-0000E0170000}"/>
    <cellStyle name="출력 4 2 2 4 2" xfId="6136" xr:uid="{00000000-0005-0000-0000-0000E1170000}"/>
    <cellStyle name="출력 4 2 2 4 2 2" xfId="6137" xr:uid="{00000000-0005-0000-0000-0000E2170000}"/>
    <cellStyle name="출력 4 2 2 4 3" xfId="6138" xr:uid="{00000000-0005-0000-0000-0000E3170000}"/>
    <cellStyle name="출력 4 2 2 4 3 2" xfId="6139" xr:uid="{00000000-0005-0000-0000-0000E4170000}"/>
    <cellStyle name="출력 4 2 2 5" xfId="6140" xr:uid="{00000000-0005-0000-0000-0000E5170000}"/>
    <cellStyle name="출력 4 2 2 5 2" xfId="6141" xr:uid="{00000000-0005-0000-0000-0000E6170000}"/>
    <cellStyle name="출력 4 2 3" xfId="6142" xr:uid="{00000000-0005-0000-0000-0000E7170000}"/>
    <cellStyle name="출력 4 2 3 2" xfId="6143" xr:uid="{00000000-0005-0000-0000-0000E8170000}"/>
    <cellStyle name="출력 4 2 3 2 2" xfId="6144" xr:uid="{00000000-0005-0000-0000-0000E9170000}"/>
    <cellStyle name="출력 4 2 3 2 2 2" xfId="6145" xr:uid="{00000000-0005-0000-0000-0000EA170000}"/>
    <cellStyle name="출력 4 2 3 2 2 2 2" xfId="6146" xr:uid="{00000000-0005-0000-0000-0000EB170000}"/>
    <cellStyle name="출력 4 2 3 2 2 3" xfId="6147" xr:uid="{00000000-0005-0000-0000-0000EC170000}"/>
    <cellStyle name="출력 4 2 3 2 2 3 2" xfId="6148" xr:uid="{00000000-0005-0000-0000-0000ED170000}"/>
    <cellStyle name="출력 4 2 3 2 3" xfId="6149" xr:uid="{00000000-0005-0000-0000-0000EE170000}"/>
    <cellStyle name="출력 4 2 3 2 3 2" xfId="6150" xr:uid="{00000000-0005-0000-0000-0000EF170000}"/>
    <cellStyle name="출력 4 2 3 3" xfId="6151" xr:uid="{00000000-0005-0000-0000-0000F0170000}"/>
    <cellStyle name="출력 4 2 3 3 2" xfId="6152" xr:uid="{00000000-0005-0000-0000-0000F1170000}"/>
    <cellStyle name="출력 4 2 3 3 2 2" xfId="6153" xr:uid="{00000000-0005-0000-0000-0000F2170000}"/>
    <cellStyle name="출력 4 2 3 3 3" xfId="6154" xr:uid="{00000000-0005-0000-0000-0000F3170000}"/>
    <cellStyle name="출력 4 2 3 3 3 2" xfId="6155" xr:uid="{00000000-0005-0000-0000-0000F4170000}"/>
    <cellStyle name="출력 4 2 3 4" xfId="6156" xr:uid="{00000000-0005-0000-0000-0000F5170000}"/>
    <cellStyle name="출력 4 2 3 4 2" xfId="6157" xr:uid="{00000000-0005-0000-0000-0000F6170000}"/>
    <cellStyle name="출력 4 2 4" xfId="6158" xr:uid="{00000000-0005-0000-0000-0000F7170000}"/>
    <cellStyle name="출력 4 2 4 2" xfId="6159" xr:uid="{00000000-0005-0000-0000-0000F8170000}"/>
    <cellStyle name="출력 4 2 4 2 2" xfId="6160" xr:uid="{00000000-0005-0000-0000-0000F9170000}"/>
    <cellStyle name="출력 4 2 4 2 2 2" xfId="6161" xr:uid="{00000000-0005-0000-0000-0000FA170000}"/>
    <cellStyle name="출력 4 2 4 2 2 2 2" xfId="6162" xr:uid="{00000000-0005-0000-0000-0000FB170000}"/>
    <cellStyle name="출력 4 2 4 2 2 3" xfId="6163" xr:uid="{00000000-0005-0000-0000-0000FC170000}"/>
    <cellStyle name="출력 4 2 4 2 2 3 2" xfId="6164" xr:uid="{00000000-0005-0000-0000-0000FD170000}"/>
    <cellStyle name="출력 4 2 4 2 3" xfId="6165" xr:uid="{00000000-0005-0000-0000-0000FE170000}"/>
    <cellStyle name="출력 4 2 4 2 3 2" xfId="6166" xr:uid="{00000000-0005-0000-0000-0000FF170000}"/>
    <cellStyle name="출력 4 2 4 3" xfId="6167" xr:uid="{00000000-0005-0000-0000-000000180000}"/>
    <cellStyle name="출력 4 2 4 3 2" xfId="6168" xr:uid="{00000000-0005-0000-0000-000001180000}"/>
    <cellStyle name="출력 4 2 4 3 2 2" xfId="6169" xr:uid="{00000000-0005-0000-0000-000002180000}"/>
    <cellStyle name="출력 4 2 4 3 3" xfId="6170" xr:uid="{00000000-0005-0000-0000-000003180000}"/>
    <cellStyle name="출력 4 2 4 3 3 2" xfId="6171" xr:uid="{00000000-0005-0000-0000-000004180000}"/>
    <cellStyle name="출력 4 2 4 4" xfId="6172" xr:uid="{00000000-0005-0000-0000-000005180000}"/>
    <cellStyle name="출력 4 2 4 4 2" xfId="6173" xr:uid="{00000000-0005-0000-0000-000006180000}"/>
    <cellStyle name="출력 4 2 5" xfId="6174" xr:uid="{00000000-0005-0000-0000-000007180000}"/>
    <cellStyle name="출력 4 2 5 2" xfId="6175" xr:uid="{00000000-0005-0000-0000-000008180000}"/>
    <cellStyle name="출력 4 2 5 2 2" xfId="6176" xr:uid="{00000000-0005-0000-0000-000009180000}"/>
    <cellStyle name="출력 4 2 5 2 2 2" xfId="6177" xr:uid="{00000000-0005-0000-0000-00000A180000}"/>
    <cellStyle name="출력 4 2 5 2 2 2 2" xfId="6178" xr:uid="{00000000-0005-0000-0000-00000B180000}"/>
    <cellStyle name="출력 4 2 5 2 2 3" xfId="6179" xr:uid="{00000000-0005-0000-0000-00000C180000}"/>
    <cellStyle name="출력 4 2 5 2 2 3 2" xfId="6180" xr:uid="{00000000-0005-0000-0000-00000D180000}"/>
    <cellStyle name="출력 4 2 5 2 3" xfId="6181" xr:uid="{00000000-0005-0000-0000-00000E180000}"/>
    <cellStyle name="출력 4 2 5 2 3 2" xfId="6182" xr:uid="{00000000-0005-0000-0000-00000F180000}"/>
    <cellStyle name="출력 4 2 5 3" xfId="6183" xr:uid="{00000000-0005-0000-0000-000010180000}"/>
    <cellStyle name="출력 4 2 5 3 2" xfId="6184" xr:uid="{00000000-0005-0000-0000-000011180000}"/>
    <cellStyle name="출력 4 2 5 3 2 2" xfId="6185" xr:uid="{00000000-0005-0000-0000-000012180000}"/>
    <cellStyle name="출력 4 2 5 3 3" xfId="6186" xr:uid="{00000000-0005-0000-0000-000013180000}"/>
    <cellStyle name="출력 4 2 5 3 3 2" xfId="6187" xr:uid="{00000000-0005-0000-0000-000014180000}"/>
    <cellStyle name="출력 4 2 5 4" xfId="6188" xr:uid="{00000000-0005-0000-0000-000015180000}"/>
    <cellStyle name="출력 4 2 5 4 2" xfId="6189" xr:uid="{00000000-0005-0000-0000-000016180000}"/>
    <cellStyle name="출력 4 2 6" xfId="6190" xr:uid="{00000000-0005-0000-0000-000017180000}"/>
    <cellStyle name="출력 4 2 6 2" xfId="6191" xr:uid="{00000000-0005-0000-0000-000018180000}"/>
    <cellStyle name="출력 4 2 6 2 2" xfId="6192" xr:uid="{00000000-0005-0000-0000-000019180000}"/>
    <cellStyle name="출력 4 2 6 2 2 2" xfId="6193" xr:uid="{00000000-0005-0000-0000-00001A180000}"/>
    <cellStyle name="출력 4 2 6 2 2 2 2" xfId="6194" xr:uid="{00000000-0005-0000-0000-00001B180000}"/>
    <cellStyle name="출력 4 2 6 2 2 3" xfId="6195" xr:uid="{00000000-0005-0000-0000-00001C180000}"/>
    <cellStyle name="출력 4 2 6 2 2 3 2" xfId="6196" xr:uid="{00000000-0005-0000-0000-00001D180000}"/>
    <cellStyle name="출력 4 2 6 2 3" xfId="6197" xr:uid="{00000000-0005-0000-0000-00001E180000}"/>
    <cellStyle name="출력 4 2 6 2 3 2" xfId="6198" xr:uid="{00000000-0005-0000-0000-00001F180000}"/>
    <cellStyle name="출력 4 2 6 3" xfId="6199" xr:uid="{00000000-0005-0000-0000-000020180000}"/>
    <cellStyle name="출력 4 2 6 3 2" xfId="6200" xr:uid="{00000000-0005-0000-0000-000021180000}"/>
    <cellStyle name="출력 4 2 6 3 2 2" xfId="6201" xr:uid="{00000000-0005-0000-0000-000022180000}"/>
    <cellStyle name="출력 4 2 6 3 3" xfId="6202" xr:uid="{00000000-0005-0000-0000-000023180000}"/>
    <cellStyle name="출력 4 2 6 3 3 2" xfId="6203" xr:uid="{00000000-0005-0000-0000-000024180000}"/>
    <cellStyle name="출력 4 2 6 4" xfId="6204" xr:uid="{00000000-0005-0000-0000-000025180000}"/>
    <cellStyle name="출력 4 2 6 4 2" xfId="6205" xr:uid="{00000000-0005-0000-0000-000026180000}"/>
    <cellStyle name="출력 4 2 7" xfId="6206" xr:uid="{00000000-0005-0000-0000-000027180000}"/>
    <cellStyle name="출력 4 2 7 2" xfId="6207" xr:uid="{00000000-0005-0000-0000-000028180000}"/>
    <cellStyle name="출력 4 2 7 2 2" xfId="6208" xr:uid="{00000000-0005-0000-0000-000029180000}"/>
    <cellStyle name="출력 4 2 7 2 2 2" xfId="6209" xr:uid="{00000000-0005-0000-0000-00002A180000}"/>
    <cellStyle name="출력 4 2 7 2 3" xfId="6210" xr:uid="{00000000-0005-0000-0000-00002B180000}"/>
    <cellStyle name="출력 4 2 7 2 3 2" xfId="6211" xr:uid="{00000000-0005-0000-0000-00002C180000}"/>
    <cellStyle name="출력 4 2 7 3" xfId="6212" xr:uid="{00000000-0005-0000-0000-00002D180000}"/>
    <cellStyle name="출력 4 2 7 3 2" xfId="6213" xr:uid="{00000000-0005-0000-0000-00002E180000}"/>
    <cellStyle name="출력 4 2 8" xfId="6214" xr:uid="{00000000-0005-0000-0000-00002F180000}"/>
    <cellStyle name="출력 4 2 8 2" xfId="6215" xr:uid="{00000000-0005-0000-0000-000030180000}"/>
    <cellStyle name="출력 4 2 8 2 2" xfId="6216" xr:uid="{00000000-0005-0000-0000-000031180000}"/>
    <cellStyle name="출력 4 2 8 2 2 2" xfId="6217" xr:uid="{00000000-0005-0000-0000-000032180000}"/>
    <cellStyle name="출력 4 2 8 2 3" xfId="6218" xr:uid="{00000000-0005-0000-0000-000033180000}"/>
    <cellStyle name="출력 4 2 8 2 3 2" xfId="6219" xr:uid="{00000000-0005-0000-0000-000034180000}"/>
    <cellStyle name="출력 4 2 8 3" xfId="6220" xr:uid="{00000000-0005-0000-0000-000035180000}"/>
    <cellStyle name="출력 4 2 8 3 2" xfId="6221" xr:uid="{00000000-0005-0000-0000-000036180000}"/>
    <cellStyle name="출력 4 2 9" xfId="6222" xr:uid="{00000000-0005-0000-0000-000037180000}"/>
    <cellStyle name="출력 4 2 9 2" xfId="6223" xr:uid="{00000000-0005-0000-0000-000038180000}"/>
    <cellStyle name="출력 4 2 9 2 2" xfId="6224" xr:uid="{00000000-0005-0000-0000-000039180000}"/>
    <cellStyle name="출력 4 2 9 3" xfId="6225" xr:uid="{00000000-0005-0000-0000-00003A180000}"/>
    <cellStyle name="출력 4 2 9 3 2" xfId="6226" xr:uid="{00000000-0005-0000-0000-00003B180000}"/>
    <cellStyle name="출력 4 3" xfId="6227" xr:uid="{00000000-0005-0000-0000-00003C180000}"/>
    <cellStyle name="출력 4 3 2" xfId="6228" xr:uid="{00000000-0005-0000-0000-00003D180000}"/>
    <cellStyle name="출력 4 3 2 2" xfId="6229" xr:uid="{00000000-0005-0000-0000-00003E180000}"/>
    <cellStyle name="출력 4 3 2 2 2" xfId="6230" xr:uid="{00000000-0005-0000-0000-00003F180000}"/>
    <cellStyle name="출력 4 3 2 3" xfId="6231" xr:uid="{00000000-0005-0000-0000-000040180000}"/>
    <cellStyle name="출력 4 3 2 3 2" xfId="6232" xr:uid="{00000000-0005-0000-0000-000041180000}"/>
    <cellStyle name="출력 4 3 3" xfId="6233" xr:uid="{00000000-0005-0000-0000-000042180000}"/>
    <cellStyle name="출력 4 3 3 2" xfId="6234" xr:uid="{00000000-0005-0000-0000-000043180000}"/>
    <cellStyle name="출력 4 4" xfId="6235" xr:uid="{00000000-0005-0000-0000-000044180000}"/>
    <cellStyle name="출력 4 4 2" xfId="6236" xr:uid="{00000000-0005-0000-0000-000045180000}"/>
    <cellStyle name="출력 4 4 2 2" xfId="6237" xr:uid="{00000000-0005-0000-0000-000046180000}"/>
    <cellStyle name="출력 4 4 3" xfId="6238" xr:uid="{00000000-0005-0000-0000-000047180000}"/>
    <cellStyle name="출력 4 4 3 2" xfId="6239" xr:uid="{00000000-0005-0000-0000-000048180000}"/>
    <cellStyle name="출력 4 5" xfId="6106" xr:uid="{00000000-0005-0000-0000-000049180000}"/>
    <cellStyle name="출력 5" xfId="6240" xr:uid="{00000000-0005-0000-0000-00004A180000}"/>
    <cellStyle name="출력 5 2" xfId="6241" xr:uid="{00000000-0005-0000-0000-00004B180000}"/>
    <cellStyle name="출력 5 2 10" xfId="6242" xr:uid="{00000000-0005-0000-0000-00004C180000}"/>
    <cellStyle name="출력 5 2 10 2" xfId="6243" xr:uid="{00000000-0005-0000-0000-00004D180000}"/>
    <cellStyle name="출력 5 2 2" xfId="6244" xr:uid="{00000000-0005-0000-0000-00004E180000}"/>
    <cellStyle name="출력 5 2 2 2" xfId="6245" xr:uid="{00000000-0005-0000-0000-00004F180000}"/>
    <cellStyle name="출력 5 2 2 2 2" xfId="6246" xr:uid="{00000000-0005-0000-0000-000050180000}"/>
    <cellStyle name="출력 5 2 2 2 2 2" xfId="6247" xr:uid="{00000000-0005-0000-0000-000051180000}"/>
    <cellStyle name="출력 5 2 2 2 2 2 2" xfId="6248" xr:uid="{00000000-0005-0000-0000-000052180000}"/>
    <cellStyle name="출력 5 2 2 2 2 2 2 2" xfId="6249" xr:uid="{00000000-0005-0000-0000-000053180000}"/>
    <cellStyle name="출력 5 2 2 2 2 2 3" xfId="6250" xr:uid="{00000000-0005-0000-0000-000054180000}"/>
    <cellStyle name="출력 5 2 2 2 2 2 3 2" xfId="6251" xr:uid="{00000000-0005-0000-0000-000055180000}"/>
    <cellStyle name="출력 5 2 2 2 2 3" xfId="6252" xr:uid="{00000000-0005-0000-0000-000056180000}"/>
    <cellStyle name="출력 5 2 2 2 2 3 2" xfId="6253" xr:uid="{00000000-0005-0000-0000-000057180000}"/>
    <cellStyle name="출력 5 2 2 2 3" xfId="6254" xr:uid="{00000000-0005-0000-0000-000058180000}"/>
    <cellStyle name="출력 5 2 2 2 3 2" xfId="6255" xr:uid="{00000000-0005-0000-0000-000059180000}"/>
    <cellStyle name="출력 5 2 2 2 3 2 2" xfId="6256" xr:uid="{00000000-0005-0000-0000-00005A180000}"/>
    <cellStyle name="출력 5 2 2 2 3 3" xfId="6257" xr:uid="{00000000-0005-0000-0000-00005B180000}"/>
    <cellStyle name="출력 5 2 2 2 3 3 2" xfId="6258" xr:uid="{00000000-0005-0000-0000-00005C180000}"/>
    <cellStyle name="출력 5 2 2 2 4" xfId="6259" xr:uid="{00000000-0005-0000-0000-00005D180000}"/>
    <cellStyle name="출력 5 2 2 2 4 2" xfId="6260" xr:uid="{00000000-0005-0000-0000-00005E180000}"/>
    <cellStyle name="출력 5 2 2 3" xfId="6261" xr:uid="{00000000-0005-0000-0000-00005F180000}"/>
    <cellStyle name="출력 5 2 2 3 2" xfId="6262" xr:uid="{00000000-0005-0000-0000-000060180000}"/>
    <cellStyle name="출력 5 2 2 3 2 2" xfId="6263" xr:uid="{00000000-0005-0000-0000-000061180000}"/>
    <cellStyle name="출력 5 2 2 3 2 2 2" xfId="6264" xr:uid="{00000000-0005-0000-0000-000062180000}"/>
    <cellStyle name="출력 5 2 2 3 2 3" xfId="6265" xr:uid="{00000000-0005-0000-0000-000063180000}"/>
    <cellStyle name="출력 5 2 2 3 2 3 2" xfId="6266" xr:uid="{00000000-0005-0000-0000-000064180000}"/>
    <cellStyle name="출력 5 2 2 3 3" xfId="6267" xr:uid="{00000000-0005-0000-0000-000065180000}"/>
    <cellStyle name="출력 5 2 2 3 3 2" xfId="6268" xr:uid="{00000000-0005-0000-0000-000066180000}"/>
    <cellStyle name="출력 5 2 2 4" xfId="6269" xr:uid="{00000000-0005-0000-0000-000067180000}"/>
    <cellStyle name="출력 5 2 2 4 2" xfId="6270" xr:uid="{00000000-0005-0000-0000-000068180000}"/>
    <cellStyle name="출력 5 2 2 4 2 2" xfId="6271" xr:uid="{00000000-0005-0000-0000-000069180000}"/>
    <cellStyle name="출력 5 2 2 4 3" xfId="6272" xr:uid="{00000000-0005-0000-0000-00006A180000}"/>
    <cellStyle name="출력 5 2 2 4 3 2" xfId="6273" xr:uid="{00000000-0005-0000-0000-00006B180000}"/>
    <cellStyle name="출력 5 2 2 5" xfId="6274" xr:uid="{00000000-0005-0000-0000-00006C180000}"/>
    <cellStyle name="출력 5 2 2 5 2" xfId="6275" xr:uid="{00000000-0005-0000-0000-00006D180000}"/>
    <cellStyle name="출력 5 2 3" xfId="6276" xr:uid="{00000000-0005-0000-0000-00006E180000}"/>
    <cellStyle name="출력 5 2 3 2" xfId="6277" xr:uid="{00000000-0005-0000-0000-00006F180000}"/>
    <cellStyle name="출력 5 2 3 2 2" xfId="6278" xr:uid="{00000000-0005-0000-0000-000070180000}"/>
    <cellStyle name="출력 5 2 3 2 2 2" xfId="6279" xr:uid="{00000000-0005-0000-0000-000071180000}"/>
    <cellStyle name="출력 5 2 3 2 2 2 2" xfId="6280" xr:uid="{00000000-0005-0000-0000-000072180000}"/>
    <cellStyle name="출력 5 2 3 2 2 3" xfId="6281" xr:uid="{00000000-0005-0000-0000-000073180000}"/>
    <cellStyle name="출력 5 2 3 2 2 3 2" xfId="6282" xr:uid="{00000000-0005-0000-0000-000074180000}"/>
    <cellStyle name="출력 5 2 3 2 3" xfId="6283" xr:uid="{00000000-0005-0000-0000-000075180000}"/>
    <cellStyle name="출력 5 2 3 2 3 2" xfId="6284" xr:uid="{00000000-0005-0000-0000-000076180000}"/>
    <cellStyle name="출력 5 2 3 3" xfId="6285" xr:uid="{00000000-0005-0000-0000-000077180000}"/>
    <cellStyle name="출력 5 2 3 3 2" xfId="6286" xr:uid="{00000000-0005-0000-0000-000078180000}"/>
    <cellStyle name="출력 5 2 3 3 2 2" xfId="6287" xr:uid="{00000000-0005-0000-0000-000079180000}"/>
    <cellStyle name="출력 5 2 3 3 3" xfId="6288" xr:uid="{00000000-0005-0000-0000-00007A180000}"/>
    <cellStyle name="출력 5 2 3 3 3 2" xfId="6289" xr:uid="{00000000-0005-0000-0000-00007B180000}"/>
    <cellStyle name="출력 5 2 3 4" xfId="6290" xr:uid="{00000000-0005-0000-0000-00007C180000}"/>
    <cellStyle name="출력 5 2 3 4 2" xfId="6291" xr:uid="{00000000-0005-0000-0000-00007D180000}"/>
    <cellStyle name="출력 5 2 4" xfId="6292" xr:uid="{00000000-0005-0000-0000-00007E180000}"/>
    <cellStyle name="출력 5 2 4 2" xfId="6293" xr:uid="{00000000-0005-0000-0000-00007F180000}"/>
    <cellStyle name="출력 5 2 4 2 2" xfId="6294" xr:uid="{00000000-0005-0000-0000-000080180000}"/>
    <cellStyle name="출력 5 2 4 2 2 2" xfId="6295" xr:uid="{00000000-0005-0000-0000-000081180000}"/>
    <cellStyle name="출력 5 2 4 2 2 2 2" xfId="6296" xr:uid="{00000000-0005-0000-0000-000082180000}"/>
    <cellStyle name="출력 5 2 4 2 2 3" xfId="6297" xr:uid="{00000000-0005-0000-0000-000083180000}"/>
    <cellStyle name="출력 5 2 4 2 2 3 2" xfId="6298" xr:uid="{00000000-0005-0000-0000-000084180000}"/>
    <cellStyle name="출력 5 2 4 2 3" xfId="6299" xr:uid="{00000000-0005-0000-0000-000085180000}"/>
    <cellStyle name="출력 5 2 4 2 3 2" xfId="6300" xr:uid="{00000000-0005-0000-0000-000086180000}"/>
    <cellStyle name="출력 5 2 4 3" xfId="6301" xr:uid="{00000000-0005-0000-0000-000087180000}"/>
    <cellStyle name="출력 5 2 4 3 2" xfId="6302" xr:uid="{00000000-0005-0000-0000-000088180000}"/>
    <cellStyle name="출력 5 2 4 3 2 2" xfId="6303" xr:uid="{00000000-0005-0000-0000-000089180000}"/>
    <cellStyle name="출력 5 2 4 3 3" xfId="6304" xr:uid="{00000000-0005-0000-0000-00008A180000}"/>
    <cellStyle name="출력 5 2 4 3 3 2" xfId="6305" xr:uid="{00000000-0005-0000-0000-00008B180000}"/>
    <cellStyle name="출력 5 2 4 4" xfId="6306" xr:uid="{00000000-0005-0000-0000-00008C180000}"/>
    <cellStyle name="출력 5 2 4 4 2" xfId="6307" xr:uid="{00000000-0005-0000-0000-00008D180000}"/>
    <cellStyle name="출력 5 2 5" xfId="6308" xr:uid="{00000000-0005-0000-0000-00008E180000}"/>
    <cellStyle name="출력 5 2 5 2" xfId="6309" xr:uid="{00000000-0005-0000-0000-00008F180000}"/>
    <cellStyle name="출력 5 2 5 2 2" xfId="6310" xr:uid="{00000000-0005-0000-0000-000090180000}"/>
    <cellStyle name="출력 5 2 5 2 2 2" xfId="6311" xr:uid="{00000000-0005-0000-0000-000091180000}"/>
    <cellStyle name="출력 5 2 5 2 2 2 2" xfId="6312" xr:uid="{00000000-0005-0000-0000-000092180000}"/>
    <cellStyle name="출력 5 2 5 2 2 3" xfId="6313" xr:uid="{00000000-0005-0000-0000-000093180000}"/>
    <cellStyle name="출력 5 2 5 2 2 3 2" xfId="6314" xr:uid="{00000000-0005-0000-0000-000094180000}"/>
    <cellStyle name="출력 5 2 5 2 3" xfId="6315" xr:uid="{00000000-0005-0000-0000-000095180000}"/>
    <cellStyle name="출력 5 2 5 2 3 2" xfId="6316" xr:uid="{00000000-0005-0000-0000-000096180000}"/>
    <cellStyle name="출력 5 2 5 3" xfId="6317" xr:uid="{00000000-0005-0000-0000-000097180000}"/>
    <cellStyle name="출력 5 2 5 3 2" xfId="6318" xr:uid="{00000000-0005-0000-0000-000098180000}"/>
    <cellStyle name="출력 5 2 5 3 2 2" xfId="6319" xr:uid="{00000000-0005-0000-0000-000099180000}"/>
    <cellStyle name="출력 5 2 5 3 3" xfId="6320" xr:uid="{00000000-0005-0000-0000-00009A180000}"/>
    <cellStyle name="출력 5 2 5 3 3 2" xfId="6321" xr:uid="{00000000-0005-0000-0000-00009B180000}"/>
    <cellStyle name="출력 5 2 5 4" xfId="6322" xr:uid="{00000000-0005-0000-0000-00009C180000}"/>
    <cellStyle name="출력 5 2 5 4 2" xfId="6323" xr:uid="{00000000-0005-0000-0000-00009D180000}"/>
    <cellStyle name="출력 5 2 6" xfId="6324" xr:uid="{00000000-0005-0000-0000-00009E180000}"/>
    <cellStyle name="출력 5 2 6 2" xfId="6325" xr:uid="{00000000-0005-0000-0000-00009F180000}"/>
    <cellStyle name="출력 5 2 6 2 2" xfId="6326" xr:uid="{00000000-0005-0000-0000-0000A0180000}"/>
    <cellStyle name="출력 5 2 6 2 2 2" xfId="6327" xr:uid="{00000000-0005-0000-0000-0000A1180000}"/>
    <cellStyle name="출력 5 2 6 2 2 2 2" xfId="6328" xr:uid="{00000000-0005-0000-0000-0000A2180000}"/>
    <cellStyle name="출력 5 2 6 2 2 3" xfId="6329" xr:uid="{00000000-0005-0000-0000-0000A3180000}"/>
    <cellStyle name="출력 5 2 6 2 2 3 2" xfId="6330" xr:uid="{00000000-0005-0000-0000-0000A4180000}"/>
    <cellStyle name="출력 5 2 6 2 3" xfId="6331" xr:uid="{00000000-0005-0000-0000-0000A5180000}"/>
    <cellStyle name="출력 5 2 6 2 3 2" xfId="6332" xr:uid="{00000000-0005-0000-0000-0000A6180000}"/>
    <cellStyle name="출력 5 2 6 3" xfId="6333" xr:uid="{00000000-0005-0000-0000-0000A7180000}"/>
    <cellStyle name="출력 5 2 6 3 2" xfId="6334" xr:uid="{00000000-0005-0000-0000-0000A8180000}"/>
    <cellStyle name="출력 5 2 6 3 2 2" xfId="6335" xr:uid="{00000000-0005-0000-0000-0000A9180000}"/>
    <cellStyle name="출력 5 2 6 3 3" xfId="6336" xr:uid="{00000000-0005-0000-0000-0000AA180000}"/>
    <cellStyle name="출력 5 2 6 3 3 2" xfId="6337" xr:uid="{00000000-0005-0000-0000-0000AB180000}"/>
    <cellStyle name="출력 5 2 6 4" xfId="6338" xr:uid="{00000000-0005-0000-0000-0000AC180000}"/>
    <cellStyle name="출력 5 2 6 4 2" xfId="6339" xr:uid="{00000000-0005-0000-0000-0000AD180000}"/>
    <cellStyle name="출력 5 2 7" xfId="6340" xr:uid="{00000000-0005-0000-0000-0000AE180000}"/>
    <cellStyle name="출력 5 2 7 2" xfId="6341" xr:uid="{00000000-0005-0000-0000-0000AF180000}"/>
    <cellStyle name="출력 5 2 7 2 2" xfId="6342" xr:uid="{00000000-0005-0000-0000-0000B0180000}"/>
    <cellStyle name="출력 5 2 7 2 2 2" xfId="6343" xr:uid="{00000000-0005-0000-0000-0000B1180000}"/>
    <cellStyle name="출력 5 2 7 2 3" xfId="6344" xr:uid="{00000000-0005-0000-0000-0000B2180000}"/>
    <cellStyle name="출력 5 2 7 2 3 2" xfId="6345" xr:uid="{00000000-0005-0000-0000-0000B3180000}"/>
    <cellStyle name="출력 5 2 7 3" xfId="6346" xr:uid="{00000000-0005-0000-0000-0000B4180000}"/>
    <cellStyle name="출력 5 2 7 3 2" xfId="6347" xr:uid="{00000000-0005-0000-0000-0000B5180000}"/>
    <cellStyle name="출력 5 2 8" xfId="6348" xr:uid="{00000000-0005-0000-0000-0000B6180000}"/>
    <cellStyle name="출력 5 2 8 2" xfId="6349" xr:uid="{00000000-0005-0000-0000-0000B7180000}"/>
    <cellStyle name="출력 5 2 8 2 2" xfId="6350" xr:uid="{00000000-0005-0000-0000-0000B8180000}"/>
    <cellStyle name="출력 5 2 8 2 2 2" xfId="6351" xr:uid="{00000000-0005-0000-0000-0000B9180000}"/>
    <cellStyle name="출력 5 2 8 2 3" xfId="6352" xr:uid="{00000000-0005-0000-0000-0000BA180000}"/>
    <cellStyle name="출력 5 2 8 2 3 2" xfId="6353" xr:uid="{00000000-0005-0000-0000-0000BB180000}"/>
    <cellStyle name="출력 5 2 8 3" xfId="6354" xr:uid="{00000000-0005-0000-0000-0000BC180000}"/>
    <cellStyle name="출력 5 2 8 3 2" xfId="6355" xr:uid="{00000000-0005-0000-0000-0000BD180000}"/>
    <cellStyle name="출력 5 2 9" xfId="6356" xr:uid="{00000000-0005-0000-0000-0000BE180000}"/>
    <cellStyle name="출력 5 2 9 2" xfId="6357" xr:uid="{00000000-0005-0000-0000-0000BF180000}"/>
    <cellStyle name="출력 5 2 9 2 2" xfId="6358" xr:uid="{00000000-0005-0000-0000-0000C0180000}"/>
    <cellStyle name="출력 5 2 9 3" xfId="6359" xr:uid="{00000000-0005-0000-0000-0000C1180000}"/>
    <cellStyle name="출력 5 2 9 3 2" xfId="6360" xr:uid="{00000000-0005-0000-0000-0000C2180000}"/>
    <cellStyle name="출력 5 3" xfId="6361" xr:uid="{00000000-0005-0000-0000-0000C3180000}"/>
    <cellStyle name="출력 5 3 2" xfId="6362" xr:uid="{00000000-0005-0000-0000-0000C4180000}"/>
    <cellStyle name="출력 5 3 2 2" xfId="6363" xr:uid="{00000000-0005-0000-0000-0000C5180000}"/>
    <cellStyle name="출력 5 3 2 2 2" xfId="6364" xr:uid="{00000000-0005-0000-0000-0000C6180000}"/>
    <cellStyle name="출력 5 3 2 3" xfId="6365" xr:uid="{00000000-0005-0000-0000-0000C7180000}"/>
    <cellStyle name="출력 5 3 2 3 2" xfId="6366" xr:uid="{00000000-0005-0000-0000-0000C8180000}"/>
    <cellStyle name="출력 5 3 3" xfId="6367" xr:uid="{00000000-0005-0000-0000-0000C9180000}"/>
    <cellStyle name="출력 5 3 3 2" xfId="6368" xr:uid="{00000000-0005-0000-0000-0000CA180000}"/>
    <cellStyle name="출력 5 4" xfId="6369" xr:uid="{00000000-0005-0000-0000-0000CB180000}"/>
    <cellStyle name="출력 5 4 2" xfId="6370" xr:uid="{00000000-0005-0000-0000-0000CC180000}"/>
    <cellStyle name="출력 5 4 2 2" xfId="6371" xr:uid="{00000000-0005-0000-0000-0000CD180000}"/>
    <cellStyle name="출력 5 4 3" xfId="6372" xr:uid="{00000000-0005-0000-0000-0000CE180000}"/>
    <cellStyle name="출력 5 4 3 2" xfId="6373" xr:uid="{00000000-0005-0000-0000-0000CF180000}"/>
    <cellStyle name="출력 6" xfId="6374" xr:uid="{00000000-0005-0000-0000-0000D0180000}"/>
    <cellStyle name="출력 7" xfId="6375" xr:uid="{00000000-0005-0000-0000-0000D1180000}"/>
    <cellStyle name="출력 8" xfId="6825" xr:uid="{00000000-0005-0000-0000-0000D2180000}"/>
    <cellStyle name="출력 9" xfId="6826" xr:uid="{00000000-0005-0000-0000-0000D3180000}"/>
    <cellStyle name="콤마 [0]_  RANGE " xfId="6376" xr:uid="{00000000-0005-0000-0000-0000D4180000}"/>
    <cellStyle name="콤마_  RANGE " xfId="6377" xr:uid="{00000000-0005-0000-0000-0000D5180000}"/>
    <cellStyle name="통화 [0] 2" xfId="6378" xr:uid="{00000000-0005-0000-0000-0000D6180000}"/>
    <cellStyle name="통화 [0] 3" xfId="6379" xr:uid="{00000000-0005-0000-0000-0000D7180000}"/>
    <cellStyle name="퍼센트" xfId="6380" xr:uid="{00000000-0005-0000-0000-0000D8180000}"/>
    <cellStyle name="표10" xfId="6381" xr:uid="{00000000-0005-0000-0000-0000D9180000}"/>
    <cellStyle name="표13" xfId="6382" xr:uid="{00000000-0005-0000-0000-0000DA180000}"/>
    <cellStyle name="표준 10" xfId="11" xr:uid="{00000000-0005-0000-0000-0000DC180000}"/>
    <cellStyle name="표준 10 10" xfId="6383" xr:uid="{00000000-0005-0000-0000-0000DD180000}"/>
    <cellStyle name="표준 10 2" xfId="12" xr:uid="{00000000-0005-0000-0000-0000DE180000}"/>
    <cellStyle name="표준 10 2 2" xfId="151" xr:uid="{00000000-0005-0000-0000-0000DF180000}"/>
    <cellStyle name="표준 10 2 2 2" xfId="6386" xr:uid="{00000000-0005-0000-0000-0000E0180000}"/>
    <cellStyle name="표준 10 2 2 3" xfId="6385" xr:uid="{00000000-0005-0000-0000-0000E1180000}"/>
    <cellStyle name="표준 10 2 3" xfId="6387" xr:uid="{00000000-0005-0000-0000-0000E2180000}"/>
    <cellStyle name="표준 10 2 4" xfId="6384" xr:uid="{00000000-0005-0000-0000-0000E3180000}"/>
    <cellStyle name="표준 10 3" xfId="152" xr:uid="{00000000-0005-0000-0000-0000E4180000}"/>
    <cellStyle name="표준 10 3 2" xfId="6389" xr:uid="{00000000-0005-0000-0000-0000E5180000}"/>
    <cellStyle name="표준 10 3 3" xfId="6388" xr:uid="{00000000-0005-0000-0000-0000E6180000}"/>
    <cellStyle name="표준 10 4" xfId="6390" xr:uid="{00000000-0005-0000-0000-0000E7180000}"/>
    <cellStyle name="표준 10 5" xfId="6391" xr:uid="{00000000-0005-0000-0000-0000E8180000}"/>
    <cellStyle name="표준 10 6" xfId="6392" xr:uid="{00000000-0005-0000-0000-0000E9180000}"/>
    <cellStyle name="표준 10 7" xfId="6393" xr:uid="{00000000-0005-0000-0000-0000EA180000}"/>
    <cellStyle name="표준 10 8" xfId="6394" xr:uid="{00000000-0005-0000-0000-0000EB180000}"/>
    <cellStyle name="표준 10 9" xfId="6395" xr:uid="{00000000-0005-0000-0000-0000EC180000}"/>
    <cellStyle name="표준 11" xfId="70" xr:uid="{00000000-0005-0000-0000-0000ED180000}"/>
    <cellStyle name="표준 11 10" xfId="6396" xr:uid="{00000000-0005-0000-0000-0000EE180000}"/>
    <cellStyle name="표준 11 2" xfId="153" xr:uid="{00000000-0005-0000-0000-0000EF180000}"/>
    <cellStyle name="표준 11 2 2" xfId="6397" xr:uid="{00000000-0005-0000-0000-0000F0180000}"/>
    <cellStyle name="표준 11 3" xfId="6398" xr:uid="{00000000-0005-0000-0000-0000F1180000}"/>
    <cellStyle name="표준 11 4" xfId="6399" xr:uid="{00000000-0005-0000-0000-0000F2180000}"/>
    <cellStyle name="표준 11 5" xfId="6400" xr:uid="{00000000-0005-0000-0000-0000F3180000}"/>
    <cellStyle name="표준 11 6" xfId="6401" xr:uid="{00000000-0005-0000-0000-0000F4180000}"/>
    <cellStyle name="표준 11 7" xfId="6402" xr:uid="{00000000-0005-0000-0000-0000F5180000}"/>
    <cellStyle name="표준 11 8" xfId="6403" xr:uid="{00000000-0005-0000-0000-0000F6180000}"/>
    <cellStyle name="표준 11 9" xfId="6404" xr:uid="{00000000-0005-0000-0000-0000F7180000}"/>
    <cellStyle name="표준 11_(141111) EPFPHT0704 Coater Leak Reflection Shee111t" xfId="6405" xr:uid="{00000000-0005-0000-0000-0000F8180000}"/>
    <cellStyle name="표준 12" xfId="19" xr:uid="{00000000-0005-0000-0000-0000F9180000}"/>
    <cellStyle name="표준 12 10" xfId="6406" xr:uid="{00000000-0005-0000-0000-0000FA180000}"/>
    <cellStyle name="표준 12 2" xfId="73" xr:uid="{00000000-0005-0000-0000-0000FB180000}"/>
    <cellStyle name="표준 12 2 2" xfId="6407" xr:uid="{00000000-0005-0000-0000-0000FC180000}"/>
    <cellStyle name="표준 12 3" xfId="6408" xr:uid="{00000000-0005-0000-0000-0000FD180000}"/>
    <cellStyle name="표준 12 4" xfId="6409" xr:uid="{00000000-0005-0000-0000-0000FE180000}"/>
    <cellStyle name="표준 12 5" xfId="6410" xr:uid="{00000000-0005-0000-0000-0000FF180000}"/>
    <cellStyle name="표준 12 6" xfId="6411" xr:uid="{00000000-0005-0000-0000-000000190000}"/>
    <cellStyle name="표준 12 7" xfId="6412" xr:uid="{00000000-0005-0000-0000-000001190000}"/>
    <cellStyle name="표준 12 8" xfId="6413" xr:uid="{00000000-0005-0000-0000-000002190000}"/>
    <cellStyle name="표준 12 9" xfId="6414" xr:uid="{00000000-0005-0000-0000-000003190000}"/>
    <cellStyle name="표준 13" xfId="154" xr:uid="{00000000-0005-0000-0000-000004190000}"/>
    <cellStyle name="표준 13 10" xfId="6415" xr:uid="{00000000-0005-0000-0000-000005190000}"/>
    <cellStyle name="표준 13 2" xfId="155" xr:uid="{00000000-0005-0000-0000-000006190000}"/>
    <cellStyle name="표준 13 2 2" xfId="6417" xr:uid="{00000000-0005-0000-0000-000007190000}"/>
    <cellStyle name="표준 13 2 2 2" xfId="6418" xr:uid="{00000000-0005-0000-0000-000008190000}"/>
    <cellStyle name="표준 13 2 3" xfId="6419" xr:uid="{00000000-0005-0000-0000-000009190000}"/>
    <cellStyle name="표준 13 2 4" xfId="6416" xr:uid="{00000000-0005-0000-0000-00000A190000}"/>
    <cellStyle name="표준 13 3" xfId="6420" xr:uid="{00000000-0005-0000-0000-00000B190000}"/>
    <cellStyle name="표준 13 3 2" xfId="6421" xr:uid="{00000000-0005-0000-0000-00000C190000}"/>
    <cellStyle name="표준 13 4" xfId="6422" xr:uid="{00000000-0005-0000-0000-00000D190000}"/>
    <cellStyle name="표준 13 5" xfId="6423" xr:uid="{00000000-0005-0000-0000-00000E190000}"/>
    <cellStyle name="표준 13 6" xfId="6424" xr:uid="{00000000-0005-0000-0000-00000F190000}"/>
    <cellStyle name="표준 13 7" xfId="6425" xr:uid="{00000000-0005-0000-0000-000010190000}"/>
    <cellStyle name="표준 13 8" xfId="6426" xr:uid="{00000000-0005-0000-0000-000011190000}"/>
    <cellStyle name="표준 13 9" xfId="6427" xr:uid="{00000000-0005-0000-0000-000012190000}"/>
    <cellStyle name="표준 14" xfId="156" xr:uid="{00000000-0005-0000-0000-000013190000}"/>
    <cellStyle name="표준 14 10" xfId="6428" xr:uid="{00000000-0005-0000-0000-000014190000}"/>
    <cellStyle name="표준 14 2" xfId="6429" xr:uid="{00000000-0005-0000-0000-000015190000}"/>
    <cellStyle name="표준 14 2 2" xfId="6430" xr:uid="{00000000-0005-0000-0000-000016190000}"/>
    <cellStyle name="표준 14 2 2 2" xfId="6431" xr:uid="{00000000-0005-0000-0000-000017190000}"/>
    <cellStyle name="표준 14 2 3" xfId="6432" xr:uid="{00000000-0005-0000-0000-000018190000}"/>
    <cellStyle name="표준 14 3" xfId="6433" xr:uid="{00000000-0005-0000-0000-000019190000}"/>
    <cellStyle name="표준 14 3 2" xfId="6434" xr:uid="{00000000-0005-0000-0000-00001A190000}"/>
    <cellStyle name="표준 14 4" xfId="6435" xr:uid="{00000000-0005-0000-0000-00001B190000}"/>
    <cellStyle name="표준 14 5" xfId="6436" xr:uid="{00000000-0005-0000-0000-00001C190000}"/>
    <cellStyle name="표준 14 6" xfId="6437" xr:uid="{00000000-0005-0000-0000-00001D190000}"/>
    <cellStyle name="표준 14 7" xfId="6438" xr:uid="{00000000-0005-0000-0000-00001E190000}"/>
    <cellStyle name="표준 14 8" xfId="6439" xr:uid="{00000000-0005-0000-0000-00001F190000}"/>
    <cellStyle name="표준 14 9" xfId="6440" xr:uid="{00000000-0005-0000-0000-000020190000}"/>
    <cellStyle name="표준 15" xfId="157" xr:uid="{00000000-0005-0000-0000-000021190000}"/>
    <cellStyle name="표준 15 10" xfId="6441" xr:uid="{00000000-0005-0000-0000-000022190000}"/>
    <cellStyle name="표준 15 2" xfId="6442" xr:uid="{00000000-0005-0000-0000-000023190000}"/>
    <cellStyle name="표준 15 2 2" xfId="6443" xr:uid="{00000000-0005-0000-0000-000024190000}"/>
    <cellStyle name="표준 15 3" xfId="6444" xr:uid="{00000000-0005-0000-0000-000025190000}"/>
    <cellStyle name="표준 15 4" xfId="6445" xr:uid="{00000000-0005-0000-0000-000026190000}"/>
    <cellStyle name="표준 15 5" xfId="6446" xr:uid="{00000000-0005-0000-0000-000027190000}"/>
    <cellStyle name="표준 15 6" xfId="6447" xr:uid="{00000000-0005-0000-0000-000028190000}"/>
    <cellStyle name="표준 15 7" xfId="6448" xr:uid="{00000000-0005-0000-0000-000029190000}"/>
    <cellStyle name="표준 15 8" xfId="6449" xr:uid="{00000000-0005-0000-0000-00002A190000}"/>
    <cellStyle name="표준 15 9" xfId="6450" xr:uid="{00000000-0005-0000-0000-00002B190000}"/>
    <cellStyle name="표준 16" xfId="158" xr:uid="{00000000-0005-0000-0000-00002C190000}"/>
    <cellStyle name="표준 16 10" xfId="6451" xr:uid="{00000000-0005-0000-0000-00002D190000}"/>
    <cellStyle name="표준 16 2" xfId="6452" xr:uid="{00000000-0005-0000-0000-00002E190000}"/>
    <cellStyle name="표준 16 2 2" xfId="6453" xr:uid="{00000000-0005-0000-0000-00002F190000}"/>
    <cellStyle name="표준 16 3" xfId="6454" xr:uid="{00000000-0005-0000-0000-000030190000}"/>
    <cellStyle name="표준 16 4" xfId="6455" xr:uid="{00000000-0005-0000-0000-000031190000}"/>
    <cellStyle name="표준 16 5" xfId="6456" xr:uid="{00000000-0005-0000-0000-000032190000}"/>
    <cellStyle name="표준 16 6" xfId="6457" xr:uid="{00000000-0005-0000-0000-000033190000}"/>
    <cellStyle name="표준 16 7" xfId="6458" xr:uid="{00000000-0005-0000-0000-000034190000}"/>
    <cellStyle name="표준 16 8" xfId="6459" xr:uid="{00000000-0005-0000-0000-000035190000}"/>
    <cellStyle name="표준 16 9" xfId="6460" xr:uid="{00000000-0005-0000-0000-000036190000}"/>
    <cellStyle name="표준 17" xfId="159" xr:uid="{00000000-0005-0000-0000-000037190000}"/>
    <cellStyle name="표준 17 10" xfId="6461" xr:uid="{00000000-0005-0000-0000-000038190000}"/>
    <cellStyle name="표준 17 2" xfId="6462" xr:uid="{00000000-0005-0000-0000-000039190000}"/>
    <cellStyle name="표준 17 3" xfId="6463" xr:uid="{00000000-0005-0000-0000-00003A190000}"/>
    <cellStyle name="표준 17 4" xfId="6464" xr:uid="{00000000-0005-0000-0000-00003B190000}"/>
    <cellStyle name="표준 17 5" xfId="6465" xr:uid="{00000000-0005-0000-0000-00003C190000}"/>
    <cellStyle name="표준 17 6" xfId="6466" xr:uid="{00000000-0005-0000-0000-00003D190000}"/>
    <cellStyle name="표준 17 7" xfId="6467" xr:uid="{00000000-0005-0000-0000-00003E190000}"/>
    <cellStyle name="표준 17 8" xfId="6468" xr:uid="{00000000-0005-0000-0000-00003F190000}"/>
    <cellStyle name="표준 17 9" xfId="6469" xr:uid="{00000000-0005-0000-0000-000040190000}"/>
    <cellStyle name="표준 18" xfId="160" xr:uid="{00000000-0005-0000-0000-000041190000}"/>
    <cellStyle name="표준 18 10" xfId="6470" xr:uid="{00000000-0005-0000-0000-000042190000}"/>
    <cellStyle name="표준 18 2" xfId="13" xr:uid="{00000000-0005-0000-0000-000043190000}"/>
    <cellStyle name="표준 18 2 2" xfId="6471" xr:uid="{00000000-0005-0000-0000-000044190000}"/>
    <cellStyle name="표준 18 3" xfId="6472" xr:uid="{00000000-0005-0000-0000-000045190000}"/>
    <cellStyle name="표준 18 4" xfId="6473" xr:uid="{00000000-0005-0000-0000-000046190000}"/>
    <cellStyle name="표준 18 5" xfId="6474" xr:uid="{00000000-0005-0000-0000-000047190000}"/>
    <cellStyle name="표준 18 6" xfId="6475" xr:uid="{00000000-0005-0000-0000-000048190000}"/>
    <cellStyle name="표준 18 7" xfId="6476" xr:uid="{00000000-0005-0000-0000-000049190000}"/>
    <cellStyle name="표준 18 8" xfId="6477" xr:uid="{00000000-0005-0000-0000-00004A190000}"/>
    <cellStyle name="표준 18 9" xfId="6478" xr:uid="{00000000-0005-0000-0000-00004B190000}"/>
    <cellStyle name="표준 19" xfId="80" xr:uid="{00000000-0005-0000-0000-00004C190000}"/>
    <cellStyle name="표준 19 2" xfId="161" xr:uid="{00000000-0005-0000-0000-00004D190000}"/>
    <cellStyle name="표준 19 3" xfId="162" xr:uid="{00000000-0005-0000-0000-00004E190000}"/>
    <cellStyle name="표준 19 3 2" xfId="6480" xr:uid="{00000000-0005-0000-0000-00004F190000}"/>
    <cellStyle name="표준 19 3 3" xfId="6479" xr:uid="{00000000-0005-0000-0000-000050190000}"/>
    <cellStyle name="표준 19 4" xfId="163" xr:uid="{00000000-0005-0000-0000-000051190000}"/>
    <cellStyle name="표준 19 5" xfId="164" xr:uid="{00000000-0005-0000-0000-000052190000}"/>
    <cellStyle name="표준 19 7" xfId="165" xr:uid="{00000000-0005-0000-0000-000053190000}"/>
    <cellStyle name="표준 2" xfId="5" xr:uid="{00000000-0005-0000-0000-000054190000}"/>
    <cellStyle name="표준 2 10" xfId="167" xr:uid="{00000000-0005-0000-0000-000055190000}"/>
    <cellStyle name="표준 2 10 2" xfId="6481" xr:uid="{00000000-0005-0000-0000-000056190000}"/>
    <cellStyle name="표준 2 11" xfId="168" xr:uid="{00000000-0005-0000-0000-000057190000}"/>
    <cellStyle name="표준 2 12" xfId="169" xr:uid="{00000000-0005-0000-0000-000058190000}"/>
    <cellStyle name="표준 2 13" xfId="170" xr:uid="{00000000-0005-0000-0000-000059190000}"/>
    <cellStyle name="표준 2 14" xfId="171" xr:uid="{00000000-0005-0000-0000-00005A190000}"/>
    <cellStyle name="표준 2 15" xfId="172" xr:uid="{00000000-0005-0000-0000-00005B190000}"/>
    <cellStyle name="표준 2 16" xfId="173" xr:uid="{00000000-0005-0000-0000-00005C190000}"/>
    <cellStyle name="표준 2 17" xfId="174" xr:uid="{00000000-0005-0000-0000-00005D190000}"/>
    <cellStyle name="표준 2 17 2 2 2" xfId="175" xr:uid="{00000000-0005-0000-0000-00005E190000}"/>
    <cellStyle name="표준 2 18" xfId="176" xr:uid="{00000000-0005-0000-0000-00005F190000}"/>
    <cellStyle name="표준 2 19" xfId="177" xr:uid="{00000000-0005-0000-0000-000060190000}"/>
    <cellStyle name="표준 2 2" xfId="15" xr:uid="{00000000-0005-0000-0000-000061190000}"/>
    <cellStyle name="표준 2 2 2" xfId="66" xr:uid="{00000000-0005-0000-0000-000062190000}"/>
    <cellStyle name="표준 2 2 2 2" xfId="71" xr:uid="{00000000-0005-0000-0000-000063190000}"/>
    <cellStyle name="표준 2 2 2 2 2" xfId="6827" xr:uid="{00000000-0005-0000-0000-000064190000}"/>
    <cellStyle name="표준 2 2 2 3" xfId="82" xr:uid="{00000000-0005-0000-0000-000065190000}"/>
    <cellStyle name="표준 2 2 2 3 2" xfId="180" xr:uid="{00000000-0005-0000-0000-000066190000}"/>
    <cellStyle name="표준 2 2 2 4" xfId="271" xr:uid="{00000000-0005-0000-0000-000067190000}"/>
    <cellStyle name="표준 2 2 2 5" xfId="179" xr:uid="{00000000-0005-0000-0000-000068190000}"/>
    <cellStyle name="표준 2 2 2 6" xfId="284" xr:uid="{00000000-0005-0000-0000-000069190000}"/>
    <cellStyle name="표준 2 2 3" xfId="72" xr:uid="{00000000-0005-0000-0000-00006A190000}"/>
    <cellStyle name="표준 2 2 3 2" xfId="6828" xr:uid="{00000000-0005-0000-0000-00006B190000}"/>
    <cellStyle name="표준 2 2 4" xfId="181" xr:uid="{00000000-0005-0000-0000-00006C190000}"/>
    <cellStyle name="표준 2 2 4 2" xfId="182" xr:uid="{00000000-0005-0000-0000-00006D190000}"/>
    <cellStyle name="표준 2 2 4 2 2" xfId="6829" xr:uid="{00000000-0005-0000-0000-00006E190000}"/>
    <cellStyle name="표준 2 2 4 3" xfId="358" xr:uid="{00000000-0005-0000-0000-00006F190000}"/>
    <cellStyle name="표준 2 2 4 4" xfId="6482" xr:uid="{00000000-0005-0000-0000-000070190000}"/>
    <cellStyle name="표준 2 2 5" xfId="178" xr:uid="{00000000-0005-0000-0000-000071190000}"/>
    <cellStyle name="표준 2 2 5 2" xfId="6830" xr:uid="{00000000-0005-0000-0000-000072190000}"/>
    <cellStyle name="표준 2 2 6" xfId="283" xr:uid="{00000000-0005-0000-0000-000073190000}"/>
    <cellStyle name="표준 2 2 7" xfId="304" xr:uid="{00000000-0005-0000-0000-000074190000}"/>
    <cellStyle name="표준 2 2 8" xfId="83" xr:uid="{00000000-0005-0000-0000-000075190000}"/>
    <cellStyle name="표준 2 2_HC Cell후" xfId="6831" xr:uid="{00000000-0005-0000-0000-000076190000}"/>
    <cellStyle name="표준 2 20" xfId="183" xr:uid="{00000000-0005-0000-0000-000077190000}"/>
    <cellStyle name="표준 2 20 3" xfId="6832" xr:uid="{00000000-0005-0000-0000-000078190000}"/>
    <cellStyle name="표준 2 21" xfId="184" xr:uid="{00000000-0005-0000-0000-000079190000}"/>
    <cellStyle name="표준 2 22" xfId="185" xr:uid="{00000000-0005-0000-0000-00007A190000}"/>
    <cellStyle name="표준 2 23" xfId="186" xr:uid="{00000000-0005-0000-0000-00007B190000}"/>
    <cellStyle name="표준 2 24" xfId="187" xr:uid="{00000000-0005-0000-0000-00007C190000}"/>
    <cellStyle name="표준 2 24 2" xfId="188" xr:uid="{00000000-0005-0000-0000-00007D190000}"/>
    <cellStyle name="표준 2 25" xfId="266" xr:uid="{00000000-0005-0000-0000-00007E190000}"/>
    <cellStyle name="표준 2 26" xfId="166" xr:uid="{00000000-0005-0000-0000-00007F190000}"/>
    <cellStyle name="표준 2 27" xfId="297" xr:uid="{00000000-0005-0000-0000-000080190000}"/>
    <cellStyle name="표준 2 28" xfId="494" xr:uid="{00000000-0005-0000-0000-000081190000}"/>
    <cellStyle name="표준 2 28 2" xfId="6671" xr:uid="{00000000-0005-0000-0000-000082190000}"/>
    <cellStyle name="표준 2 29" xfId="6672" xr:uid="{00000000-0005-0000-0000-000083190000}"/>
    <cellStyle name="표준 2 3" xfId="14" xr:uid="{00000000-0005-0000-0000-000084190000}"/>
    <cellStyle name="표준 2 3 2" xfId="16" xr:uid="{00000000-0005-0000-0000-000085190000}"/>
    <cellStyle name="표준 2 3 2 2" xfId="267" xr:uid="{00000000-0005-0000-0000-000086190000}"/>
    <cellStyle name="표준 2 3 2 3" xfId="189" xr:uid="{00000000-0005-0000-0000-000087190000}"/>
    <cellStyle name="표준 2 3 2 4" xfId="6833" xr:uid="{00000000-0005-0000-0000-000088190000}"/>
    <cellStyle name="표준 2 3 3" xfId="22" xr:uid="{00000000-0005-0000-0000-000089190000}"/>
    <cellStyle name="표준 2 3 4" xfId="190" xr:uid="{00000000-0005-0000-0000-00008A190000}"/>
    <cellStyle name="표준 2 3 5" xfId="6483" xr:uid="{00000000-0005-0000-0000-00008B190000}"/>
    <cellStyle name="표준 2 30" xfId="6685" xr:uid="{00000000-0005-0000-0000-00008C190000}"/>
    <cellStyle name="표준 2 31" xfId="6838" xr:uid="{00000000-0005-0000-0000-00008D190000}"/>
    <cellStyle name="표준 2 32" xfId="6684" xr:uid="{00000000-0005-0000-0000-00008E190000}"/>
    <cellStyle name="표준 2 33" xfId="6840" xr:uid="{00000000-0005-0000-0000-00008F190000}"/>
    <cellStyle name="표준 2 34" xfId="6864" xr:uid="{00000000-0005-0000-0000-000090190000}"/>
    <cellStyle name="표준 2 35" xfId="493" xr:uid="{00000000-0005-0000-0000-000091190000}"/>
    <cellStyle name="표준 2 36" xfId="285" xr:uid="{00000000-0005-0000-0000-000092190000}"/>
    <cellStyle name="표준 2 4" xfId="76" xr:uid="{00000000-0005-0000-0000-000093190000}"/>
    <cellStyle name="표준 2 4 2" xfId="191" xr:uid="{00000000-0005-0000-0000-000094190000}"/>
    <cellStyle name="표준 2 5" xfId="192" xr:uid="{00000000-0005-0000-0000-000095190000}"/>
    <cellStyle name="표준 2 5 2" xfId="193" xr:uid="{00000000-0005-0000-0000-000096190000}"/>
    <cellStyle name="표준 2 5 3" xfId="356" xr:uid="{00000000-0005-0000-0000-000097190000}"/>
    <cellStyle name="표준 2 6" xfId="194" xr:uid="{00000000-0005-0000-0000-000098190000}"/>
    <cellStyle name="표준 2 6 2" xfId="448" xr:uid="{00000000-0005-0000-0000-000099190000}"/>
    <cellStyle name="표준 2 6 3" xfId="6484" xr:uid="{00000000-0005-0000-0000-00009A190000}"/>
    <cellStyle name="표준 2 7" xfId="195" xr:uid="{00000000-0005-0000-0000-00009B190000}"/>
    <cellStyle name="표준 2 7 2" xfId="6485" xr:uid="{00000000-0005-0000-0000-00009C190000}"/>
    <cellStyle name="표준 2 8" xfId="196" xr:uid="{00000000-0005-0000-0000-00009D190000}"/>
    <cellStyle name="표준 2 8 2" xfId="6487" xr:uid="{00000000-0005-0000-0000-00009E190000}"/>
    <cellStyle name="표준 2 8 3" xfId="6486" xr:uid="{00000000-0005-0000-0000-00009F190000}"/>
    <cellStyle name="표준 2 9" xfId="17" xr:uid="{00000000-0005-0000-0000-0000A0190000}"/>
    <cellStyle name="표준 2 9 2" xfId="198" xr:uid="{00000000-0005-0000-0000-0000A1190000}"/>
    <cellStyle name="표준 2 9 3" xfId="268" xr:uid="{00000000-0005-0000-0000-0000A2190000}"/>
    <cellStyle name="표준 2 9 4" xfId="197" xr:uid="{00000000-0005-0000-0000-0000A3190000}"/>
    <cellStyle name="표준 2 9 5" xfId="6488" xr:uid="{00000000-0005-0000-0000-0000A4190000}"/>
    <cellStyle name="표준 2_(보고) 안전위원회 Agenda 및 Master Plan ver 0.6 0114" xfId="6489" xr:uid="{00000000-0005-0000-0000-0000A5190000}"/>
    <cellStyle name="표준 20" xfId="199" xr:uid="{00000000-0005-0000-0000-0000A6190000}"/>
    <cellStyle name="표준 20 2" xfId="6490" xr:uid="{00000000-0005-0000-0000-0000A7190000}"/>
    <cellStyle name="표준 21" xfId="200" xr:uid="{00000000-0005-0000-0000-0000A8190000}"/>
    <cellStyle name="표준 22" xfId="201" xr:uid="{00000000-0005-0000-0000-0000A9190000}"/>
    <cellStyle name="표준 22 2" xfId="202" xr:uid="{00000000-0005-0000-0000-0000AA190000}"/>
    <cellStyle name="표준 22 2 2" xfId="6493" xr:uid="{00000000-0005-0000-0000-0000AB190000}"/>
    <cellStyle name="표준 22 2 3" xfId="6492" xr:uid="{00000000-0005-0000-0000-0000AC190000}"/>
    <cellStyle name="표준 22 3" xfId="6494" xr:uid="{00000000-0005-0000-0000-0000AD190000}"/>
    <cellStyle name="표준 22 4" xfId="6491" xr:uid="{00000000-0005-0000-0000-0000AE190000}"/>
    <cellStyle name="표준 23" xfId="203" xr:uid="{00000000-0005-0000-0000-0000AF190000}"/>
    <cellStyle name="표준 23 2" xfId="204" xr:uid="{00000000-0005-0000-0000-0000B0190000}"/>
    <cellStyle name="표준 23 3" xfId="6495" xr:uid="{00000000-0005-0000-0000-0000B1190000}"/>
    <cellStyle name="표준 232" xfId="306" xr:uid="{00000000-0005-0000-0000-0000B2190000}"/>
    <cellStyle name="표준 24" xfId="205" xr:uid="{00000000-0005-0000-0000-0000B3190000}"/>
    <cellStyle name="표준 24 2" xfId="6497" xr:uid="{00000000-0005-0000-0000-0000B4190000}"/>
    <cellStyle name="표준 24 3" xfId="6496" xr:uid="{00000000-0005-0000-0000-0000B5190000}"/>
    <cellStyle name="표준 2457 3" xfId="67" xr:uid="{00000000-0005-0000-0000-0000B6190000}"/>
    <cellStyle name="표준 2457 3 2" xfId="272" xr:uid="{00000000-0005-0000-0000-0000B7190000}"/>
    <cellStyle name="표준 2457 3 3" xfId="206" xr:uid="{00000000-0005-0000-0000-0000B8190000}"/>
    <cellStyle name="표준 25" xfId="207" xr:uid="{00000000-0005-0000-0000-0000B9190000}"/>
    <cellStyle name="표준 25 2" xfId="6498" xr:uid="{00000000-0005-0000-0000-0000BA190000}"/>
    <cellStyle name="표준 26" xfId="208" xr:uid="{00000000-0005-0000-0000-0000BB190000}"/>
    <cellStyle name="표준 26 2" xfId="6499" xr:uid="{00000000-0005-0000-0000-0000BC190000}"/>
    <cellStyle name="표준 27" xfId="209" xr:uid="{00000000-0005-0000-0000-0000BD190000}"/>
    <cellStyle name="표준 27 2" xfId="6500" xr:uid="{00000000-0005-0000-0000-0000BE190000}"/>
    <cellStyle name="표준 28" xfId="210" xr:uid="{00000000-0005-0000-0000-0000BF190000}"/>
    <cellStyle name="표준 28 2" xfId="6502" xr:uid="{00000000-0005-0000-0000-0000C0190000}"/>
    <cellStyle name="표준 28 3" xfId="6503" xr:uid="{00000000-0005-0000-0000-0000C1190000}"/>
    <cellStyle name="표준 28 3 2" xfId="6504" xr:uid="{00000000-0005-0000-0000-0000C2190000}"/>
    <cellStyle name="표준 28 4" xfId="6501" xr:uid="{00000000-0005-0000-0000-0000C3190000}"/>
    <cellStyle name="표준 29" xfId="211" xr:uid="{00000000-0005-0000-0000-0000C4190000}"/>
    <cellStyle name="표준 29 2" xfId="6506" xr:uid="{00000000-0005-0000-0000-0000C5190000}"/>
    <cellStyle name="표준 29 3" xfId="6507" xr:uid="{00000000-0005-0000-0000-0000C6190000}"/>
    <cellStyle name="표준 29 3 2" xfId="6508" xr:uid="{00000000-0005-0000-0000-0000C7190000}"/>
    <cellStyle name="표준 29 4" xfId="6505" xr:uid="{00000000-0005-0000-0000-0000C8190000}"/>
    <cellStyle name="표준 3" xfId="77" xr:uid="{00000000-0005-0000-0000-0000C9190000}"/>
    <cellStyle name="표준 3 10" xfId="212" xr:uid="{00000000-0005-0000-0000-0000CA190000}"/>
    <cellStyle name="표준 3 10 2" xfId="6509" xr:uid="{00000000-0005-0000-0000-0000CB190000}"/>
    <cellStyle name="표준 3 11" xfId="213" xr:uid="{00000000-0005-0000-0000-0000CC190000}"/>
    <cellStyle name="표준 3 11 2" xfId="6510" xr:uid="{00000000-0005-0000-0000-0000CD190000}"/>
    <cellStyle name="표준 3 12" xfId="214" xr:uid="{00000000-0005-0000-0000-0000CE190000}"/>
    <cellStyle name="표준 3 12 2" xfId="6511" xr:uid="{00000000-0005-0000-0000-0000CF190000}"/>
    <cellStyle name="표준 3 13" xfId="215" xr:uid="{00000000-0005-0000-0000-0000D0190000}"/>
    <cellStyle name="표준 3 13 2" xfId="6512" xr:uid="{00000000-0005-0000-0000-0000D1190000}"/>
    <cellStyle name="표준 3 14" xfId="216" xr:uid="{00000000-0005-0000-0000-0000D2190000}"/>
    <cellStyle name="표준 3 14 2" xfId="6513" xr:uid="{00000000-0005-0000-0000-0000D3190000}"/>
    <cellStyle name="표준 3 15" xfId="217" xr:uid="{00000000-0005-0000-0000-0000D4190000}"/>
    <cellStyle name="표준 3 15 2" xfId="6514" xr:uid="{00000000-0005-0000-0000-0000D5190000}"/>
    <cellStyle name="표준 3 16" xfId="218" xr:uid="{00000000-0005-0000-0000-0000D6190000}"/>
    <cellStyle name="표준 3 16 2" xfId="6515" xr:uid="{00000000-0005-0000-0000-0000D7190000}"/>
    <cellStyle name="표준 3 17" xfId="219" xr:uid="{00000000-0005-0000-0000-0000D8190000}"/>
    <cellStyle name="표준 3 17 2" xfId="6516" xr:uid="{00000000-0005-0000-0000-0000D9190000}"/>
    <cellStyle name="표준 3 18" xfId="220" xr:uid="{00000000-0005-0000-0000-0000DA190000}"/>
    <cellStyle name="표준 3 18 2" xfId="6517" xr:uid="{00000000-0005-0000-0000-0000DB190000}"/>
    <cellStyle name="표준 3 19" xfId="221" xr:uid="{00000000-0005-0000-0000-0000DC190000}"/>
    <cellStyle name="표준 3 19 2" xfId="6518" xr:uid="{00000000-0005-0000-0000-0000DD190000}"/>
    <cellStyle name="표준 3 2" xfId="69" xr:uid="{00000000-0005-0000-0000-0000DE190000}"/>
    <cellStyle name="표준 3 2 2" xfId="222" xr:uid="{00000000-0005-0000-0000-0000DF190000}"/>
    <cellStyle name="표준 3 2 2 2" xfId="287" xr:uid="{00000000-0005-0000-0000-0000E0190000}"/>
    <cellStyle name="표준 3 2 2 3" xfId="397" xr:uid="{00000000-0005-0000-0000-0000E1190000}"/>
    <cellStyle name="표준 3 2 2 9" xfId="6869" xr:uid="{A79916B2-1D36-49B0-A8DC-6E84FD270C30}"/>
    <cellStyle name="표준 3 2 3" xfId="223" xr:uid="{00000000-0005-0000-0000-0000E2190000}"/>
    <cellStyle name="표준 3 2 4" xfId="286" xr:uid="{00000000-0005-0000-0000-0000E3190000}"/>
    <cellStyle name="표준 3 2 5" xfId="6834" xr:uid="{00000000-0005-0000-0000-0000E4190000}"/>
    <cellStyle name="표준 3 2_(141111) EPFPHT0704 Coater Leak Reflection Shee111t" xfId="6519" xr:uid="{00000000-0005-0000-0000-0000E5190000}"/>
    <cellStyle name="표준 3 20" xfId="224" xr:uid="{00000000-0005-0000-0000-0000E6190000}"/>
    <cellStyle name="표준 3 20 2" xfId="6520" xr:uid="{00000000-0005-0000-0000-0000E7190000}"/>
    <cellStyle name="표준 3 21" xfId="273" xr:uid="{00000000-0005-0000-0000-0000E8190000}"/>
    <cellStyle name="표준 3 21 2" xfId="6521" xr:uid="{00000000-0005-0000-0000-0000E9190000}"/>
    <cellStyle name="표준 3 22" xfId="274" xr:uid="{00000000-0005-0000-0000-0000EA190000}"/>
    <cellStyle name="표준 3 22 2" xfId="6522" xr:uid="{00000000-0005-0000-0000-0000EB190000}"/>
    <cellStyle name="표준 3 23" xfId="312" xr:uid="{00000000-0005-0000-0000-0000EC190000}"/>
    <cellStyle name="표준 3 23 2" xfId="6523" xr:uid="{00000000-0005-0000-0000-0000ED190000}"/>
    <cellStyle name="표준 3 24" xfId="6524" xr:uid="{00000000-0005-0000-0000-0000EE190000}"/>
    <cellStyle name="표준 3 25" xfId="6525" xr:uid="{00000000-0005-0000-0000-0000EF190000}"/>
    <cellStyle name="표준 3 26" xfId="6526" xr:uid="{00000000-0005-0000-0000-0000F0190000}"/>
    <cellStyle name="표준 3 27" xfId="6527" xr:uid="{00000000-0005-0000-0000-0000F1190000}"/>
    <cellStyle name="표준 3 28" xfId="6683" xr:uid="{00000000-0005-0000-0000-0000F2190000}"/>
    <cellStyle name="표준 3 29" xfId="6673" xr:uid="{00000000-0005-0000-0000-0000F3190000}"/>
    <cellStyle name="표준 3 3" xfId="225" xr:uid="{00000000-0005-0000-0000-0000F4190000}"/>
    <cellStyle name="표준 3 3 2" xfId="226" xr:uid="{00000000-0005-0000-0000-0000F5190000}"/>
    <cellStyle name="표준 3 3 3" xfId="288" xr:uid="{00000000-0005-0000-0000-0000F6190000}"/>
    <cellStyle name="표준 3 3 4" xfId="394" xr:uid="{00000000-0005-0000-0000-0000F7190000}"/>
    <cellStyle name="표준 3 3 5" xfId="6866" xr:uid="{C24DCFAC-C394-4EA6-A3DE-7D89C37A3864}"/>
    <cellStyle name="표준 3 30" xfId="6682" xr:uid="{00000000-0005-0000-0000-0000F8190000}"/>
    <cellStyle name="표준 3 31" xfId="6674" xr:uid="{00000000-0005-0000-0000-0000F9190000}"/>
    <cellStyle name="표준 3 32" xfId="6843" xr:uid="{00000000-0005-0000-0000-0000FA190000}"/>
    <cellStyle name="표준 3 33" xfId="6860" xr:uid="{00000000-0005-0000-0000-0000FB190000}"/>
    <cellStyle name="표준 3 34" xfId="6863" xr:uid="{00000000-0005-0000-0000-0000FC190000}"/>
    <cellStyle name="표준 3 4" xfId="227" xr:uid="{00000000-0005-0000-0000-0000FD190000}"/>
    <cellStyle name="표준 3 4 2" xfId="289" xr:uid="{00000000-0005-0000-0000-0000FE190000}"/>
    <cellStyle name="표준 3 4 3" xfId="6528" xr:uid="{00000000-0005-0000-0000-0000FF190000}"/>
    <cellStyle name="표준 3 5" xfId="228" xr:uid="{00000000-0005-0000-0000-0000001A0000}"/>
    <cellStyle name="표준 3 5 2" xfId="229" xr:uid="{00000000-0005-0000-0000-0000011A0000}"/>
    <cellStyle name="표준 3 5 3" xfId="6529" xr:uid="{00000000-0005-0000-0000-0000021A0000}"/>
    <cellStyle name="표준 3 6" xfId="230" xr:uid="{00000000-0005-0000-0000-0000031A0000}"/>
    <cellStyle name="표준 3 6 2" xfId="6530" xr:uid="{00000000-0005-0000-0000-0000041A0000}"/>
    <cellStyle name="표준 3 7" xfId="231" xr:uid="{00000000-0005-0000-0000-0000051A0000}"/>
    <cellStyle name="표준 3 7 2" xfId="6531" xr:uid="{00000000-0005-0000-0000-0000061A0000}"/>
    <cellStyle name="표준 3 8" xfId="232" xr:uid="{00000000-0005-0000-0000-0000071A0000}"/>
    <cellStyle name="표준 3 8 2" xfId="6532" xr:uid="{00000000-0005-0000-0000-0000081A0000}"/>
    <cellStyle name="표준 3 9" xfId="233" xr:uid="{00000000-0005-0000-0000-0000091A0000}"/>
    <cellStyle name="표준 3 9 2" xfId="6533" xr:uid="{00000000-0005-0000-0000-00000A1A0000}"/>
    <cellStyle name="표준 3_(141111) EPFPHT0704 Coater Leak Reflection Shee111t" xfId="6534" xr:uid="{00000000-0005-0000-0000-00000B1A0000}"/>
    <cellStyle name="표준 30" xfId="18" xr:uid="{00000000-0005-0000-0000-00000C1A0000}"/>
    <cellStyle name="표준 30 2" xfId="234" xr:uid="{00000000-0005-0000-0000-00000D1A0000}"/>
    <cellStyle name="표준 30 2 2" xfId="6536" xr:uid="{00000000-0005-0000-0000-00000E1A0000}"/>
    <cellStyle name="표준 30 3" xfId="6535" xr:uid="{00000000-0005-0000-0000-00000F1A0000}"/>
    <cellStyle name="표준 31" xfId="235" xr:uid="{00000000-0005-0000-0000-0000101A0000}"/>
    <cellStyle name="표준 31 2" xfId="6538" xr:uid="{00000000-0005-0000-0000-0000111A0000}"/>
    <cellStyle name="표준 31 3" xfId="6537" xr:uid="{00000000-0005-0000-0000-0000121A0000}"/>
    <cellStyle name="표준 32" xfId="236" xr:uid="{00000000-0005-0000-0000-0000131A0000}"/>
    <cellStyle name="표준 32 2" xfId="6686" xr:uid="{00000000-0005-0000-0000-0000141A0000}"/>
    <cellStyle name="표준 33" xfId="237" xr:uid="{00000000-0005-0000-0000-0000151A0000}"/>
    <cellStyle name="표준 33 2" xfId="6859" xr:uid="{00000000-0005-0000-0000-0000161A0000}"/>
    <cellStyle name="표준 34" xfId="238" xr:uid="{00000000-0005-0000-0000-0000171A0000}"/>
    <cellStyle name="표준 34 2" xfId="6846" xr:uid="{00000000-0005-0000-0000-0000181A0000}"/>
    <cellStyle name="표준 34 3" xfId="6847" xr:uid="{00000000-0005-0000-0000-0000191A0000}"/>
    <cellStyle name="표준 35" xfId="239" xr:uid="{00000000-0005-0000-0000-00001A1A0000}"/>
    <cellStyle name="표준 36" xfId="240" xr:uid="{00000000-0005-0000-0000-00001B1A0000}"/>
    <cellStyle name="표준 37" xfId="241" xr:uid="{00000000-0005-0000-0000-00001C1A0000}"/>
    <cellStyle name="표준 38" xfId="81" xr:uid="{00000000-0005-0000-0000-00001D1A0000}"/>
    <cellStyle name="표준 39" xfId="492" xr:uid="{00000000-0005-0000-0000-00001E1A0000}"/>
    <cellStyle name="표준 39 2" xfId="6845" xr:uid="{00000000-0005-0000-0000-00001F1A0000}"/>
    <cellStyle name="표준 4" xfId="4" xr:uid="{00000000-0005-0000-0000-0000201A0000}"/>
    <cellStyle name="표준 4 10" xfId="6540" xr:uid="{00000000-0005-0000-0000-0000211A0000}"/>
    <cellStyle name="표준 4 11" xfId="6541" xr:uid="{00000000-0005-0000-0000-0000221A0000}"/>
    <cellStyle name="표준 4 12" xfId="6542" xr:uid="{00000000-0005-0000-0000-0000231A0000}"/>
    <cellStyle name="표준 4 13" xfId="6543" xr:uid="{00000000-0005-0000-0000-0000241A0000}"/>
    <cellStyle name="표준 4 14" xfId="6544" xr:uid="{00000000-0005-0000-0000-0000251A0000}"/>
    <cellStyle name="표준 4 15" xfId="6545" xr:uid="{00000000-0005-0000-0000-0000261A0000}"/>
    <cellStyle name="표준 4 16" xfId="6546" xr:uid="{00000000-0005-0000-0000-0000271A0000}"/>
    <cellStyle name="표준 4 17" xfId="6547" xr:uid="{00000000-0005-0000-0000-0000281A0000}"/>
    <cellStyle name="표준 4 18" xfId="6548" xr:uid="{00000000-0005-0000-0000-0000291A0000}"/>
    <cellStyle name="표준 4 19" xfId="6549" xr:uid="{00000000-0005-0000-0000-00002A1A0000}"/>
    <cellStyle name="표준 4 2" xfId="78" xr:uid="{00000000-0005-0000-0000-00002B1A0000}"/>
    <cellStyle name="표준 4 2 10" xfId="6550" xr:uid="{00000000-0005-0000-0000-00002C1A0000}"/>
    <cellStyle name="표준 4 2 2" xfId="313" xr:uid="{00000000-0005-0000-0000-00002D1A0000}"/>
    <cellStyle name="표준 4 2 2 10" xfId="6551" xr:uid="{00000000-0005-0000-0000-00002E1A0000}"/>
    <cellStyle name="표준 4 2 2 2" xfId="6552" xr:uid="{00000000-0005-0000-0000-00002F1A0000}"/>
    <cellStyle name="표준 4 2 2 2 2" xfId="6553" xr:uid="{00000000-0005-0000-0000-0000301A0000}"/>
    <cellStyle name="표준 4 2 2 2 2 2" xfId="6554" xr:uid="{00000000-0005-0000-0000-0000311A0000}"/>
    <cellStyle name="표준 4 2 2 2 3" xfId="6555" xr:uid="{00000000-0005-0000-0000-0000321A0000}"/>
    <cellStyle name="표준 4 2 2 3" xfId="6556" xr:uid="{00000000-0005-0000-0000-0000331A0000}"/>
    <cellStyle name="표준 4 2 2 3 2" xfId="6557" xr:uid="{00000000-0005-0000-0000-0000341A0000}"/>
    <cellStyle name="표준 4 2 2 4" xfId="6558" xr:uid="{00000000-0005-0000-0000-0000351A0000}"/>
    <cellStyle name="표준 4 2 2 5" xfId="6559" xr:uid="{00000000-0005-0000-0000-0000361A0000}"/>
    <cellStyle name="표준 4 2 2 6" xfId="6560" xr:uid="{00000000-0005-0000-0000-0000371A0000}"/>
    <cellStyle name="표준 4 2 2 7" xfId="6561" xr:uid="{00000000-0005-0000-0000-0000381A0000}"/>
    <cellStyle name="표준 4 2 2 8" xfId="6562" xr:uid="{00000000-0005-0000-0000-0000391A0000}"/>
    <cellStyle name="표준 4 2 2 9" xfId="6563" xr:uid="{00000000-0005-0000-0000-00003A1A0000}"/>
    <cellStyle name="표준 4 2 3" xfId="6564" xr:uid="{00000000-0005-0000-0000-00003B1A0000}"/>
    <cellStyle name="표준 4 2 3 2" xfId="6565" xr:uid="{00000000-0005-0000-0000-00003C1A0000}"/>
    <cellStyle name="표준 4 2 3 2 2" xfId="6566" xr:uid="{00000000-0005-0000-0000-00003D1A0000}"/>
    <cellStyle name="표준 4 2 3 3" xfId="6567" xr:uid="{00000000-0005-0000-0000-00003E1A0000}"/>
    <cellStyle name="표준 4 2 4" xfId="6568" xr:uid="{00000000-0005-0000-0000-00003F1A0000}"/>
    <cellStyle name="표준 4 2 4 2" xfId="6569" xr:uid="{00000000-0005-0000-0000-0000401A0000}"/>
    <cellStyle name="표준 4 2 5" xfId="6570" xr:uid="{00000000-0005-0000-0000-0000411A0000}"/>
    <cellStyle name="표준 4 2 6" xfId="6571" xr:uid="{00000000-0005-0000-0000-0000421A0000}"/>
    <cellStyle name="표준 4 2 7" xfId="6572" xr:uid="{00000000-0005-0000-0000-0000431A0000}"/>
    <cellStyle name="표준 4 2 8" xfId="6573" xr:uid="{00000000-0005-0000-0000-0000441A0000}"/>
    <cellStyle name="표준 4 2 9" xfId="6574" xr:uid="{00000000-0005-0000-0000-0000451A0000}"/>
    <cellStyle name="표준 4 20" xfId="6575" xr:uid="{00000000-0005-0000-0000-0000461A0000}"/>
    <cellStyle name="표준 4 21" xfId="6576" xr:uid="{00000000-0005-0000-0000-0000471A0000}"/>
    <cellStyle name="표준 4 22" xfId="6577" xr:uid="{00000000-0005-0000-0000-0000481A0000}"/>
    <cellStyle name="표준 4 23" xfId="6578" xr:uid="{00000000-0005-0000-0000-0000491A0000}"/>
    <cellStyle name="표준 4 24" xfId="6579" xr:uid="{00000000-0005-0000-0000-00004A1A0000}"/>
    <cellStyle name="표준 4 25" xfId="6580" xr:uid="{00000000-0005-0000-0000-00004B1A0000}"/>
    <cellStyle name="표준 4 26" xfId="6581" xr:uid="{00000000-0005-0000-0000-00004C1A0000}"/>
    <cellStyle name="표준 4 27" xfId="6582" xr:uid="{00000000-0005-0000-0000-00004D1A0000}"/>
    <cellStyle name="표준 4 27 2" xfId="6583" xr:uid="{00000000-0005-0000-0000-00004E1A0000}"/>
    <cellStyle name="표준 4 28" xfId="6539" xr:uid="{00000000-0005-0000-0000-00004F1A0000}"/>
    <cellStyle name="표준 4 3" xfId="243" xr:uid="{00000000-0005-0000-0000-0000501A0000}"/>
    <cellStyle name="표준 4 3 2" xfId="244" xr:uid="{00000000-0005-0000-0000-0000511A0000}"/>
    <cellStyle name="표준 4 3 2 2" xfId="6586" xr:uid="{00000000-0005-0000-0000-0000521A0000}"/>
    <cellStyle name="표준 4 3 2 2 2" xfId="6587" xr:uid="{00000000-0005-0000-0000-0000531A0000}"/>
    <cellStyle name="표준 4 3 2 3" xfId="6588" xr:uid="{00000000-0005-0000-0000-0000541A0000}"/>
    <cellStyle name="표준 4 3 2 4" xfId="6585" xr:uid="{00000000-0005-0000-0000-0000551A0000}"/>
    <cellStyle name="표준 4 3 3" xfId="398" xr:uid="{00000000-0005-0000-0000-0000561A0000}"/>
    <cellStyle name="표준 4 3 3 2" xfId="6590" xr:uid="{00000000-0005-0000-0000-0000571A0000}"/>
    <cellStyle name="표준 4 3 3 3" xfId="6589" xr:uid="{00000000-0005-0000-0000-0000581A0000}"/>
    <cellStyle name="표준 4 3 4" xfId="6591" xr:uid="{00000000-0005-0000-0000-0000591A0000}"/>
    <cellStyle name="표준 4 3 5" xfId="6584" xr:uid="{00000000-0005-0000-0000-00005A1A0000}"/>
    <cellStyle name="표준 4 4" xfId="242" xr:uid="{00000000-0005-0000-0000-00005B1A0000}"/>
    <cellStyle name="표준 4 4 2" xfId="447" xr:uid="{00000000-0005-0000-0000-00005C1A0000}"/>
    <cellStyle name="표준 4 4 2 2" xfId="6594" xr:uid="{00000000-0005-0000-0000-00005D1A0000}"/>
    <cellStyle name="표준 4 4 2 3" xfId="6593" xr:uid="{00000000-0005-0000-0000-00005E1A0000}"/>
    <cellStyle name="표준 4 4 3" xfId="6595" xr:uid="{00000000-0005-0000-0000-00005F1A0000}"/>
    <cellStyle name="표준 4 4 4" xfId="6592" xr:uid="{00000000-0005-0000-0000-0000601A0000}"/>
    <cellStyle name="표준 4 5" xfId="308" xr:uid="{00000000-0005-0000-0000-0000611A0000}"/>
    <cellStyle name="표준 4 5 2" xfId="445" xr:uid="{00000000-0005-0000-0000-0000621A0000}"/>
    <cellStyle name="표준 4 5 2 2" xfId="6597" xr:uid="{00000000-0005-0000-0000-0000631A0000}"/>
    <cellStyle name="표준 4 5 3" xfId="6596" xr:uid="{00000000-0005-0000-0000-0000641A0000}"/>
    <cellStyle name="표준 4 6" xfId="6598" xr:uid="{00000000-0005-0000-0000-0000651A0000}"/>
    <cellStyle name="표준 4 7" xfId="6599" xr:uid="{00000000-0005-0000-0000-0000661A0000}"/>
    <cellStyle name="표준 4 8" xfId="6600" xr:uid="{00000000-0005-0000-0000-0000671A0000}"/>
    <cellStyle name="표준 4 9" xfId="6601" xr:uid="{00000000-0005-0000-0000-0000681A0000}"/>
    <cellStyle name="표준 4_(141111) EPFPHT0704 Coater Leak Reflection Shee111t" xfId="6602" xr:uid="{00000000-0005-0000-0000-0000691A0000}"/>
    <cellStyle name="표준 40" xfId="245" xr:uid="{00000000-0005-0000-0000-00006A1A0000}"/>
    <cellStyle name="표준 5" xfId="3" xr:uid="{00000000-0005-0000-0000-00006B1A0000}"/>
    <cellStyle name="표준 5 10" xfId="6603" xr:uid="{00000000-0005-0000-0000-00006C1A0000}"/>
    <cellStyle name="표준 5 11" xfId="6604" xr:uid="{00000000-0005-0000-0000-00006D1A0000}"/>
    <cellStyle name="표준 5 12" xfId="6605" xr:uid="{00000000-0005-0000-0000-00006E1A0000}"/>
    <cellStyle name="표준 5 2" xfId="21" xr:uid="{00000000-0005-0000-0000-00006F1A0000}"/>
    <cellStyle name="표준 5 2 10" xfId="6606" xr:uid="{00000000-0005-0000-0000-0000701A0000}"/>
    <cellStyle name="표준 5 2 2" xfId="247" xr:uid="{00000000-0005-0000-0000-0000711A0000}"/>
    <cellStyle name="표준 5 2 2 2" xfId="6607" xr:uid="{00000000-0005-0000-0000-0000721A0000}"/>
    <cellStyle name="표준 5 2 3" xfId="270" xr:uid="{00000000-0005-0000-0000-0000731A0000}"/>
    <cellStyle name="표준 5 2 3 2" xfId="6608" xr:uid="{00000000-0005-0000-0000-0000741A0000}"/>
    <cellStyle name="표준 5 2 4" xfId="246" xr:uid="{00000000-0005-0000-0000-0000751A0000}"/>
    <cellStyle name="표준 5 2 4 2" xfId="6609" xr:uid="{00000000-0005-0000-0000-0000761A0000}"/>
    <cellStyle name="표준 5 2 5" xfId="6610" xr:uid="{00000000-0005-0000-0000-0000771A0000}"/>
    <cellStyle name="표준 5 2 6" xfId="6611" xr:uid="{00000000-0005-0000-0000-0000781A0000}"/>
    <cellStyle name="표준 5 2 7" xfId="6612" xr:uid="{00000000-0005-0000-0000-0000791A0000}"/>
    <cellStyle name="표준 5 2 8" xfId="6613" xr:uid="{00000000-0005-0000-0000-00007A1A0000}"/>
    <cellStyle name="표준 5 2 9" xfId="6614" xr:uid="{00000000-0005-0000-0000-00007B1A0000}"/>
    <cellStyle name="표준 5 3" xfId="248" xr:uid="{00000000-0005-0000-0000-00007C1A0000}"/>
    <cellStyle name="표준 5 3 2" xfId="440" xr:uid="{00000000-0005-0000-0000-00007D1A0000}"/>
    <cellStyle name="표준 5 3 3" xfId="6615" xr:uid="{00000000-0005-0000-0000-00007E1A0000}"/>
    <cellStyle name="표준 5 4" xfId="290" xr:uid="{00000000-0005-0000-0000-00007F1A0000}"/>
    <cellStyle name="표준 5 4 2" xfId="6616" xr:uid="{00000000-0005-0000-0000-0000801A0000}"/>
    <cellStyle name="표준 5 5" xfId="6617" xr:uid="{00000000-0005-0000-0000-0000811A0000}"/>
    <cellStyle name="표준 5 6" xfId="6618" xr:uid="{00000000-0005-0000-0000-0000821A0000}"/>
    <cellStyle name="표준 5 7" xfId="6619" xr:uid="{00000000-0005-0000-0000-0000831A0000}"/>
    <cellStyle name="표준 5 8" xfId="6620" xr:uid="{00000000-0005-0000-0000-0000841A0000}"/>
    <cellStyle name="표준 5 9" xfId="6621" xr:uid="{00000000-0005-0000-0000-0000851A0000}"/>
    <cellStyle name="표준 6" xfId="68" xr:uid="{00000000-0005-0000-0000-0000861A0000}"/>
    <cellStyle name="표준 6 10" xfId="6622" xr:uid="{00000000-0005-0000-0000-0000871A0000}"/>
    <cellStyle name="표준 6 2" xfId="249" xr:uid="{00000000-0005-0000-0000-0000881A0000}"/>
    <cellStyle name="표준 6 2 2" xfId="6623" xr:uid="{00000000-0005-0000-0000-0000891A0000}"/>
    <cellStyle name="표준 6 3" xfId="291" xr:uid="{00000000-0005-0000-0000-00008A1A0000}"/>
    <cellStyle name="표준 6 3 2" xfId="6624" xr:uid="{00000000-0005-0000-0000-00008B1A0000}"/>
    <cellStyle name="표준 6 4" xfId="6625" xr:uid="{00000000-0005-0000-0000-00008C1A0000}"/>
    <cellStyle name="표준 6 5" xfId="6626" xr:uid="{00000000-0005-0000-0000-00008D1A0000}"/>
    <cellStyle name="표준 6 6" xfId="6627" xr:uid="{00000000-0005-0000-0000-00008E1A0000}"/>
    <cellStyle name="표준 6 7" xfId="6628" xr:uid="{00000000-0005-0000-0000-00008F1A0000}"/>
    <cellStyle name="표준 6 8" xfId="6629" xr:uid="{00000000-0005-0000-0000-0000901A0000}"/>
    <cellStyle name="표준 6 9" xfId="6630" xr:uid="{00000000-0005-0000-0000-0000911A0000}"/>
    <cellStyle name="표준 6_HC Cell후" xfId="6835" xr:uid="{00000000-0005-0000-0000-0000921A0000}"/>
    <cellStyle name="표준 7" xfId="74" xr:uid="{00000000-0005-0000-0000-0000931A0000}"/>
    <cellStyle name="표준 7 2" xfId="292" xr:uid="{00000000-0005-0000-0000-0000941A0000}"/>
    <cellStyle name="표준 7 2 2" xfId="490" xr:uid="{00000000-0005-0000-0000-0000951A0000}"/>
    <cellStyle name="표준 7 2 2 2" xfId="6634" xr:uid="{00000000-0005-0000-0000-0000961A0000}"/>
    <cellStyle name="표준 7 2 2 2 2" xfId="6635" xr:uid="{00000000-0005-0000-0000-0000971A0000}"/>
    <cellStyle name="표준 7 2 2 3" xfId="6636" xr:uid="{00000000-0005-0000-0000-0000981A0000}"/>
    <cellStyle name="표준 7 2 2 4" xfId="6633" xr:uid="{00000000-0005-0000-0000-0000991A0000}"/>
    <cellStyle name="표준 7 2 3" xfId="6637" xr:uid="{00000000-0005-0000-0000-00009A1A0000}"/>
    <cellStyle name="표준 7 2 3 2" xfId="6638" xr:uid="{00000000-0005-0000-0000-00009B1A0000}"/>
    <cellStyle name="표준 7 2 4" xfId="6639" xr:uid="{00000000-0005-0000-0000-00009C1A0000}"/>
    <cellStyle name="표준 7 2 5" xfId="6632" xr:uid="{00000000-0005-0000-0000-00009D1A0000}"/>
    <cellStyle name="표준 7 3" xfId="307" xr:uid="{00000000-0005-0000-0000-00009E1A0000}"/>
    <cellStyle name="표준 7 3 2" xfId="444" xr:uid="{00000000-0005-0000-0000-00009F1A0000}"/>
    <cellStyle name="표준 7 3 2 2" xfId="6642" xr:uid="{00000000-0005-0000-0000-0000A01A0000}"/>
    <cellStyle name="표준 7 3 2 3" xfId="6641" xr:uid="{00000000-0005-0000-0000-0000A11A0000}"/>
    <cellStyle name="표준 7 3 3" xfId="6643" xr:uid="{00000000-0005-0000-0000-0000A21A0000}"/>
    <cellStyle name="표준 7 3 4" xfId="6640" xr:uid="{00000000-0005-0000-0000-0000A31A0000}"/>
    <cellStyle name="표준 7 4" xfId="6644" xr:uid="{00000000-0005-0000-0000-0000A41A0000}"/>
    <cellStyle name="표준 7 4 2" xfId="6645" xr:uid="{00000000-0005-0000-0000-0000A51A0000}"/>
    <cellStyle name="표준 7 5" xfId="6646" xr:uid="{00000000-0005-0000-0000-0000A61A0000}"/>
    <cellStyle name="표준 7 6" xfId="6631" xr:uid="{00000000-0005-0000-0000-0000A71A0000}"/>
    <cellStyle name="표준 8" xfId="250" xr:uid="{00000000-0005-0000-0000-0000A81A0000}"/>
    <cellStyle name="표준 8 2" xfId="251" xr:uid="{00000000-0005-0000-0000-0000A91A0000}"/>
    <cellStyle name="표준 8 2 2" xfId="294" xr:uid="{00000000-0005-0000-0000-0000AA1A0000}"/>
    <cellStyle name="표준 8 2 2 2" xfId="6649" xr:uid="{00000000-0005-0000-0000-0000AB1A0000}"/>
    <cellStyle name="표준 8 2 3" xfId="6650" xr:uid="{00000000-0005-0000-0000-0000AC1A0000}"/>
    <cellStyle name="표준 8 2 3 2" xfId="6651" xr:uid="{00000000-0005-0000-0000-0000AD1A0000}"/>
    <cellStyle name="표준 8 2 4" xfId="6648" xr:uid="{00000000-0005-0000-0000-0000AE1A0000}"/>
    <cellStyle name="표준 8 3" xfId="293" xr:uid="{00000000-0005-0000-0000-0000AF1A0000}"/>
    <cellStyle name="표준 8 4" xfId="6647" xr:uid="{00000000-0005-0000-0000-0000B01A0000}"/>
    <cellStyle name="표준 9" xfId="79" xr:uid="{00000000-0005-0000-0000-0000B11A0000}"/>
    <cellStyle name="표준 9 2" xfId="252" xr:uid="{00000000-0005-0000-0000-0000B21A0000}"/>
    <cellStyle name="표준 9 2 2" xfId="442" xr:uid="{00000000-0005-0000-0000-0000B31A0000}"/>
    <cellStyle name="표준 9 2 3" xfId="396" xr:uid="{00000000-0005-0000-0000-0000B41A0000}"/>
    <cellStyle name="표준 9 2 4" xfId="6652" xr:uid="{00000000-0005-0000-0000-0000B51A0000}"/>
    <cellStyle name="표준 9 3" xfId="295" xr:uid="{00000000-0005-0000-0000-0000B61A0000}"/>
    <cellStyle name="표준 9 3 2" xfId="441" xr:uid="{00000000-0005-0000-0000-0000B71A0000}"/>
    <cellStyle name="표준 9 3 3" xfId="6653" xr:uid="{00000000-0005-0000-0000-0000B81A0000}"/>
    <cellStyle name="표준 9 4" xfId="357" xr:uid="{00000000-0005-0000-0000-0000B91A0000}"/>
    <cellStyle name="표준 9 4 2" xfId="6654" xr:uid="{00000000-0005-0000-0000-0000BA1A0000}"/>
    <cellStyle name="표준 9 5" xfId="6655" xr:uid="{00000000-0005-0000-0000-0000BB1A0000}"/>
    <cellStyle name="표준 9 6" xfId="6656" xr:uid="{00000000-0005-0000-0000-0000BC1A0000}"/>
    <cellStyle name="표준 9 7" xfId="6657" xr:uid="{00000000-0005-0000-0000-0000BD1A0000}"/>
    <cellStyle name="표준 9 8" xfId="6658" xr:uid="{00000000-0005-0000-0000-0000BE1A0000}"/>
    <cellStyle name="표준 9 9" xfId="6659" xr:uid="{00000000-0005-0000-0000-0000BF1A0000}"/>
    <cellStyle name="표준 9_PP Cell후" xfId="6836" xr:uid="{00000000-0005-0000-0000-0000C01A0000}"/>
    <cellStyle name="標準_#4現地工程00404" xfId="6660" xr:uid="{00000000-0005-0000-0000-0000C11A0000}"/>
    <cellStyle name="표준_견적서 표준 양식" xfId="6868" xr:uid="{1352E5EA-7E93-49FF-9DE9-BA5E2646418C}"/>
    <cellStyle name="하이퍼링크 10" xfId="253" xr:uid="{00000000-0005-0000-0000-0000C21A0000}"/>
    <cellStyle name="하이퍼링크 11" xfId="254" xr:uid="{00000000-0005-0000-0000-0000C31A0000}"/>
    <cellStyle name="하이퍼링크 12" xfId="255" xr:uid="{00000000-0005-0000-0000-0000C41A0000}"/>
    <cellStyle name="하이퍼링크 13" xfId="256" xr:uid="{00000000-0005-0000-0000-0000C51A0000}"/>
    <cellStyle name="하이퍼링크 14" xfId="257" xr:uid="{00000000-0005-0000-0000-0000C61A0000}"/>
    <cellStyle name="하이퍼링크 2" xfId="258" xr:uid="{00000000-0005-0000-0000-0000C71A0000}"/>
    <cellStyle name="하이퍼링크 2 2" xfId="296" xr:uid="{00000000-0005-0000-0000-0000C81A0000}"/>
    <cellStyle name="하이퍼링크 2 2 2" xfId="6837" xr:uid="{00000000-0005-0000-0000-0000C91A0000}"/>
    <cellStyle name="하이퍼링크 2 3" xfId="6661" xr:uid="{00000000-0005-0000-0000-0000CA1A0000}"/>
    <cellStyle name="하이퍼링크 3" xfId="259" xr:uid="{00000000-0005-0000-0000-0000CB1A0000}"/>
    <cellStyle name="하이퍼링크 3 2" xfId="6662" xr:uid="{00000000-0005-0000-0000-0000CC1A0000}"/>
    <cellStyle name="하이퍼링크 4" xfId="260" xr:uid="{00000000-0005-0000-0000-0000CD1A0000}"/>
    <cellStyle name="하이퍼링크 5" xfId="261" xr:uid="{00000000-0005-0000-0000-0000CE1A0000}"/>
    <cellStyle name="하이퍼링크 6" xfId="262" xr:uid="{00000000-0005-0000-0000-0000CF1A0000}"/>
    <cellStyle name="하이퍼링크 7" xfId="263" xr:uid="{00000000-0005-0000-0000-0000D01A0000}"/>
    <cellStyle name="하이퍼링크 8" xfId="264" xr:uid="{00000000-0005-0000-0000-0000D11A0000}"/>
    <cellStyle name="하이퍼링크 9" xfId="265" xr:uid="{00000000-0005-0000-0000-0000D21A0000}"/>
    <cellStyle name="합산" xfId="6663" xr:uid="{00000000-0005-0000-0000-0000D31A0000}"/>
    <cellStyle name="桁?切? [0.00]_Acer 5500 Thickness Measure Point" xfId="6664" xr:uid="{00000000-0005-0000-0000-0000D41A0000}"/>
    <cellStyle name="桁?切?_Acer 5500 Thickness Measure Point" xfId="6665" xr:uid="{00000000-0005-0000-0000-0000D51A0000}"/>
    <cellStyle name="桁区切り_Sheet1" xfId="6666" xr:uid="{00000000-0005-0000-0000-0000D61A0000}"/>
    <cellStyle name="형철" xfId="6667" xr:uid="{00000000-0005-0000-0000-0000D71A0000}"/>
    <cellStyle name="화폐기호" xfId="6668" xr:uid="{00000000-0005-0000-0000-0000D81A0000}"/>
    <cellStyle name="화폐기호0" xfId="6669" xr:uid="{00000000-0005-0000-0000-0000D91A0000}"/>
  </cellStyles>
  <dxfs count="9">
    <dxf>
      <font>
        <color rgb="FFFF0000"/>
      </font>
    </dxf>
    <dxf>
      <fill>
        <patternFill>
          <bgColor theme="0"/>
        </patternFill>
      </fill>
    </dxf>
    <dxf>
      <font>
        <b val="0"/>
        <i val="0"/>
        <color theme="0"/>
      </font>
      <fill>
        <patternFill>
          <bgColor theme="1" tint="0.499984740745262"/>
        </patternFill>
      </fill>
    </dxf>
    <dxf>
      <font>
        <color rgb="FFFF0000"/>
      </font>
    </dxf>
    <dxf>
      <font>
        <b/>
        <i val="0"/>
        <color rgb="FFFF0000"/>
      </font>
    </dxf>
    <dxf>
      <fill>
        <patternFill>
          <bgColor theme="0"/>
        </patternFill>
      </fill>
    </dxf>
    <dxf>
      <font>
        <b val="0"/>
        <i val="0"/>
        <color theme="0"/>
      </font>
      <fill>
        <patternFill>
          <bgColor theme="1" tint="0.499984740745262"/>
        </patternFill>
      </fill>
    </dxf>
    <dxf>
      <font>
        <color theme="0"/>
      </font>
      <fill>
        <patternFill>
          <bgColor theme="1" tint="0.499984740745262"/>
        </patternFill>
      </fill>
    </dxf>
    <dxf>
      <fill>
        <patternFill>
          <bgColor theme="0"/>
        </patternFill>
      </fill>
    </dxf>
  </dxfs>
  <tableStyles count="0" defaultTableStyle="TableStyleMedium2" defaultPivotStyle="PivotStyleLight16"/>
  <colors>
    <mruColors>
      <color rgb="FFFFFFCC"/>
      <color rgb="FF0000FF"/>
      <color rgb="FFFFCC99"/>
      <color rgb="FFCCECFF"/>
      <color rgb="FF0000CC"/>
      <color rgb="FF006666"/>
      <color rgb="FF333399"/>
      <color rgb="FF99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E2%91%A1%EA%B0%9C%EB%B0%9C%EC%99%B8%EA%B3%B5%EC%88%98!A1"/><Relationship Id="rId2" Type="http://schemas.openxmlformats.org/officeDocument/2006/relationships/hyperlink" Target="#%E2%91%A0%EA%B3%B5%EC%88%98%ED%91%9C%EA%B8%B0%EB%B0%98%EA%B0%9C%EB%B0%9C%EA%B3%B5%EC%88%98!A1"/><Relationship Id="rId1" Type="http://schemas.openxmlformats.org/officeDocument/2006/relationships/hyperlink" Target="https://wire.lgcns.com/confluence/x/gAJ8Cw" TargetMode="External"/><Relationship Id="rId6" Type="http://schemas.openxmlformats.org/officeDocument/2006/relationships/hyperlink" Target="#%E2%91%A2MM%EA%B8%B0%EB%B0%98%EA%B2%AC%EC%A0%81!A1"/><Relationship Id="rId5" Type="http://schemas.openxmlformats.org/officeDocument/2006/relationships/hyperlink" Target="#'%EC%B0%B8%EA%B3%A0)%EC%83%81%EC%84%B8%EC%9D%B8%EC%9B%90%ED%88%AC%EC%9E%85%EA%B3%84%ED%9A%8D'!A1"/><Relationship Id="rId4" Type="http://schemas.openxmlformats.org/officeDocument/2006/relationships/hyperlink" Target="#%ED%94%84%EB%A1%9C%EC%A0%9D%ED%8A%B8%EA%B8%B0%EB%B3%B8%EC%A0%95%EB%B3%B4!A1"/></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485775</xdr:colOff>
      <xdr:row>1</xdr:row>
      <xdr:rowOff>85724</xdr:rowOff>
    </xdr:from>
    <xdr:ext cx="1619250" cy="638176"/>
    <xdr:sp macro="" textlink="">
      <xdr:nvSpPr>
        <xdr:cNvPr id="3" name="사각형: 둥근 모서리 2">
          <a:hlinkClick xmlns:r="http://schemas.openxmlformats.org/officeDocument/2006/relationships" r:id="rId1"/>
          <a:extLst>
            <a:ext uri="{FF2B5EF4-FFF2-40B4-BE49-F238E27FC236}">
              <a16:creationId xmlns:a16="http://schemas.microsoft.com/office/drawing/2014/main" id="{8E7162DD-D102-4B7D-8E62-6AF1D509BBDF}"/>
            </a:ext>
          </a:extLst>
        </xdr:cNvPr>
        <xdr:cNvSpPr/>
      </xdr:nvSpPr>
      <xdr:spPr>
        <a:xfrm>
          <a:off x="771525" y="41338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Refer to the Standard Quotation (Family SI) Guide</a:t>
          </a:r>
        </a:p>
      </xdr:txBody>
    </xdr:sp>
    <xdr:clientData/>
  </xdr:oneCellAnchor>
  <xdr:twoCellAnchor>
    <xdr:from>
      <xdr:col>1</xdr:col>
      <xdr:colOff>714374</xdr:colOff>
      <xdr:row>14</xdr:row>
      <xdr:rowOff>66675</xdr:rowOff>
    </xdr:from>
    <xdr:to>
      <xdr:col>2</xdr:col>
      <xdr:colOff>552449</xdr:colOff>
      <xdr:row>17</xdr:row>
      <xdr:rowOff>76200</xdr:rowOff>
    </xdr:to>
    <xdr:sp macro="" textlink="">
      <xdr:nvSpPr>
        <xdr:cNvPr id="4" name="순서도: 판단 3">
          <a:extLst>
            <a:ext uri="{FF2B5EF4-FFF2-40B4-BE49-F238E27FC236}">
              <a16:creationId xmlns:a16="http://schemas.microsoft.com/office/drawing/2014/main" id="{8F3EC7F3-F815-4977-8C29-B9C9778287FE}"/>
            </a:ext>
          </a:extLst>
        </xdr:cNvPr>
        <xdr:cNvSpPr/>
      </xdr:nvSpPr>
      <xdr:spPr>
        <a:xfrm>
          <a:off x="1000124" y="6381750"/>
          <a:ext cx="1171575" cy="495300"/>
        </a:xfrm>
        <a:prstGeom prst="flowChartDecision">
          <a:avLst/>
        </a:prstGeom>
        <a:solidFill>
          <a:schemeClr val="bg1">
            <a:lumMod val="95000"/>
          </a:schemeClr>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100">
              <a:solidFill>
                <a:srgbClr val="000000"/>
              </a:solidFill>
              <a:latin typeface="LG스마트체 Regular"/>
            </a:rPr>
            <a:t>Quotation method</a:t>
          </a:r>
        </a:p>
      </xdr:txBody>
    </xdr:sp>
    <xdr:clientData/>
  </xdr:twoCellAnchor>
  <xdr:oneCellAnchor>
    <xdr:from>
      <xdr:col>2</xdr:col>
      <xdr:colOff>1504950</xdr:colOff>
      <xdr:row>13</xdr:row>
      <xdr:rowOff>161924</xdr:rowOff>
    </xdr:from>
    <xdr:ext cx="1619250" cy="638176"/>
    <xdr:sp macro="" textlink="">
      <xdr:nvSpPr>
        <xdr:cNvPr id="5" name="사각형: 둥근 모서리 4">
          <a:hlinkClick xmlns:r="http://schemas.openxmlformats.org/officeDocument/2006/relationships" r:id="rId2"/>
          <a:extLst>
            <a:ext uri="{FF2B5EF4-FFF2-40B4-BE49-F238E27FC236}">
              <a16:creationId xmlns:a16="http://schemas.microsoft.com/office/drawing/2014/main" id="{A1C12912-AE7A-49D6-9FE0-CE2A4F2FD274}"/>
            </a:ext>
          </a:extLst>
        </xdr:cNvPr>
        <xdr:cNvSpPr/>
      </xdr:nvSpPr>
      <xdr:spPr>
        <a:xfrm>
          <a:off x="3124200"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Step1.Define the unit process
- (1)Public check-based development man-hours sheet</a:t>
          </a:r>
        </a:p>
      </xdr:txBody>
    </xdr:sp>
    <xdr:clientData/>
  </xdr:oneCellAnchor>
  <xdr:oneCellAnchor>
    <xdr:from>
      <xdr:col>4</xdr:col>
      <xdr:colOff>419100</xdr:colOff>
      <xdr:row>13</xdr:row>
      <xdr:rowOff>161924</xdr:rowOff>
    </xdr:from>
    <xdr:ext cx="1619250" cy="638176"/>
    <xdr:sp macro="" textlink="">
      <xdr:nvSpPr>
        <xdr:cNvPr id="6" name="사각형: 둥근 모서리 5">
          <a:hlinkClick xmlns:r="http://schemas.openxmlformats.org/officeDocument/2006/relationships" r:id="rId2"/>
          <a:extLst>
            <a:ext uri="{FF2B5EF4-FFF2-40B4-BE49-F238E27FC236}">
              <a16:creationId xmlns:a16="http://schemas.microsoft.com/office/drawing/2014/main" id="{FEE8D8B9-4E84-4AD0-8AB1-5764B5799D4F}"/>
            </a:ext>
          </a:extLst>
        </xdr:cNvPr>
        <xdr:cNvSpPr/>
      </xdr:nvSpPr>
      <xdr:spPr>
        <a:xfrm>
          <a:off x="5743575"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Step2.Calculation of development man-hours
- (1)Public check-based development man-hours sheet</a:t>
          </a:r>
        </a:p>
      </xdr:txBody>
    </xdr:sp>
    <xdr:clientData/>
  </xdr:oneCellAnchor>
  <xdr:oneCellAnchor>
    <xdr:from>
      <xdr:col>5</xdr:col>
      <xdr:colOff>1019175</xdr:colOff>
      <xdr:row>14</xdr:row>
      <xdr:rowOff>9524</xdr:rowOff>
    </xdr:from>
    <xdr:ext cx="1619250" cy="638176"/>
    <xdr:sp macro="" textlink="">
      <xdr:nvSpPr>
        <xdr:cNvPr id="7" name="사각형: 둥근 모서리 6">
          <a:hlinkClick xmlns:r="http://schemas.openxmlformats.org/officeDocument/2006/relationships" r:id="rId3"/>
          <a:extLst>
            <a:ext uri="{FF2B5EF4-FFF2-40B4-BE49-F238E27FC236}">
              <a16:creationId xmlns:a16="http://schemas.microsoft.com/office/drawing/2014/main" id="{2532F5E3-4E24-41A6-8FC1-5C3DD60D311F}"/>
            </a:ext>
          </a:extLst>
        </xdr:cNvPr>
        <xdr:cNvSpPr/>
      </xdr:nvSpPr>
      <xdr:spPr>
        <a:xfrm>
          <a:off x="8296275" y="61626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Step3.Calculation of man-hours outside of development
- (2)Development External Aviation Sheet</a:t>
          </a:r>
        </a:p>
      </xdr:txBody>
    </xdr:sp>
    <xdr:clientData/>
  </xdr:oneCellAnchor>
  <xdr:twoCellAnchor>
    <xdr:from>
      <xdr:col>1</xdr:col>
      <xdr:colOff>409575</xdr:colOff>
      <xdr:row>1</xdr:row>
      <xdr:rowOff>9525</xdr:rowOff>
    </xdr:from>
    <xdr:to>
      <xdr:col>1</xdr:col>
      <xdr:colOff>685800</xdr:colOff>
      <xdr:row>2</xdr:row>
      <xdr:rowOff>95250</xdr:rowOff>
    </xdr:to>
    <xdr:sp macro="" textlink="">
      <xdr:nvSpPr>
        <xdr:cNvPr id="9" name="순서도: 연결자 8">
          <a:extLst>
            <a:ext uri="{FF2B5EF4-FFF2-40B4-BE49-F238E27FC236}">
              <a16:creationId xmlns:a16="http://schemas.microsoft.com/office/drawing/2014/main" id="{D3892FE5-14ED-4126-AA01-F177B798EFFC}"/>
            </a:ext>
          </a:extLst>
        </xdr:cNvPr>
        <xdr:cNvSpPr/>
      </xdr:nvSpPr>
      <xdr:spPr>
        <a:xfrm>
          <a:off x="695325" y="40576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1409700</xdr:colOff>
      <xdr:row>13</xdr:row>
      <xdr:rowOff>57150</xdr:rowOff>
    </xdr:from>
    <xdr:to>
      <xdr:col>3</xdr:col>
      <xdr:colOff>38100</xdr:colOff>
      <xdr:row>14</xdr:row>
      <xdr:rowOff>142875</xdr:rowOff>
    </xdr:to>
    <xdr:sp macro="" textlink="">
      <xdr:nvSpPr>
        <xdr:cNvPr id="10" name="순서도: 연결자 9">
          <a:extLst>
            <a:ext uri="{FF2B5EF4-FFF2-40B4-BE49-F238E27FC236}">
              <a16:creationId xmlns:a16="http://schemas.microsoft.com/office/drawing/2014/main" id="{D4C32882-4F97-4DF2-B01D-0EC494A33DB1}"/>
            </a:ext>
          </a:extLst>
        </xdr:cNvPr>
        <xdr:cNvSpPr/>
      </xdr:nvSpPr>
      <xdr:spPr>
        <a:xfrm>
          <a:off x="3028950" y="621030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4</xdr:col>
      <xdr:colOff>285750</xdr:colOff>
      <xdr:row>13</xdr:row>
      <xdr:rowOff>76200</xdr:rowOff>
    </xdr:from>
    <xdr:to>
      <xdr:col>4</xdr:col>
      <xdr:colOff>561975</xdr:colOff>
      <xdr:row>15</xdr:row>
      <xdr:rowOff>0</xdr:rowOff>
    </xdr:to>
    <xdr:sp macro="" textlink="">
      <xdr:nvSpPr>
        <xdr:cNvPr id="12" name="순서도: 연결자 11">
          <a:extLst>
            <a:ext uri="{FF2B5EF4-FFF2-40B4-BE49-F238E27FC236}">
              <a16:creationId xmlns:a16="http://schemas.microsoft.com/office/drawing/2014/main" id="{F1868FE3-8A4D-4B4F-8A4E-62F882C091D1}"/>
            </a:ext>
          </a:extLst>
        </xdr:cNvPr>
        <xdr:cNvSpPr/>
      </xdr:nvSpPr>
      <xdr:spPr>
        <a:xfrm>
          <a:off x="5610225"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5</xdr:col>
      <xdr:colOff>895350</xdr:colOff>
      <xdr:row>13</xdr:row>
      <xdr:rowOff>76200</xdr:rowOff>
    </xdr:from>
    <xdr:to>
      <xdr:col>5</xdr:col>
      <xdr:colOff>1171575</xdr:colOff>
      <xdr:row>15</xdr:row>
      <xdr:rowOff>0</xdr:rowOff>
    </xdr:to>
    <xdr:sp macro="" textlink="">
      <xdr:nvSpPr>
        <xdr:cNvPr id="13" name="순서도: 연결자 12">
          <a:extLst>
            <a:ext uri="{FF2B5EF4-FFF2-40B4-BE49-F238E27FC236}">
              <a16:creationId xmlns:a16="http://schemas.microsoft.com/office/drawing/2014/main" id="{41E1C7B0-1261-4C2A-A0C7-7C76D5043341}"/>
            </a:ext>
          </a:extLst>
        </xdr:cNvPr>
        <xdr:cNvSpPr/>
      </xdr:nvSpPr>
      <xdr:spPr>
        <a:xfrm>
          <a:off x="8172450"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200025</xdr:colOff>
      <xdr:row>21</xdr:row>
      <xdr:rowOff>9524</xdr:rowOff>
    </xdr:from>
    <xdr:to>
      <xdr:col>2</xdr:col>
      <xdr:colOff>753341</xdr:colOff>
      <xdr:row>26</xdr:row>
      <xdr:rowOff>112569</xdr:rowOff>
    </xdr:to>
    <xdr:sp macro="" textlink="">
      <xdr:nvSpPr>
        <xdr:cNvPr id="14" name="순서도: 처리 13">
          <a:extLst>
            <a:ext uri="{FF2B5EF4-FFF2-40B4-BE49-F238E27FC236}">
              <a16:creationId xmlns:a16="http://schemas.microsoft.com/office/drawing/2014/main" id="{3D55C5BF-43A6-40EA-AD98-02E5F6C52857}"/>
            </a:ext>
          </a:extLst>
        </xdr:cNvPr>
        <xdr:cNvSpPr/>
      </xdr:nvSpPr>
      <xdr:spPr>
        <a:xfrm>
          <a:off x="485775" y="3802206"/>
          <a:ext cx="1886816" cy="925658"/>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*Decision criteria: Unless it is difficult to determine the scope of pre-development and the MM estimate is reasonable, the basic principle is to estimate based on standard blank checks.</a:t>
          </a:r>
        </a:p>
      </xdr:txBody>
    </xdr:sp>
    <xdr:clientData/>
  </xdr:twoCellAnchor>
  <xdr:twoCellAnchor>
    <xdr:from>
      <xdr:col>1</xdr:col>
      <xdr:colOff>1143433</xdr:colOff>
      <xdr:row>17</xdr:row>
      <xdr:rowOff>76201</xdr:rowOff>
    </xdr:from>
    <xdr:to>
      <xdr:col>1</xdr:col>
      <xdr:colOff>1300162</xdr:colOff>
      <xdr:row>21</xdr:row>
      <xdr:rowOff>9525</xdr:rowOff>
    </xdr:to>
    <xdr:cxnSp macro="">
      <xdr:nvCxnSpPr>
        <xdr:cNvPr id="16" name="연결선: 꺾임 15">
          <a:extLst>
            <a:ext uri="{FF2B5EF4-FFF2-40B4-BE49-F238E27FC236}">
              <a16:creationId xmlns:a16="http://schemas.microsoft.com/office/drawing/2014/main" id="{672800C7-CF5F-4C97-BD58-24897E7039D5}"/>
            </a:ext>
          </a:extLst>
        </xdr:cNvPr>
        <xdr:cNvCxnSpPr>
          <a:stCxn id="4" idx="2"/>
          <a:endCxn id="14" idx="0"/>
        </xdr:cNvCxnSpPr>
      </xdr:nvCxnSpPr>
      <xdr:spPr>
        <a:xfrm rot="5400000">
          <a:off x="1207511" y="3423805"/>
          <a:ext cx="600074" cy="156729"/>
        </a:xfrm>
        <a:prstGeom prst="bentConnector3">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19</xdr:row>
      <xdr:rowOff>95250</xdr:rowOff>
    </xdr:from>
    <xdr:to>
      <xdr:col>4</xdr:col>
      <xdr:colOff>247650</xdr:colOff>
      <xdr:row>34</xdr:row>
      <xdr:rowOff>57150</xdr:rowOff>
    </xdr:to>
    <xdr:sp macro="" textlink="">
      <xdr:nvSpPr>
        <xdr:cNvPr id="18" name="순서도: 처리 17">
          <a:extLst>
            <a:ext uri="{FF2B5EF4-FFF2-40B4-BE49-F238E27FC236}">
              <a16:creationId xmlns:a16="http://schemas.microsoft.com/office/drawing/2014/main" id="{342D7852-D847-40FC-8545-04786EF8EB0D}"/>
            </a:ext>
          </a:extLst>
        </xdr:cNvPr>
        <xdr:cNvSpPr/>
      </xdr:nvSpPr>
      <xdr:spPr>
        <a:xfrm>
          <a:off x="3276600" y="3181350"/>
          <a:ext cx="2295525" cy="23907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*Requirements, separated and created into independent unit processes (EP: Elementary Process, Bonn) centered on the main functions (input, modification, deletion, inquiry)
※ Standard of Software Business Price - Ministry of Information and Communication Notice No. 2003-14 (2003. 2. 10&gt; : The bone is the smallest unit of a program that can independently execute functions of each type such as input, inquiry, modification, output, etc., and it refers to a set unit of steps designed with a low degree of coupling between the bones and a high degree of cohesion between the internal steps of the bone.</a:t>
          </a:r>
        </a:p>
      </xdr:txBody>
    </xdr:sp>
    <xdr:clientData/>
  </xdr:twoCellAnchor>
  <xdr:twoCellAnchor>
    <xdr:from>
      <xdr:col>3</xdr:col>
      <xdr:colOff>666751</xdr:colOff>
      <xdr:row>17</xdr:row>
      <xdr:rowOff>152399</xdr:rowOff>
    </xdr:from>
    <xdr:to>
      <xdr:col>3</xdr:col>
      <xdr:colOff>1157289</xdr:colOff>
      <xdr:row>19</xdr:row>
      <xdr:rowOff>95249</xdr:rowOff>
    </xdr:to>
    <xdr:cxnSp macro="">
      <xdr:nvCxnSpPr>
        <xdr:cNvPr id="21" name="연결선: 꺾임 20">
          <a:extLst>
            <a:ext uri="{FF2B5EF4-FFF2-40B4-BE49-F238E27FC236}">
              <a16:creationId xmlns:a16="http://schemas.microsoft.com/office/drawing/2014/main" id="{C939B57C-3433-47DE-AD08-699A19495418}"/>
            </a:ext>
          </a:extLst>
        </xdr:cNvPr>
        <xdr:cNvCxnSpPr>
          <a:stCxn id="5" idx="2"/>
          <a:endCxn id="18" idx="0"/>
        </xdr:cNvCxnSpPr>
      </xdr:nvCxnSpPr>
      <xdr:spPr>
        <a:xfrm rot="16200000" flipH="1">
          <a:off x="4040982" y="2797968"/>
          <a:ext cx="276225" cy="49053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542925</xdr:colOff>
      <xdr:row>19</xdr:row>
      <xdr:rowOff>95250</xdr:rowOff>
    </xdr:from>
    <xdr:to>
      <xdr:col>5</xdr:col>
      <xdr:colOff>885825</xdr:colOff>
      <xdr:row>42</xdr:row>
      <xdr:rowOff>95250</xdr:rowOff>
    </xdr:to>
    <xdr:sp macro="" textlink="">
      <xdr:nvSpPr>
        <xdr:cNvPr id="25" name="순서도: 처리 24">
          <a:extLst>
            <a:ext uri="{FF2B5EF4-FFF2-40B4-BE49-F238E27FC236}">
              <a16:creationId xmlns:a16="http://schemas.microsoft.com/office/drawing/2014/main" id="{34E82DF4-896A-4B1E-957B-2F431CC70404}"/>
            </a:ext>
            <a:ext uri="{147F2762-F138-4A5C-976F-8EAC2B608ADB}">
              <a16:predDERef xmlns:a16="http://schemas.microsoft.com/office/drawing/2014/main" pred="{C939B57C-3433-47DE-AD08-699A19495418}"/>
            </a:ext>
          </a:extLst>
        </xdr:cNvPr>
        <xdr:cNvSpPr/>
      </xdr:nvSpPr>
      <xdr:spPr>
        <a:xfrm>
          <a:off x="5867400" y="3181350"/>
          <a:ext cx="2295525" cy="37242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r>
            <a:rPr lang="en-US" sz="1000">
              <a:solidFill>
                <a:srgbClr val="000000"/>
              </a:solidFill>
              <a:latin typeface="LG스마트체 Regular"/>
            </a:rPr>
            <a:t>1. Inputs of development/processing/function type, new/change, difficulty (complexity) by unit process (H~M columns)</a:t>
          </a:r>
        </a:p>
        <a:p>
          <a:pPr marL="0" indent="0"/>
          <a:r>
            <a:rPr lang="en-US" sz="1000">
              <a:solidFill>
                <a:srgbClr val="000000"/>
              </a:solidFill>
              <a:latin typeface="LG스마트체 Regular"/>
            </a:rPr>
            <a:t>2. 'New Reuse': When developing a new function by referring to an existing source, the man-hours for applying reuse are automatically calculated by the 'Reuse Change Rate' selection value for each unit process and the 'Reuse Difficulty' in the project basic information sheet.</a:t>
          </a:r>
        </a:p>
        <a:p>
          <a:pPr marL="0" indent="0"/>
          <a:r>
            <a:rPr lang="en-US" sz="1000">
              <a:solidFill>
                <a:srgbClr val="000000"/>
              </a:solidFill>
              <a:latin typeface="LG스마트체 Regular"/>
            </a:rPr>
            <a:t>* Reuse change rate: The percentage of changes in the original source and the newly generated code in the total</a:t>
          </a:r>
        </a:p>
        <a:p>
          <a:pPr marL="0" indent="0"/>
          <a:r>
            <a:rPr lang="en-US" sz="1000">
              <a:solidFill>
                <a:srgbClr val="000000"/>
              </a:solidFill>
              <a:latin typeface="LG스마트체 Regular"/>
            </a:rPr>
            <a:t>4. Only when the development type is selected as 'Other', other man-hours are required: Reflections of development-related activities or additional man-hours that are not included in the standard blank cheque (e.g., regression, integrated exam, conversion data extraction/verification, learning curve, package configuration, development environment setup, etc.)</a:t>
          </a:r>
        </a:p>
        <a:p>
          <a:pPr marL="0" indent="0"/>
          <a:r>
            <a:rPr lang="en-US" sz="1000">
              <a:solidFill>
                <a:srgbClr val="000000"/>
              </a:solidFill>
              <a:latin typeface="LG스마트체 Regular"/>
            </a:rPr>
            <a:t>5. In 'Difficulty, Reuse, and Other Man-Hours Application Details', if necessary, enter the basis for determining the degree of difficulty and the impact of reuse.</a:t>
          </a:r>
        </a:p>
      </xdr:txBody>
    </xdr:sp>
    <xdr:clientData/>
  </xdr:twoCellAnchor>
  <xdr:twoCellAnchor editAs="absolute">
    <xdr:from>
      <xdr:col>5</xdr:col>
      <xdr:colOff>1190625</xdr:colOff>
      <xdr:row>19</xdr:row>
      <xdr:rowOff>114298</xdr:rowOff>
    </xdr:from>
    <xdr:to>
      <xdr:col>6</xdr:col>
      <xdr:colOff>1533525</xdr:colOff>
      <xdr:row>28</xdr:row>
      <xdr:rowOff>66674</xdr:rowOff>
    </xdr:to>
    <xdr:sp macro="" textlink="">
      <xdr:nvSpPr>
        <xdr:cNvPr id="26" name="순서도: 처리 25">
          <a:extLst>
            <a:ext uri="{FF2B5EF4-FFF2-40B4-BE49-F238E27FC236}">
              <a16:creationId xmlns:a16="http://schemas.microsoft.com/office/drawing/2014/main" id="{EA06E1BC-2636-47ED-965D-92F70E903681}"/>
            </a:ext>
          </a:extLst>
        </xdr:cNvPr>
        <xdr:cNvSpPr/>
      </xdr:nvSpPr>
      <xdr:spPr>
        <a:xfrm>
          <a:off x="8467725" y="3200398"/>
          <a:ext cx="2295525" cy="140970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 addition to the head count directly input into the development process, the manpower required to perform additional roles such as management is calculated based on MM.
2. Calculate the total man-hours of the standard estimate by combining the development man-hours and the management and non-development man-hours and check the results.</a:t>
          </a:r>
        </a:p>
      </xdr:txBody>
    </xdr:sp>
    <xdr:clientData/>
  </xdr:twoCellAnchor>
  <xdr:twoCellAnchor>
    <xdr:from>
      <xdr:col>4</xdr:col>
      <xdr:colOff>1228725</xdr:colOff>
      <xdr:row>17</xdr:row>
      <xdr:rowOff>152399</xdr:rowOff>
    </xdr:from>
    <xdr:to>
      <xdr:col>4</xdr:col>
      <xdr:colOff>1690688</xdr:colOff>
      <xdr:row>19</xdr:row>
      <xdr:rowOff>95249</xdr:rowOff>
    </xdr:to>
    <xdr:cxnSp macro="">
      <xdr:nvCxnSpPr>
        <xdr:cNvPr id="27" name="연결선: 꺾임 26">
          <a:extLst>
            <a:ext uri="{FF2B5EF4-FFF2-40B4-BE49-F238E27FC236}">
              <a16:creationId xmlns:a16="http://schemas.microsoft.com/office/drawing/2014/main" id="{0189A99D-577D-40AD-A540-2619E0DF63EF}"/>
            </a:ext>
          </a:extLst>
        </xdr:cNvPr>
        <xdr:cNvCxnSpPr>
          <a:stCxn id="6" idx="2"/>
          <a:endCxn id="25" idx="0"/>
        </xdr:cNvCxnSpPr>
      </xdr:nvCxnSpPr>
      <xdr:spPr>
        <a:xfrm rot="16200000" flipH="1">
          <a:off x="6646069" y="2812255"/>
          <a:ext cx="276225" cy="4619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1828800</xdr:colOff>
      <xdr:row>18</xdr:row>
      <xdr:rowOff>0</xdr:rowOff>
    </xdr:from>
    <xdr:to>
      <xdr:col>6</xdr:col>
      <xdr:colOff>385763</xdr:colOff>
      <xdr:row>19</xdr:row>
      <xdr:rowOff>114298</xdr:rowOff>
    </xdr:to>
    <xdr:cxnSp macro="">
      <xdr:nvCxnSpPr>
        <xdr:cNvPr id="30" name="연결선: 꺾임 29">
          <a:extLst>
            <a:ext uri="{FF2B5EF4-FFF2-40B4-BE49-F238E27FC236}">
              <a16:creationId xmlns:a16="http://schemas.microsoft.com/office/drawing/2014/main" id="{EFDA06BB-3DB3-4159-829E-E5640EC15A12}"/>
            </a:ext>
          </a:extLst>
        </xdr:cNvPr>
        <xdr:cNvCxnSpPr>
          <a:stCxn id="7" idx="2"/>
          <a:endCxn id="26" idx="0"/>
        </xdr:cNvCxnSpPr>
      </xdr:nvCxnSpPr>
      <xdr:spPr>
        <a:xfrm rot="16200000" flipH="1">
          <a:off x="9217820" y="2802730"/>
          <a:ext cx="285748" cy="50958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552449</xdr:colOff>
      <xdr:row>15</xdr:row>
      <xdr:rowOff>152400</xdr:rowOff>
    </xdr:from>
    <xdr:to>
      <xdr:col>2</xdr:col>
      <xdr:colOff>1504950</xdr:colOff>
      <xdr:row>15</xdr:row>
      <xdr:rowOff>157162</xdr:rowOff>
    </xdr:to>
    <xdr:cxnSp macro="">
      <xdr:nvCxnSpPr>
        <xdr:cNvPr id="49" name="직선 화살표 연결선 48">
          <a:extLst>
            <a:ext uri="{FF2B5EF4-FFF2-40B4-BE49-F238E27FC236}">
              <a16:creationId xmlns:a16="http://schemas.microsoft.com/office/drawing/2014/main" id="{5EE95B07-7FBF-4362-A39C-9746A52DF1E4}"/>
            </a:ext>
          </a:extLst>
        </xdr:cNvPr>
        <xdr:cNvCxnSpPr>
          <a:stCxn id="4" idx="3"/>
          <a:endCxn id="5" idx="1"/>
        </xdr:cNvCxnSpPr>
      </xdr:nvCxnSpPr>
      <xdr:spPr>
        <a:xfrm>
          <a:off x="2171699" y="6629400"/>
          <a:ext cx="952501" cy="4762"/>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5</xdr:row>
      <xdr:rowOff>76200</xdr:rowOff>
    </xdr:from>
    <xdr:to>
      <xdr:col>1</xdr:col>
      <xdr:colOff>1304925</xdr:colOff>
      <xdr:row>8</xdr:row>
      <xdr:rowOff>9524</xdr:rowOff>
    </xdr:to>
    <xdr:cxnSp macro="">
      <xdr:nvCxnSpPr>
        <xdr:cNvPr id="52" name="직선 화살표 연결선 51">
          <a:extLst>
            <a:ext uri="{FF2B5EF4-FFF2-40B4-BE49-F238E27FC236}">
              <a16:creationId xmlns:a16="http://schemas.microsoft.com/office/drawing/2014/main" id="{4F353996-BA7B-486F-BD31-8268ABBE03AF}"/>
            </a:ext>
          </a:extLst>
        </xdr:cNvPr>
        <xdr:cNvCxnSpPr>
          <a:stCxn id="3" idx="2"/>
          <a:endCxn id="61" idx="0"/>
        </xdr:cNvCxnSpPr>
      </xdr:nvCxnSpPr>
      <xdr:spPr>
        <a:xfrm>
          <a:off x="1581150" y="4772025"/>
          <a:ext cx="9525" cy="419099"/>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15</xdr:row>
      <xdr:rowOff>157162</xdr:rowOff>
    </xdr:from>
    <xdr:to>
      <xdr:col>4</xdr:col>
      <xdr:colOff>419100</xdr:colOff>
      <xdr:row>15</xdr:row>
      <xdr:rowOff>157162</xdr:rowOff>
    </xdr:to>
    <xdr:cxnSp macro="">
      <xdr:nvCxnSpPr>
        <xdr:cNvPr id="55" name="직선 화살표 연결선 54">
          <a:extLst>
            <a:ext uri="{FF2B5EF4-FFF2-40B4-BE49-F238E27FC236}">
              <a16:creationId xmlns:a16="http://schemas.microsoft.com/office/drawing/2014/main" id="{B8875870-9022-4B70-9F24-6E0C4CD9A83E}"/>
            </a:ext>
          </a:extLst>
        </xdr:cNvPr>
        <xdr:cNvCxnSpPr>
          <a:stCxn id="5" idx="3"/>
          <a:endCxn id="6" idx="1"/>
        </xdr:cNvCxnSpPr>
      </xdr:nvCxnSpPr>
      <xdr:spPr>
        <a:xfrm>
          <a:off x="4743450" y="6472237"/>
          <a:ext cx="10001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15</xdr:row>
      <xdr:rowOff>157162</xdr:rowOff>
    </xdr:from>
    <xdr:to>
      <xdr:col>5</xdr:col>
      <xdr:colOff>1019175</xdr:colOff>
      <xdr:row>16</xdr:row>
      <xdr:rowOff>4762</xdr:rowOff>
    </xdr:to>
    <xdr:cxnSp macro="">
      <xdr:nvCxnSpPr>
        <xdr:cNvPr id="58" name="직선 화살표 연결선 57">
          <a:extLst>
            <a:ext uri="{FF2B5EF4-FFF2-40B4-BE49-F238E27FC236}">
              <a16:creationId xmlns:a16="http://schemas.microsoft.com/office/drawing/2014/main" id="{18B072DB-89A9-46EE-B804-4F43A7A9DF7C}"/>
            </a:ext>
          </a:extLst>
        </xdr:cNvPr>
        <xdr:cNvCxnSpPr>
          <a:stCxn id="6" idx="3"/>
          <a:endCxn id="7" idx="1"/>
        </xdr:cNvCxnSpPr>
      </xdr:nvCxnSpPr>
      <xdr:spPr>
        <a:xfrm>
          <a:off x="7362825" y="6472237"/>
          <a:ext cx="933450"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495300</xdr:colOff>
      <xdr:row>8</xdr:row>
      <xdr:rowOff>9524</xdr:rowOff>
    </xdr:from>
    <xdr:ext cx="1619250" cy="638176"/>
    <xdr:sp macro="" textlink="">
      <xdr:nvSpPr>
        <xdr:cNvPr id="61" name="사각형: 둥근 모서리 60">
          <a:hlinkClick xmlns:r="http://schemas.openxmlformats.org/officeDocument/2006/relationships" r:id="rId4"/>
          <a:extLst>
            <a:ext uri="{FF2B5EF4-FFF2-40B4-BE49-F238E27FC236}">
              <a16:creationId xmlns:a16="http://schemas.microsoft.com/office/drawing/2014/main" id="{6B62381B-1094-4DB8-BD4F-8DFF9E0F0B20}"/>
            </a:ext>
          </a:extLst>
        </xdr:cNvPr>
        <xdr:cNvSpPr/>
      </xdr:nvSpPr>
      <xdr:spPr>
        <a:xfrm>
          <a:off x="781050" y="5191124"/>
          <a:ext cx="1619250" cy="638176"/>
        </a:xfrm>
        <a:prstGeom prst="roundRect">
          <a:avLst/>
        </a:prstGeom>
        <a:solidFill>
          <a:srgbClr val="FFFFCC"/>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Enter project information
-Basic project information sheet</a:t>
          </a:r>
        </a:p>
      </xdr:txBody>
    </xdr:sp>
    <xdr:clientData/>
  </xdr:oneCellAnchor>
  <xdr:twoCellAnchor>
    <xdr:from>
      <xdr:col>1</xdr:col>
      <xdr:colOff>419100</xdr:colOff>
      <xdr:row>7</xdr:row>
      <xdr:rowOff>95250</xdr:rowOff>
    </xdr:from>
    <xdr:to>
      <xdr:col>1</xdr:col>
      <xdr:colOff>695325</xdr:colOff>
      <xdr:row>9</xdr:row>
      <xdr:rowOff>19050</xdr:rowOff>
    </xdr:to>
    <xdr:sp macro="" textlink="">
      <xdr:nvSpPr>
        <xdr:cNvPr id="62" name="순서도: 연결자 61">
          <a:extLst>
            <a:ext uri="{FF2B5EF4-FFF2-40B4-BE49-F238E27FC236}">
              <a16:creationId xmlns:a16="http://schemas.microsoft.com/office/drawing/2014/main" id="{03544BBA-321C-49DA-B831-6E2D506963A5}"/>
            </a:ext>
          </a:extLst>
        </xdr:cNvPr>
        <xdr:cNvSpPr/>
      </xdr:nvSpPr>
      <xdr:spPr>
        <a:xfrm>
          <a:off x="704850" y="51149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1300162</xdr:colOff>
      <xdr:row>12</xdr:row>
      <xdr:rowOff>0</xdr:rowOff>
    </xdr:from>
    <xdr:to>
      <xdr:col>1</xdr:col>
      <xdr:colOff>1304925</xdr:colOff>
      <xdr:row>14</xdr:row>
      <xdr:rowOff>66675</xdr:rowOff>
    </xdr:to>
    <xdr:cxnSp macro="">
      <xdr:nvCxnSpPr>
        <xdr:cNvPr id="64" name="직선 화살표 연결선 63">
          <a:extLst>
            <a:ext uri="{FF2B5EF4-FFF2-40B4-BE49-F238E27FC236}">
              <a16:creationId xmlns:a16="http://schemas.microsoft.com/office/drawing/2014/main" id="{DD6BFAD8-7637-465F-8E41-98FC49EE6376}"/>
            </a:ext>
          </a:extLst>
        </xdr:cNvPr>
        <xdr:cNvCxnSpPr>
          <a:stCxn id="61" idx="2"/>
          <a:endCxn id="4" idx="0"/>
        </xdr:cNvCxnSpPr>
      </xdr:nvCxnSpPr>
      <xdr:spPr>
        <a:xfrm flipH="1">
          <a:off x="1585912" y="5829300"/>
          <a:ext cx="4763" cy="390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1819275</xdr:colOff>
      <xdr:row>14</xdr:row>
      <xdr:rowOff>19049</xdr:rowOff>
    </xdr:from>
    <xdr:ext cx="1885950" cy="638176"/>
    <xdr:sp macro="" textlink="">
      <xdr:nvSpPr>
        <xdr:cNvPr id="67" name="사각형: 둥근 모서리 66">
          <a:hlinkClick xmlns:r="http://schemas.openxmlformats.org/officeDocument/2006/relationships" r:id="rId5"/>
          <a:extLst>
            <a:ext uri="{FF2B5EF4-FFF2-40B4-BE49-F238E27FC236}">
              <a16:creationId xmlns:a16="http://schemas.microsoft.com/office/drawing/2014/main" id="{91C2C6FA-2B29-4170-8E12-81C9D91BA533}"/>
            </a:ext>
          </a:extLst>
        </xdr:cNvPr>
        <xdr:cNvSpPr/>
      </xdr:nvSpPr>
      <xdr:spPr>
        <a:xfrm>
          <a:off x="11049000" y="2285999"/>
          <a:ext cx="18859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Step4.Preparation of Detailed Head Count Input Plan
- Reference)Detailed Head Count Input Plan sheet</a:t>
          </a:r>
        </a:p>
      </xdr:txBody>
    </xdr:sp>
    <xdr:clientData/>
  </xdr:oneCellAnchor>
  <xdr:twoCellAnchor>
    <xdr:from>
      <xdr:col>6</xdr:col>
      <xdr:colOff>1847850</xdr:colOff>
      <xdr:row>19</xdr:row>
      <xdr:rowOff>104773</xdr:rowOff>
    </xdr:from>
    <xdr:to>
      <xdr:col>8</xdr:col>
      <xdr:colOff>1905000</xdr:colOff>
      <xdr:row>30</xdr:row>
      <xdr:rowOff>9525</xdr:rowOff>
    </xdr:to>
    <xdr:sp macro="" textlink="">
      <xdr:nvSpPr>
        <xdr:cNvPr id="68" name="순서도: 처리 67">
          <a:extLst>
            <a:ext uri="{FF2B5EF4-FFF2-40B4-BE49-F238E27FC236}">
              <a16:creationId xmlns:a16="http://schemas.microsoft.com/office/drawing/2014/main" id="{35F49F55-3022-442F-A72B-4F7F02F675DC}"/>
            </a:ext>
            <a:ext uri="{147F2762-F138-4A5C-976F-8EAC2B608ADB}">
              <a16:predDERef xmlns:a16="http://schemas.microsoft.com/office/drawing/2014/main" pred="{91C2C6FA-2B29-4170-8E12-81C9D91BA533}"/>
            </a:ext>
          </a:extLst>
        </xdr:cNvPr>
        <xdr:cNvSpPr/>
      </xdr:nvSpPr>
      <xdr:spPr>
        <a:xfrm>
          <a:off x="11077575" y="3190873"/>
          <a:ext cx="2295525" cy="1685927"/>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r>
            <a:rPr lang="en-US" sz="1000">
              <a:solidFill>
                <a:srgbClr val="000000"/>
              </a:solidFill>
              <a:latin typeface="LG스마트체 Regular"/>
            </a:rPr>
            <a:t>1. Establish a monthly input plan for each expected head count based on total man-hours (considering the work pre-and post-work relationship, minimum input period, possible time of input/withdrawal, additional expected work, etc.)</a:t>
          </a:r>
        </a:p>
        <a:p>
          <a:pPr marL="0" indent="0"/>
          <a:r>
            <a:rPr lang="en-US" sz="1000">
              <a:solidFill>
                <a:srgbClr val="000000"/>
              </a:solidFill>
              <a:latin typeface="LG스마트체 Regular"/>
            </a:rPr>
            <a:t>2. Basically, the standard unit price corresponding to the standard level is applied, and if it is determined as a specific unit price, the corresponding unit price is entered.</a:t>
          </a:r>
        </a:p>
        <a:p>
          <a:pPr marL="0" indent="0"/>
          <a:r>
            <a:rPr lang="en-US" sz="1000">
              <a:solidFill>
                <a:srgbClr val="000000"/>
              </a:solidFill>
              <a:latin typeface="LG스마트체 Regular"/>
            </a:rPr>
            <a:t>3. Confirm the final project size and amount</a:t>
          </a:r>
        </a:p>
      </xdr:txBody>
    </xdr:sp>
    <xdr:clientData/>
  </xdr:twoCellAnchor>
  <xdr:twoCellAnchor>
    <xdr:from>
      <xdr:col>8</xdr:col>
      <xdr:colOff>523874</xdr:colOff>
      <xdr:row>18</xdr:row>
      <xdr:rowOff>9525</xdr:rowOff>
    </xdr:from>
    <xdr:to>
      <xdr:col>8</xdr:col>
      <xdr:colOff>757237</xdr:colOff>
      <xdr:row>19</xdr:row>
      <xdr:rowOff>104773</xdr:rowOff>
    </xdr:to>
    <xdr:cxnSp macro="">
      <xdr:nvCxnSpPr>
        <xdr:cNvPr id="71" name="연결선: 꺾임 70">
          <a:extLst>
            <a:ext uri="{FF2B5EF4-FFF2-40B4-BE49-F238E27FC236}">
              <a16:creationId xmlns:a16="http://schemas.microsoft.com/office/drawing/2014/main" id="{E46DC852-5FF0-4092-920C-FBF473443C82}"/>
            </a:ext>
          </a:extLst>
        </xdr:cNvPr>
        <xdr:cNvCxnSpPr>
          <a:stCxn id="67" idx="2"/>
          <a:endCxn id="68" idx="0"/>
        </xdr:cNvCxnSpPr>
      </xdr:nvCxnSpPr>
      <xdr:spPr>
        <a:xfrm rot="16200000" flipH="1">
          <a:off x="11975307" y="2940842"/>
          <a:ext cx="266698" cy="2333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16</xdr:row>
      <xdr:rowOff>4762</xdr:rowOff>
    </xdr:from>
    <xdr:to>
      <xdr:col>6</xdr:col>
      <xdr:colOff>1819275</xdr:colOff>
      <xdr:row>16</xdr:row>
      <xdr:rowOff>14287</xdr:rowOff>
    </xdr:to>
    <xdr:cxnSp macro="">
      <xdr:nvCxnSpPr>
        <xdr:cNvPr id="74" name="직선 화살표 연결선 73">
          <a:extLst>
            <a:ext uri="{FF2B5EF4-FFF2-40B4-BE49-F238E27FC236}">
              <a16:creationId xmlns:a16="http://schemas.microsoft.com/office/drawing/2014/main" id="{B16A76FF-E482-45B9-913F-894EFF5A9F61}"/>
            </a:ext>
          </a:extLst>
        </xdr:cNvPr>
        <xdr:cNvCxnSpPr>
          <a:stCxn id="7" idx="3"/>
          <a:endCxn id="67" idx="1"/>
        </xdr:cNvCxnSpPr>
      </xdr:nvCxnSpPr>
      <xdr:spPr>
        <a:xfrm>
          <a:off x="9915525" y="2595562"/>
          <a:ext cx="1133475"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1390650</xdr:colOff>
      <xdr:row>33</xdr:row>
      <xdr:rowOff>152399</xdr:rowOff>
    </xdr:from>
    <xdr:ext cx="1619250" cy="638176"/>
    <xdr:sp macro="" textlink="">
      <xdr:nvSpPr>
        <xdr:cNvPr id="79" name="사각형: 둥근 모서리 78">
          <a:extLst>
            <a:ext uri="{FF2B5EF4-FFF2-40B4-BE49-F238E27FC236}">
              <a16:creationId xmlns:a16="http://schemas.microsoft.com/office/drawing/2014/main" id="{79166423-8EB7-4E82-9CA5-85C0E4E1B02F}"/>
            </a:ext>
          </a:extLst>
        </xdr:cNvPr>
        <xdr:cNvSpPr/>
      </xdr:nvSpPr>
      <xdr:spPr>
        <a:xfrm>
          <a:off x="12858750"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Step5.Review the Quotation Results</a:t>
          </a:r>
        </a:p>
      </xdr:txBody>
    </xdr:sp>
    <xdr:clientData/>
  </xdr:oneCellAnchor>
  <xdr:oneCellAnchor>
    <xdr:from>
      <xdr:col>9</xdr:col>
      <xdr:colOff>1438275</xdr:colOff>
      <xdr:row>33</xdr:row>
      <xdr:rowOff>152399</xdr:rowOff>
    </xdr:from>
    <xdr:ext cx="1619250" cy="638176"/>
    <xdr:sp macro="" textlink="">
      <xdr:nvSpPr>
        <xdr:cNvPr id="80" name="사각형: 둥근 모서리 79">
          <a:extLst>
            <a:ext uri="{FF2B5EF4-FFF2-40B4-BE49-F238E27FC236}">
              <a16:creationId xmlns:a16="http://schemas.microsoft.com/office/drawing/2014/main" id="{E63F256E-00A7-480C-99A1-E756B7B2BD10}"/>
            </a:ext>
            <a:ext uri="{147F2762-F138-4A5C-976F-8EAC2B608ADB}">
              <a16:predDERef xmlns:a16="http://schemas.microsoft.com/office/drawing/2014/main" pred="{79166423-8EB7-4E82-9CA5-85C0E4E1B02F}"/>
            </a:ext>
          </a:extLst>
        </xdr:cNvPr>
        <xdr:cNvSpPr/>
      </xdr:nvSpPr>
      <xdr:spPr>
        <a:xfrm>
          <a:off x="15020925"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pPr marL="0" indent="0"/>
          <a:r>
            <a:rPr lang="en-US" sz="1100">
              <a:solidFill>
                <a:srgbClr val="000000"/>
              </a:solidFill>
              <a:latin typeface="LG스마트체 Regular"/>
            </a:rPr>
            <a:t>Step6. Submission of quotation and proposal (CP preparation)</a:t>
          </a:r>
        </a:p>
      </xdr:txBody>
    </xdr:sp>
    <xdr:clientData/>
  </xdr:oneCellAnchor>
  <xdr:twoCellAnchor>
    <xdr:from>
      <xdr:col>9</xdr:col>
      <xdr:colOff>304800</xdr:colOff>
      <xdr:row>40</xdr:row>
      <xdr:rowOff>47624</xdr:rowOff>
    </xdr:from>
    <xdr:to>
      <xdr:col>10</xdr:col>
      <xdr:colOff>904875</xdr:colOff>
      <xdr:row>47</xdr:row>
      <xdr:rowOff>152400</xdr:rowOff>
    </xdr:to>
    <xdr:sp macro="" textlink="">
      <xdr:nvSpPr>
        <xdr:cNvPr id="81" name="순서도: 처리 80">
          <a:extLst>
            <a:ext uri="{FF2B5EF4-FFF2-40B4-BE49-F238E27FC236}">
              <a16:creationId xmlns:a16="http://schemas.microsoft.com/office/drawing/2014/main" id="{671BC122-7458-4A12-BD41-8DA0EC8D5FC4}"/>
            </a:ext>
          </a:extLst>
        </xdr:cNvPr>
        <xdr:cNvSpPr/>
      </xdr:nvSpPr>
      <xdr:spPr>
        <a:xfrm>
          <a:off x="13887450" y="6534149"/>
          <a:ext cx="2714625" cy="123825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Exceptionally, if a discount is applied to the contract amount, the difference from the quoted amount is indicated as the discount amount in the quotation (specify the reason for the discount, such as a discount reflecting the special situation of each customer determined as other)
* Only with the approval of the person in charge</a:t>
          </a:r>
        </a:p>
      </xdr:txBody>
    </xdr:sp>
    <xdr:clientData/>
  </xdr:twoCellAnchor>
  <xdr:twoCellAnchor>
    <xdr:from>
      <xdr:col>9</xdr:col>
      <xdr:colOff>1662113</xdr:colOff>
      <xdr:row>37</xdr:row>
      <xdr:rowOff>142876</xdr:rowOff>
    </xdr:from>
    <xdr:to>
      <xdr:col>10</xdr:col>
      <xdr:colOff>133350</xdr:colOff>
      <xdr:row>40</xdr:row>
      <xdr:rowOff>47625</xdr:rowOff>
    </xdr:to>
    <xdr:cxnSp macro="">
      <xdr:nvCxnSpPr>
        <xdr:cNvPr id="82" name="연결선: 꺾임 81">
          <a:extLst>
            <a:ext uri="{FF2B5EF4-FFF2-40B4-BE49-F238E27FC236}">
              <a16:creationId xmlns:a16="http://schemas.microsoft.com/office/drawing/2014/main" id="{704DB470-04DA-426D-AF11-38B6A4B89D28}"/>
            </a:ext>
          </a:extLst>
        </xdr:cNvPr>
        <xdr:cNvCxnSpPr>
          <a:stCxn id="80" idx="2"/>
          <a:endCxn id="81" idx="0"/>
        </xdr:cNvCxnSpPr>
      </xdr:nvCxnSpPr>
      <xdr:spPr>
        <a:xfrm rot="5400000">
          <a:off x="15342395" y="6045994"/>
          <a:ext cx="390524" cy="585787"/>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1065069</xdr:colOff>
      <xdr:row>11</xdr:row>
      <xdr:rowOff>71005</xdr:rowOff>
    </xdr:from>
    <xdr:to>
      <xdr:col>3</xdr:col>
      <xdr:colOff>893244</xdr:colOff>
      <xdr:row>12</xdr:row>
      <xdr:rowOff>125080</xdr:rowOff>
    </xdr:to>
    <xdr:sp macro="" textlink="">
      <xdr:nvSpPr>
        <xdr:cNvPr id="85" name="순서도: 수행의 시작/종료 84">
          <a:extLst>
            <a:ext uri="{FF2B5EF4-FFF2-40B4-BE49-F238E27FC236}">
              <a16:creationId xmlns:a16="http://schemas.microsoft.com/office/drawing/2014/main" id="{CE45E60A-92B0-4D6C-95C8-50CA7D9D15AB}"/>
            </a:ext>
          </a:extLst>
        </xdr:cNvPr>
        <xdr:cNvSpPr/>
      </xdr:nvSpPr>
      <xdr:spPr>
        <a:xfrm>
          <a:off x="2684319" y="1852180"/>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Quotation based on standard blank cheque</a:t>
          </a:r>
        </a:p>
      </xdr:txBody>
    </xdr:sp>
    <xdr:clientData/>
  </xdr:twoCellAnchor>
  <xdr:twoCellAnchor>
    <xdr:from>
      <xdr:col>2</xdr:col>
      <xdr:colOff>552449</xdr:colOff>
      <xdr:row>15</xdr:row>
      <xdr:rowOff>152400</xdr:rowOff>
    </xdr:from>
    <xdr:to>
      <xdr:col>2</xdr:col>
      <xdr:colOff>1514475</xdr:colOff>
      <xdr:row>43</xdr:row>
      <xdr:rowOff>52387</xdr:rowOff>
    </xdr:to>
    <xdr:cxnSp macro="">
      <xdr:nvCxnSpPr>
        <xdr:cNvPr id="87" name="연결선: 꺾임 86">
          <a:extLst>
            <a:ext uri="{FF2B5EF4-FFF2-40B4-BE49-F238E27FC236}">
              <a16:creationId xmlns:a16="http://schemas.microsoft.com/office/drawing/2014/main" id="{BB898B50-FB77-41CF-B185-6F711BD1E998}"/>
            </a:ext>
          </a:extLst>
        </xdr:cNvPr>
        <xdr:cNvCxnSpPr>
          <a:stCxn id="4" idx="3"/>
          <a:endCxn id="90" idx="1"/>
        </xdr:cNvCxnSpPr>
      </xdr:nvCxnSpPr>
      <xdr:spPr>
        <a:xfrm>
          <a:off x="2171699" y="2581275"/>
          <a:ext cx="962026" cy="4443412"/>
        </a:xfrm>
        <a:prstGeom prst="bentConnector3">
          <a:avLst>
            <a:gd name="adj1" fmla="val 50000"/>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1514475</xdr:colOff>
      <xdr:row>41</xdr:row>
      <xdr:rowOff>57149</xdr:rowOff>
    </xdr:from>
    <xdr:ext cx="2209800" cy="638176"/>
    <xdr:sp macro="" textlink="">
      <xdr:nvSpPr>
        <xdr:cNvPr id="90" name="사각형: 둥근 모서리 89">
          <a:hlinkClick xmlns:r="http://schemas.openxmlformats.org/officeDocument/2006/relationships" r:id="rId6"/>
          <a:extLst>
            <a:ext uri="{FF2B5EF4-FFF2-40B4-BE49-F238E27FC236}">
              <a16:creationId xmlns:a16="http://schemas.microsoft.com/office/drawing/2014/main" id="{DB4FA511-F7D8-4C67-9F87-080FA13BA660}"/>
            </a:ext>
            <a:ext uri="{147F2762-F138-4A5C-976F-8EAC2B608ADB}">
              <a16:predDERef xmlns:a16="http://schemas.microsoft.com/office/drawing/2014/main" pred="{BB898B50-FB77-41CF-B185-6F711BD1E998}"/>
            </a:ext>
          </a:extLst>
        </xdr:cNvPr>
        <xdr:cNvSpPr/>
      </xdr:nvSpPr>
      <xdr:spPr>
        <a:xfrm>
          <a:off x="3133725" y="6705599"/>
          <a:ext cx="220980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pPr marL="0" indent="0"/>
          <a:r>
            <a:rPr lang="en-US" sz="1100">
              <a:solidFill>
                <a:srgbClr val="000000"/>
              </a:solidFill>
              <a:latin typeface="LG스마트체 Regular"/>
            </a:rPr>
            <a:t>MM-based estimation and input plan preparation</a:t>
          </a:r>
        </a:p>
        <a:p>
          <a:pPr marL="0" indent="0"/>
          <a:r>
            <a:rPr lang="en-US" sz="1100">
              <a:solidFill>
                <a:srgbClr val="000000"/>
              </a:solidFill>
              <a:latin typeface="LG스마트체 Regular"/>
            </a:rPr>
            <a:t>- (3)MM-based quotation sheet</a:t>
          </a:r>
        </a:p>
      </xdr:txBody>
    </xdr:sp>
    <xdr:clientData/>
  </xdr:oneCellAnchor>
  <xdr:twoCellAnchor>
    <xdr:from>
      <xdr:col>2</xdr:col>
      <xdr:colOff>1419225</xdr:colOff>
      <xdr:row>40</xdr:row>
      <xdr:rowOff>114300</xdr:rowOff>
    </xdr:from>
    <xdr:to>
      <xdr:col>3</xdr:col>
      <xdr:colOff>47625</xdr:colOff>
      <xdr:row>42</xdr:row>
      <xdr:rowOff>38100</xdr:rowOff>
    </xdr:to>
    <xdr:sp macro="" textlink="">
      <xdr:nvSpPr>
        <xdr:cNvPr id="91" name="순서도: 연결자 90">
          <a:extLst>
            <a:ext uri="{FF2B5EF4-FFF2-40B4-BE49-F238E27FC236}">
              <a16:creationId xmlns:a16="http://schemas.microsoft.com/office/drawing/2014/main" id="{C5E0555C-4584-436F-9C3F-960EA111CC7F}"/>
            </a:ext>
          </a:extLst>
        </xdr:cNvPr>
        <xdr:cNvSpPr/>
      </xdr:nvSpPr>
      <xdr:spPr>
        <a:xfrm>
          <a:off x="3038475" y="104870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1243445</xdr:colOff>
      <xdr:row>38</xdr:row>
      <xdr:rowOff>76200</xdr:rowOff>
    </xdr:from>
    <xdr:to>
      <xdr:col>3</xdr:col>
      <xdr:colOff>1071620</xdr:colOff>
      <xdr:row>39</xdr:row>
      <xdr:rowOff>130275</xdr:rowOff>
    </xdr:to>
    <xdr:sp macro="" textlink="">
      <xdr:nvSpPr>
        <xdr:cNvPr id="93" name="순서도: 수행의 시작/종료 92">
          <a:extLst>
            <a:ext uri="{FF2B5EF4-FFF2-40B4-BE49-F238E27FC236}">
              <a16:creationId xmlns:a16="http://schemas.microsoft.com/office/drawing/2014/main" id="{25794676-5CBE-4B24-A577-7945CE5FA9D5}"/>
            </a:ext>
          </a:extLst>
        </xdr:cNvPr>
        <xdr:cNvSpPr/>
      </xdr:nvSpPr>
      <xdr:spPr>
        <a:xfrm>
          <a:off x="2862695" y="6238875"/>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a:t>
          </a:r>
        </a:p>
      </xdr:txBody>
    </xdr:sp>
    <xdr:clientData/>
  </xdr:twoCellAnchor>
  <xdr:twoCellAnchor>
    <xdr:from>
      <xdr:col>9</xdr:col>
      <xdr:colOff>895350</xdr:colOff>
      <xdr:row>35</xdr:row>
      <xdr:rowOff>147637</xdr:rowOff>
    </xdr:from>
    <xdr:to>
      <xdr:col>9</xdr:col>
      <xdr:colOff>1438275</xdr:colOff>
      <xdr:row>35</xdr:row>
      <xdr:rowOff>147637</xdr:rowOff>
    </xdr:to>
    <xdr:cxnSp macro="">
      <xdr:nvCxnSpPr>
        <xdr:cNvPr id="96" name="직선 화살표 연결선 95">
          <a:extLst>
            <a:ext uri="{FF2B5EF4-FFF2-40B4-BE49-F238E27FC236}">
              <a16:creationId xmlns:a16="http://schemas.microsoft.com/office/drawing/2014/main" id="{A4BDC005-B209-45FF-A577-0F1A15FF8E42}"/>
            </a:ext>
          </a:extLst>
        </xdr:cNvPr>
        <xdr:cNvCxnSpPr>
          <a:stCxn id="79" idx="3"/>
          <a:endCxn id="80" idx="1"/>
        </xdr:cNvCxnSpPr>
      </xdr:nvCxnSpPr>
      <xdr:spPr>
        <a:xfrm>
          <a:off x="14478000" y="5824537"/>
          <a:ext cx="5429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35</xdr:row>
      <xdr:rowOff>147637</xdr:rowOff>
    </xdr:from>
    <xdr:to>
      <xdr:col>8</xdr:col>
      <xdr:colOff>1390650</xdr:colOff>
      <xdr:row>43</xdr:row>
      <xdr:rowOff>52387</xdr:rowOff>
    </xdr:to>
    <xdr:cxnSp macro="">
      <xdr:nvCxnSpPr>
        <xdr:cNvPr id="99" name="연결선: 꺾임 98">
          <a:extLst>
            <a:ext uri="{FF2B5EF4-FFF2-40B4-BE49-F238E27FC236}">
              <a16:creationId xmlns:a16="http://schemas.microsoft.com/office/drawing/2014/main" id="{F060BE2E-2059-4997-BA53-1A5E5D2C43AC}"/>
            </a:ext>
          </a:extLst>
        </xdr:cNvPr>
        <xdr:cNvCxnSpPr>
          <a:stCxn id="90" idx="3"/>
          <a:endCxn id="79" idx="1"/>
        </xdr:cNvCxnSpPr>
      </xdr:nvCxnSpPr>
      <xdr:spPr>
        <a:xfrm flipV="1">
          <a:off x="5343525" y="5824537"/>
          <a:ext cx="7515225" cy="1200150"/>
        </a:xfrm>
        <a:prstGeom prst="bentConnector3">
          <a:avLst>
            <a:gd name="adj1" fmla="val 76362"/>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1466850</xdr:colOff>
      <xdr:row>16</xdr:row>
      <xdr:rowOff>14287</xdr:rowOff>
    </xdr:from>
    <xdr:to>
      <xdr:col>9</xdr:col>
      <xdr:colOff>85725</xdr:colOff>
      <xdr:row>33</xdr:row>
      <xdr:rowOff>152399</xdr:rowOff>
    </xdr:to>
    <xdr:cxnSp macro="">
      <xdr:nvCxnSpPr>
        <xdr:cNvPr id="102" name="연결선: 꺾임 101">
          <a:extLst>
            <a:ext uri="{FF2B5EF4-FFF2-40B4-BE49-F238E27FC236}">
              <a16:creationId xmlns:a16="http://schemas.microsoft.com/office/drawing/2014/main" id="{11DDB6D1-EFA9-4D11-9316-4AE61E2285B2}"/>
            </a:ext>
          </a:extLst>
        </xdr:cNvPr>
        <xdr:cNvCxnSpPr>
          <a:stCxn id="67" idx="3"/>
          <a:endCxn id="79" idx="0"/>
        </xdr:cNvCxnSpPr>
      </xdr:nvCxnSpPr>
      <xdr:spPr>
        <a:xfrm>
          <a:off x="12934950" y="2605087"/>
          <a:ext cx="733425" cy="2900362"/>
        </a:xfrm>
        <a:prstGeom prst="bentConnector2">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246784</xdr:colOff>
      <xdr:row>44</xdr:row>
      <xdr:rowOff>34634</xdr:rowOff>
    </xdr:from>
    <xdr:to>
      <xdr:col>6</xdr:col>
      <xdr:colOff>1400175</xdr:colOff>
      <xdr:row>53</xdr:row>
      <xdr:rowOff>95250</xdr:rowOff>
    </xdr:to>
    <xdr:sp macro="" textlink="">
      <xdr:nvSpPr>
        <xdr:cNvPr id="42" name="순서도: 처리 41">
          <a:extLst>
            <a:ext uri="{FF2B5EF4-FFF2-40B4-BE49-F238E27FC236}">
              <a16:creationId xmlns:a16="http://schemas.microsoft.com/office/drawing/2014/main" id="{127026B3-C5E9-436A-990F-D80F0D958E50}"/>
            </a:ext>
            <a:ext uri="{147F2762-F138-4A5C-976F-8EAC2B608ADB}">
              <a16:predDERef xmlns:a16="http://schemas.microsoft.com/office/drawing/2014/main" pred="{11DDB6D1-EFA9-4D11-9316-4AE61E2285B2}"/>
            </a:ext>
          </a:extLst>
        </xdr:cNvPr>
        <xdr:cNvSpPr/>
      </xdr:nvSpPr>
      <xdr:spPr>
        <a:xfrm>
          <a:off x="5571259" y="7168859"/>
          <a:ext cx="5058641" cy="151794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r>
            <a:rPr lang="en-US" sz="1000">
              <a:solidFill>
                <a:srgbClr val="000000"/>
              </a:solidFill>
              <a:latin typeface="LG스마트체 Regular"/>
            </a:rPr>
            <a:t>MM-based quotation is exceptionally applied when it is difficult to determine the scope of pre-development and the MM estimate is reasonable.</a:t>
          </a:r>
        </a:p>
        <a:p>
          <a:pPr marL="0" indent="0"/>
          <a:r>
            <a:rPr lang="en-US" sz="1000">
              <a:solidFill>
                <a:srgbClr val="000000"/>
              </a:solidFill>
              <a:latin typeface="LG스마트체 Regular"/>
            </a:rPr>
            <a:t>- PI/Consulting, Equipment/Facility Setup (in case of work not listed in the standard cheque), Dispatch of manpower to the customer,</a:t>
          </a:r>
        </a:p>
        <a:p>
          <a:pPr marL="0" indent="0"/>
          <a:r>
            <a:rPr lang="en-US" sz="1000">
              <a:solidFill>
                <a:srgbClr val="000000"/>
              </a:solidFill>
              <a:latin typeface="LG스마트체 Regular"/>
            </a:rPr>
            <a:t>After opening, customer support, additional/residual development, solution purchase/setup, etc.</a:t>
          </a:r>
        </a:p>
        <a:p>
          <a:pPr marL="0" indent="0"/>
          <a:r>
            <a:rPr lang="en-US" sz="1000">
              <a:solidFill>
                <a:srgbClr val="000000"/>
              </a:solidFill>
              <a:latin typeface="LG스마트체 Regular"/>
            </a:rPr>
            <a:t>- Roll-in/out application and support activities</a:t>
          </a:r>
        </a:p>
        <a:p>
          <a:pPr marL="0" indent="0"/>
          <a:r>
            <a:rPr lang="en-US" sz="1000">
              <a:solidFill>
                <a:srgbClr val="000000"/>
              </a:solidFill>
              <a:latin typeface="LG스마트체 Regular"/>
            </a:rPr>
            <a:t>(e.g. user training, setup, business trip support, etc.)</a:t>
          </a:r>
        </a:p>
        <a:p>
          <a:pPr marL="0" indent="0"/>
          <a:r>
            <a:rPr lang="en-US" sz="1000">
              <a:solidFill>
                <a:srgbClr val="000000"/>
              </a:solidFill>
              <a:latin typeface="LG스마트체 Regular"/>
            </a:rPr>
            <a:t>- When the overall scope/scale is not determined due to separate orders for each process</a:t>
          </a:r>
        </a:p>
        <a:p>
          <a:pPr marL="0" indent="0"/>
          <a:r>
            <a:rPr lang="en-US" sz="1000">
              <a:solidFill>
                <a:srgbClr val="000000"/>
              </a:solidFill>
              <a:latin typeface="LG스마트체 Regular"/>
            </a:rPr>
            <a:t>(e.g. Analysis/Design Only)</a:t>
          </a:r>
        </a:p>
      </xdr:txBody>
    </xdr:sp>
    <xdr:clientData/>
  </xdr:twoCellAnchor>
  <xdr:twoCellAnchor>
    <xdr:from>
      <xdr:col>3</xdr:col>
      <xdr:colOff>971551</xdr:colOff>
      <xdr:row>45</xdr:row>
      <xdr:rowOff>47624</xdr:rowOff>
    </xdr:from>
    <xdr:to>
      <xdr:col>4</xdr:col>
      <xdr:colOff>246785</xdr:colOff>
      <xdr:row>48</xdr:row>
      <xdr:rowOff>145904</xdr:rowOff>
    </xdr:to>
    <xdr:cxnSp macro="">
      <xdr:nvCxnSpPr>
        <xdr:cNvPr id="43" name="연결선: 꺾임 42">
          <a:extLst>
            <a:ext uri="{FF2B5EF4-FFF2-40B4-BE49-F238E27FC236}">
              <a16:creationId xmlns:a16="http://schemas.microsoft.com/office/drawing/2014/main" id="{34056C51-D007-49F5-A0FD-A68B3FBC8453}"/>
            </a:ext>
          </a:extLst>
        </xdr:cNvPr>
        <xdr:cNvCxnSpPr>
          <a:stCxn id="90" idx="2"/>
          <a:endCxn id="42" idx="1"/>
        </xdr:cNvCxnSpPr>
      </xdr:nvCxnSpPr>
      <xdr:spPr>
        <a:xfrm rot="16200000" flipH="1">
          <a:off x="4612915" y="6969485"/>
          <a:ext cx="584055" cy="1332634"/>
        </a:xfrm>
        <a:prstGeom prst="bentConnector2">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1095374</xdr:colOff>
      <xdr:row>3</xdr:row>
      <xdr:rowOff>104774</xdr:rowOff>
    </xdr:from>
    <xdr:to>
      <xdr:col>4</xdr:col>
      <xdr:colOff>361950</xdr:colOff>
      <xdr:row>6</xdr:row>
      <xdr:rowOff>142875</xdr:rowOff>
    </xdr:to>
    <xdr:sp macro="" textlink="">
      <xdr:nvSpPr>
        <xdr:cNvPr id="45" name="순서도: 처리 44">
          <a:extLst>
            <a:ext uri="{FF2B5EF4-FFF2-40B4-BE49-F238E27FC236}">
              <a16:creationId xmlns:a16="http://schemas.microsoft.com/office/drawing/2014/main" id="{1BFCA9F4-A06C-4FF3-A513-881F9B4B0687}"/>
            </a:ext>
          </a:extLst>
        </xdr:cNvPr>
        <xdr:cNvSpPr/>
      </xdr:nvSpPr>
      <xdr:spPr>
        <a:xfrm>
          <a:off x="2714624" y="590549"/>
          <a:ext cx="2971801" cy="523876"/>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 WIRE Competency-based Price System: Standard Quotation (Family SI)
- https://wire.lgcns.com/confluence/x/gAJ8Cw</a:t>
          </a:r>
        </a:p>
      </xdr:txBody>
    </xdr:sp>
    <xdr:clientData/>
  </xdr:twoCellAnchor>
  <xdr:twoCellAnchor>
    <xdr:from>
      <xdr:col>2</xdr:col>
      <xdr:colOff>771525</xdr:colOff>
      <xdr:row>3</xdr:row>
      <xdr:rowOff>80962</xdr:rowOff>
    </xdr:from>
    <xdr:to>
      <xdr:col>2</xdr:col>
      <xdr:colOff>1095374</xdr:colOff>
      <xdr:row>5</xdr:row>
      <xdr:rowOff>42862</xdr:rowOff>
    </xdr:to>
    <xdr:cxnSp macro="">
      <xdr:nvCxnSpPr>
        <xdr:cNvPr id="46" name="연결선: 꺾임 45">
          <a:extLst>
            <a:ext uri="{FF2B5EF4-FFF2-40B4-BE49-F238E27FC236}">
              <a16:creationId xmlns:a16="http://schemas.microsoft.com/office/drawing/2014/main" id="{488390DB-1AE5-4C05-B2C9-7779CB5BD9FD}"/>
            </a:ext>
          </a:extLst>
        </xdr:cNvPr>
        <xdr:cNvCxnSpPr>
          <a:stCxn id="3" idx="3"/>
          <a:endCxn id="45" idx="1"/>
        </xdr:cNvCxnSpPr>
      </xdr:nvCxnSpPr>
      <xdr:spPr>
        <a:xfrm>
          <a:off x="2390775" y="566737"/>
          <a:ext cx="323849" cy="285750"/>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xdr:colOff>
      <xdr:row>3</xdr:row>
      <xdr:rowOff>95250</xdr:rowOff>
    </xdr:from>
    <xdr:to>
      <xdr:col>17</xdr:col>
      <xdr:colOff>506554</xdr:colOff>
      <xdr:row>11</xdr:row>
      <xdr:rowOff>15325</xdr:rowOff>
    </xdr:to>
    <xdr:sp macro="" textlink="">
      <xdr:nvSpPr>
        <xdr:cNvPr id="2" name="직사각형 1">
          <a:extLst>
            <a:ext uri="{FF2B5EF4-FFF2-40B4-BE49-F238E27FC236}">
              <a16:creationId xmlns:a16="http://schemas.microsoft.com/office/drawing/2014/main" id="{CE0B2D0D-7196-49D7-890E-BB5A9001265D}"/>
            </a:ext>
          </a:extLst>
        </xdr:cNvPr>
        <xdr:cNvSpPr/>
      </xdr:nvSpPr>
      <xdr:spPr>
        <a:xfrm>
          <a:off x="3724275" y="628650"/>
          <a:ext cx="8850454" cy="1367875"/>
        </a:xfrm>
        <a:prstGeom prst="rect">
          <a:avLst/>
        </a:prstGeom>
        <a:ln>
          <a:noFill/>
        </a:ln>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atinLnBrk="0">
            <a:lnSpc>
              <a:spcPct val="150000"/>
            </a:lnSpc>
            <a:spcBef>
              <a:spcPts val="600"/>
            </a:spcBef>
            <a:buSzPct val="80000"/>
          </a:pP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IT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신기술 대상 영역 할증 적용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(Premium Pricing)</a:t>
          </a:r>
          <a:b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인공지능</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빅데이터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1.3</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    </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클라우드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아키텍처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ERP(SAP)</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1.2</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스마트팩토리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1.05</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단</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R&amp;D</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할증 제외</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[2024</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년 변경사항</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6</xdr:col>
      <xdr:colOff>298450</xdr:colOff>
      <xdr:row>4</xdr:row>
      <xdr:rowOff>28575</xdr:rowOff>
    </xdr:from>
    <xdr:ext cx="2029979" cy="475002"/>
    <xdr:sp macro="" textlink="">
      <xdr:nvSpPr>
        <xdr:cNvPr id="2" name="Text Box 1">
          <a:extLst>
            <a:ext uri="{FF2B5EF4-FFF2-40B4-BE49-F238E27FC236}">
              <a16:creationId xmlns:a16="http://schemas.microsoft.com/office/drawing/2014/main" id="{2A493A1C-D3C6-47FD-9A2F-8AAEAFAB8C3C}"/>
            </a:ext>
          </a:extLst>
        </xdr:cNvPr>
        <xdr:cNvSpPr txBox="1">
          <a:spLocks noChangeArrowheads="1"/>
        </xdr:cNvSpPr>
      </xdr:nvSpPr>
      <xdr:spPr bwMode="auto">
        <a:xfrm>
          <a:off x="4283075" y="727075"/>
          <a:ext cx="2029979" cy="475002"/>
        </a:xfrm>
        <a:prstGeom prst="rect">
          <a:avLst/>
        </a:prstGeom>
        <a:noFill/>
        <a:ln w="9525">
          <a:noFill/>
          <a:miter lim="800000"/>
          <a:headEnd/>
          <a:tailEnd/>
        </a:ln>
      </xdr:spPr>
      <xdr:txBody>
        <a:bodyPr wrap="none" lIns="45720" tIns="41148" rIns="0" bIns="0" anchor="t" upright="1">
          <a:spAutoFit/>
        </a:bodyPr>
        <a:lstStyle/>
        <a:p>
          <a:r>
            <a:rPr lang="en-US" sz="2600">
              <a:solidFill>
                <a:srgbClr val="000000"/>
              </a:solidFill>
              <a:latin typeface="궁서체"/>
            </a:rPr>
            <a:t>見積書</a:t>
          </a:r>
        </a:p>
      </xdr:txBody>
    </xdr:sp>
    <xdr:clientData/>
  </xdr:oneCellAnchor>
  <xdr:twoCellAnchor editAs="oneCell">
    <xdr:from>
      <xdr:col>13</xdr:col>
      <xdr:colOff>0</xdr:colOff>
      <xdr:row>0</xdr:row>
      <xdr:rowOff>66675</xdr:rowOff>
    </xdr:from>
    <xdr:to>
      <xdr:col>13</xdr:col>
      <xdr:colOff>95250</xdr:colOff>
      <xdr:row>1</xdr:row>
      <xdr:rowOff>114300</xdr:rowOff>
    </xdr:to>
    <xdr:sp macro="" textlink="">
      <xdr:nvSpPr>
        <xdr:cNvPr id="4" name="Text Box 3">
          <a:extLst>
            <a:ext uri="{FF2B5EF4-FFF2-40B4-BE49-F238E27FC236}">
              <a16:creationId xmlns:a16="http://schemas.microsoft.com/office/drawing/2014/main" id="{CFB1D95C-20F5-4556-AB0C-2220E0CB4BA9}"/>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5" name="Text Box 4">
          <a:extLst>
            <a:ext uri="{FF2B5EF4-FFF2-40B4-BE49-F238E27FC236}">
              <a16:creationId xmlns:a16="http://schemas.microsoft.com/office/drawing/2014/main" id="{7C8196C2-E4C5-4162-A4C7-2536B7ED7146}"/>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55</xdr:row>
      <xdr:rowOff>0</xdr:rowOff>
    </xdr:from>
    <xdr:to>
      <xdr:col>13</xdr:col>
      <xdr:colOff>9525</xdr:colOff>
      <xdr:row>55</xdr:row>
      <xdr:rowOff>66675</xdr:rowOff>
    </xdr:to>
    <xdr:pic>
      <xdr:nvPicPr>
        <xdr:cNvPr id="7" name="Picture 6" descr="space">
          <a:extLst>
            <a:ext uri="{FF2B5EF4-FFF2-40B4-BE49-F238E27FC236}">
              <a16:creationId xmlns:a16="http://schemas.microsoft.com/office/drawing/2014/main" id="{68947F16-21F8-42E4-8CC3-3699D4BB8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8" name="Picture 7" descr="space">
          <a:extLst>
            <a:ext uri="{FF2B5EF4-FFF2-40B4-BE49-F238E27FC236}">
              <a16:creationId xmlns:a16="http://schemas.microsoft.com/office/drawing/2014/main" id="{583B6393-F893-40A6-A9C9-4EE64A9F4F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9" name="Picture 8" descr="space">
          <a:extLst>
            <a:ext uri="{FF2B5EF4-FFF2-40B4-BE49-F238E27FC236}">
              <a16:creationId xmlns:a16="http://schemas.microsoft.com/office/drawing/2014/main" id="{5E899C5B-67CE-48D0-AD71-644C672AA4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28575</xdr:rowOff>
    </xdr:to>
    <xdr:pic>
      <xdr:nvPicPr>
        <xdr:cNvPr id="10" name="Picture 9" descr="space">
          <a:extLst>
            <a:ext uri="{FF2B5EF4-FFF2-40B4-BE49-F238E27FC236}">
              <a16:creationId xmlns:a16="http://schemas.microsoft.com/office/drawing/2014/main" id="{733568E4-4417-428F-B4DF-CA2C90349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1" name="Picture 10" descr="space">
          <a:extLst>
            <a:ext uri="{FF2B5EF4-FFF2-40B4-BE49-F238E27FC236}">
              <a16:creationId xmlns:a16="http://schemas.microsoft.com/office/drawing/2014/main" id="{155A3A67-91CB-4FE1-A7F5-C4015CE9F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2" name="Picture 11" descr="space">
          <a:extLst>
            <a:ext uri="{FF2B5EF4-FFF2-40B4-BE49-F238E27FC236}">
              <a16:creationId xmlns:a16="http://schemas.microsoft.com/office/drawing/2014/main" id="{0373C619-5D6B-4AF6-94D2-65479EFC7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3" name="Picture 12" descr="space">
          <a:extLst>
            <a:ext uri="{FF2B5EF4-FFF2-40B4-BE49-F238E27FC236}">
              <a16:creationId xmlns:a16="http://schemas.microsoft.com/office/drawing/2014/main" id="{37E8B6C0-EE6E-4ECD-9CBC-57FCAE090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38100</xdr:rowOff>
    </xdr:to>
    <xdr:pic>
      <xdr:nvPicPr>
        <xdr:cNvPr id="14" name="Picture 13" descr="space">
          <a:extLst>
            <a:ext uri="{FF2B5EF4-FFF2-40B4-BE49-F238E27FC236}">
              <a16:creationId xmlns:a16="http://schemas.microsoft.com/office/drawing/2014/main" id="{9BBB5CFF-EA1D-4FDA-962F-08164F553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5" name="Picture 14" descr="space">
          <a:extLst>
            <a:ext uri="{FF2B5EF4-FFF2-40B4-BE49-F238E27FC236}">
              <a16:creationId xmlns:a16="http://schemas.microsoft.com/office/drawing/2014/main" id="{C618F222-BFFA-47E6-9887-D66DFA6B77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16" name="Text Box 15">
          <a:extLst>
            <a:ext uri="{FF2B5EF4-FFF2-40B4-BE49-F238E27FC236}">
              <a16:creationId xmlns:a16="http://schemas.microsoft.com/office/drawing/2014/main" id="{735E354B-776E-4F61-9CCC-20C89E3B60A5}"/>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8" name="Text Box 18">
          <a:extLst>
            <a:ext uri="{FF2B5EF4-FFF2-40B4-BE49-F238E27FC236}">
              <a16:creationId xmlns:a16="http://schemas.microsoft.com/office/drawing/2014/main" id="{1D0AAB2E-4A1D-42E2-BDFD-A5E9C9CDD03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9" name="Text Box 19">
          <a:extLst>
            <a:ext uri="{FF2B5EF4-FFF2-40B4-BE49-F238E27FC236}">
              <a16:creationId xmlns:a16="http://schemas.microsoft.com/office/drawing/2014/main" id="{9C5AD22E-9684-4BB7-9ABB-349C87D3B32A}"/>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55</xdr:row>
      <xdr:rowOff>0</xdr:rowOff>
    </xdr:from>
    <xdr:to>
      <xdr:col>14</xdr:col>
      <xdr:colOff>9525</xdr:colOff>
      <xdr:row>55</xdr:row>
      <xdr:rowOff>66675</xdr:rowOff>
    </xdr:to>
    <xdr:pic>
      <xdr:nvPicPr>
        <xdr:cNvPr id="21" name="Picture 21" descr="space">
          <a:extLst>
            <a:ext uri="{FF2B5EF4-FFF2-40B4-BE49-F238E27FC236}">
              <a16:creationId xmlns:a16="http://schemas.microsoft.com/office/drawing/2014/main" id="{E53CEBA2-5B59-4331-836F-A38E21BA75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2" name="Picture 22" descr="space">
          <a:extLst>
            <a:ext uri="{FF2B5EF4-FFF2-40B4-BE49-F238E27FC236}">
              <a16:creationId xmlns:a16="http://schemas.microsoft.com/office/drawing/2014/main" id="{A1018CAC-1325-41D0-8BE8-B52E45E0F3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3" name="Picture 23" descr="space">
          <a:extLst>
            <a:ext uri="{FF2B5EF4-FFF2-40B4-BE49-F238E27FC236}">
              <a16:creationId xmlns:a16="http://schemas.microsoft.com/office/drawing/2014/main" id="{5A367DB8-EAB5-409E-B163-5350B914C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28575</xdr:rowOff>
    </xdr:to>
    <xdr:pic>
      <xdr:nvPicPr>
        <xdr:cNvPr id="24" name="Picture 24" descr="space">
          <a:extLst>
            <a:ext uri="{FF2B5EF4-FFF2-40B4-BE49-F238E27FC236}">
              <a16:creationId xmlns:a16="http://schemas.microsoft.com/office/drawing/2014/main" id="{A8A942D5-340E-447F-ABED-64E92ED75E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5" name="Picture 25" descr="space">
          <a:extLst>
            <a:ext uri="{FF2B5EF4-FFF2-40B4-BE49-F238E27FC236}">
              <a16:creationId xmlns:a16="http://schemas.microsoft.com/office/drawing/2014/main" id="{91CD661C-7128-428C-BD77-1920C5DEA6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6" name="Picture 26" descr="space">
          <a:extLst>
            <a:ext uri="{FF2B5EF4-FFF2-40B4-BE49-F238E27FC236}">
              <a16:creationId xmlns:a16="http://schemas.microsoft.com/office/drawing/2014/main" id="{9D19BF1E-8469-4027-8F0A-4EF012092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7" name="Picture 27" descr="space">
          <a:extLst>
            <a:ext uri="{FF2B5EF4-FFF2-40B4-BE49-F238E27FC236}">
              <a16:creationId xmlns:a16="http://schemas.microsoft.com/office/drawing/2014/main" id="{10E223C2-0422-41AC-BC39-B856AAE58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38100</xdr:rowOff>
    </xdr:to>
    <xdr:pic>
      <xdr:nvPicPr>
        <xdr:cNvPr id="28" name="Picture 28" descr="space">
          <a:extLst>
            <a:ext uri="{FF2B5EF4-FFF2-40B4-BE49-F238E27FC236}">
              <a16:creationId xmlns:a16="http://schemas.microsoft.com/office/drawing/2014/main" id="{8503D891-36B4-48B2-A6F9-E1AAED809A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9" name="Picture 29" descr="space">
          <a:extLst>
            <a:ext uri="{FF2B5EF4-FFF2-40B4-BE49-F238E27FC236}">
              <a16:creationId xmlns:a16="http://schemas.microsoft.com/office/drawing/2014/main" id="{BE8545E5-5ADA-497C-B2E2-00C26AB306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30" name="Text Box 30">
          <a:extLst>
            <a:ext uri="{FF2B5EF4-FFF2-40B4-BE49-F238E27FC236}">
              <a16:creationId xmlns:a16="http://schemas.microsoft.com/office/drawing/2014/main" id="{5F8377CF-C597-417D-9C3B-9B6EA73C74E5}"/>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3" name="Text Box 3">
          <a:extLst>
            <a:ext uri="{FF2B5EF4-FFF2-40B4-BE49-F238E27FC236}">
              <a16:creationId xmlns:a16="http://schemas.microsoft.com/office/drawing/2014/main" id="{B482A37F-09D5-4E4B-B1EE-86BF2391FF6F}"/>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4" name="Text Box 4">
          <a:extLst>
            <a:ext uri="{FF2B5EF4-FFF2-40B4-BE49-F238E27FC236}">
              <a16:creationId xmlns:a16="http://schemas.microsoft.com/office/drawing/2014/main" id="{D49D2289-0529-4A5F-A015-937F1EA47387}"/>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64</xdr:row>
      <xdr:rowOff>0</xdr:rowOff>
    </xdr:from>
    <xdr:to>
      <xdr:col>13</xdr:col>
      <xdr:colOff>9525</xdr:colOff>
      <xdr:row>64</xdr:row>
      <xdr:rowOff>66675</xdr:rowOff>
    </xdr:to>
    <xdr:pic>
      <xdr:nvPicPr>
        <xdr:cNvPr id="36" name="Picture 6" descr="space">
          <a:extLst>
            <a:ext uri="{FF2B5EF4-FFF2-40B4-BE49-F238E27FC236}">
              <a16:creationId xmlns:a16="http://schemas.microsoft.com/office/drawing/2014/main" id="{1554826D-DEA6-4021-A24A-EA7769028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7" name="Picture 7" descr="space">
          <a:extLst>
            <a:ext uri="{FF2B5EF4-FFF2-40B4-BE49-F238E27FC236}">
              <a16:creationId xmlns:a16="http://schemas.microsoft.com/office/drawing/2014/main" id="{5D9A2990-645C-47B7-9438-F54558A63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8" name="Picture 8" descr="space">
          <a:extLst>
            <a:ext uri="{FF2B5EF4-FFF2-40B4-BE49-F238E27FC236}">
              <a16:creationId xmlns:a16="http://schemas.microsoft.com/office/drawing/2014/main" id="{23AED519-4B2C-45FB-B327-697A57DB4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28575</xdr:rowOff>
    </xdr:to>
    <xdr:pic>
      <xdr:nvPicPr>
        <xdr:cNvPr id="39" name="Picture 9" descr="space">
          <a:extLst>
            <a:ext uri="{FF2B5EF4-FFF2-40B4-BE49-F238E27FC236}">
              <a16:creationId xmlns:a16="http://schemas.microsoft.com/office/drawing/2014/main" id="{957AB14B-5B4B-4F3A-A1B5-0895D4D84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0" name="Picture 10" descr="space">
          <a:extLst>
            <a:ext uri="{FF2B5EF4-FFF2-40B4-BE49-F238E27FC236}">
              <a16:creationId xmlns:a16="http://schemas.microsoft.com/office/drawing/2014/main" id="{606742B1-86B2-47C6-85FD-6DE29767A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1" name="Picture 11" descr="space">
          <a:extLst>
            <a:ext uri="{FF2B5EF4-FFF2-40B4-BE49-F238E27FC236}">
              <a16:creationId xmlns:a16="http://schemas.microsoft.com/office/drawing/2014/main" id="{EF61B31A-C5E3-48FB-953E-7385D8244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2" name="Picture 12" descr="space">
          <a:extLst>
            <a:ext uri="{FF2B5EF4-FFF2-40B4-BE49-F238E27FC236}">
              <a16:creationId xmlns:a16="http://schemas.microsoft.com/office/drawing/2014/main" id="{7F712019-94F2-469A-ABA7-27FE532F5B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38100</xdr:rowOff>
    </xdr:to>
    <xdr:pic>
      <xdr:nvPicPr>
        <xdr:cNvPr id="43" name="Picture 13" descr="space">
          <a:extLst>
            <a:ext uri="{FF2B5EF4-FFF2-40B4-BE49-F238E27FC236}">
              <a16:creationId xmlns:a16="http://schemas.microsoft.com/office/drawing/2014/main" id="{1A1F9C28-2708-4595-AB2A-6C3CD6974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4" name="Picture 14" descr="space">
          <a:extLst>
            <a:ext uri="{FF2B5EF4-FFF2-40B4-BE49-F238E27FC236}">
              <a16:creationId xmlns:a16="http://schemas.microsoft.com/office/drawing/2014/main" id="{D993705D-DE21-420A-A043-C409A5A52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45" name="Text Box 15">
          <a:extLst>
            <a:ext uri="{FF2B5EF4-FFF2-40B4-BE49-F238E27FC236}">
              <a16:creationId xmlns:a16="http://schemas.microsoft.com/office/drawing/2014/main" id="{A2B3BBB9-BE06-44DA-9805-DF9298A7056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7" name="Text Box 18">
          <a:extLst>
            <a:ext uri="{FF2B5EF4-FFF2-40B4-BE49-F238E27FC236}">
              <a16:creationId xmlns:a16="http://schemas.microsoft.com/office/drawing/2014/main" id="{2250A86A-E165-44D1-983E-7E1E07D0D0F3}"/>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8" name="Text Box 19">
          <a:extLst>
            <a:ext uri="{FF2B5EF4-FFF2-40B4-BE49-F238E27FC236}">
              <a16:creationId xmlns:a16="http://schemas.microsoft.com/office/drawing/2014/main" id="{BE1991A2-A45A-4CBE-98EA-5AB49D15A462}"/>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64</xdr:row>
      <xdr:rowOff>0</xdr:rowOff>
    </xdr:from>
    <xdr:to>
      <xdr:col>14</xdr:col>
      <xdr:colOff>9525</xdr:colOff>
      <xdr:row>64</xdr:row>
      <xdr:rowOff>66675</xdr:rowOff>
    </xdr:to>
    <xdr:pic>
      <xdr:nvPicPr>
        <xdr:cNvPr id="50" name="Picture 21" descr="space">
          <a:extLst>
            <a:ext uri="{FF2B5EF4-FFF2-40B4-BE49-F238E27FC236}">
              <a16:creationId xmlns:a16="http://schemas.microsoft.com/office/drawing/2014/main" id="{3D519885-1C32-41EB-96E1-9DD735116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1" name="Picture 22" descr="space">
          <a:extLst>
            <a:ext uri="{FF2B5EF4-FFF2-40B4-BE49-F238E27FC236}">
              <a16:creationId xmlns:a16="http://schemas.microsoft.com/office/drawing/2014/main" id="{D7A4958E-FB9C-42F0-A224-6ABC186C0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2" name="Picture 23" descr="space">
          <a:extLst>
            <a:ext uri="{FF2B5EF4-FFF2-40B4-BE49-F238E27FC236}">
              <a16:creationId xmlns:a16="http://schemas.microsoft.com/office/drawing/2014/main" id="{439B6859-956A-4BC9-84F9-8929A571CE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28575</xdr:rowOff>
    </xdr:to>
    <xdr:pic>
      <xdr:nvPicPr>
        <xdr:cNvPr id="53" name="Picture 24" descr="space">
          <a:extLst>
            <a:ext uri="{FF2B5EF4-FFF2-40B4-BE49-F238E27FC236}">
              <a16:creationId xmlns:a16="http://schemas.microsoft.com/office/drawing/2014/main" id="{9ED3EA71-C5ED-4A06-888B-569A4DF85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4" name="Picture 25" descr="space">
          <a:extLst>
            <a:ext uri="{FF2B5EF4-FFF2-40B4-BE49-F238E27FC236}">
              <a16:creationId xmlns:a16="http://schemas.microsoft.com/office/drawing/2014/main" id="{3F476143-DB9F-4A94-9F75-C591845B0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5" name="Picture 26" descr="space">
          <a:extLst>
            <a:ext uri="{FF2B5EF4-FFF2-40B4-BE49-F238E27FC236}">
              <a16:creationId xmlns:a16="http://schemas.microsoft.com/office/drawing/2014/main" id="{088E9A43-E65A-4AEA-A1B2-DB3DD8812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6" name="Picture 27" descr="space">
          <a:extLst>
            <a:ext uri="{FF2B5EF4-FFF2-40B4-BE49-F238E27FC236}">
              <a16:creationId xmlns:a16="http://schemas.microsoft.com/office/drawing/2014/main" id="{13B37D2B-8C1B-4807-986B-387A62029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38100</xdr:rowOff>
    </xdr:to>
    <xdr:pic>
      <xdr:nvPicPr>
        <xdr:cNvPr id="57" name="Picture 28" descr="space">
          <a:extLst>
            <a:ext uri="{FF2B5EF4-FFF2-40B4-BE49-F238E27FC236}">
              <a16:creationId xmlns:a16="http://schemas.microsoft.com/office/drawing/2014/main" id="{08B2D19A-CEDA-4559-B8D6-12703636D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8" name="Picture 29" descr="space">
          <a:extLst>
            <a:ext uri="{FF2B5EF4-FFF2-40B4-BE49-F238E27FC236}">
              <a16:creationId xmlns:a16="http://schemas.microsoft.com/office/drawing/2014/main" id="{0AC6DDCE-457E-4874-A7FE-93E285B3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59" name="Text Box 30">
          <a:extLst>
            <a:ext uri="{FF2B5EF4-FFF2-40B4-BE49-F238E27FC236}">
              <a16:creationId xmlns:a16="http://schemas.microsoft.com/office/drawing/2014/main" id="{F1F0295D-C4DB-4C4C-85C7-E4CAE31E12A8}"/>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2" name="Text Box 3">
          <a:extLst>
            <a:ext uri="{FF2B5EF4-FFF2-40B4-BE49-F238E27FC236}">
              <a16:creationId xmlns:a16="http://schemas.microsoft.com/office/drawing/2014/main" id="{52B42962-6507-433E-A68C-04776CAA3072}"/>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3" name="Text Box 4">
          <a:extLst>
            <a:ext uri="{FF2B5EF4-FFF2-40B4-BE49-F238E27FC236}">
              <a16:creationId xmlns:a16="http://schemas.microsoft.com/office/drawing/2014/main" id="{AC0B8FAE-AA72-4D53-9943-F6268C654424}"/>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4" name="Text Box 18">
          <a:extLst>
            <a:ext uri="{FF2B5EF4-FFF2-40B4-BE49-F238E27FC236}">
              <a16:creationId xmlns:a16="http://schemas.microsoft.com/office/drawing/2014/main" id="{4CF5FEAA-25B4-4531-BEB2-F42E4C9BE6EA}"/>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5" name="Text Box 19">
          <a:extLst>
            <a:ext uri="{FF2B5EF4-FFF2-40B4-BE49-F238E27FC236}">
              <a16:creationId xmlns:a16="http://schemas.microsoft.com/office/drawing/2014/main" id="{A0C49B9C-B503-43E6-9CDD-F328C3CEB1A4}"/>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6" name="Text Box 3">
          <a:extLst>
            <a:ext uri="{FF2B5EF4-FFF2-40B4-BE49-F238E27FC236}">
              <a16:creationId xmlns:a16="http://schemas.microsoft.com/office/drawing/2014/main" id="{0B171159-58AC-4BC9-95FA-282C16C9DE8B}"/>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7" name="Text Box 4">
          <a:extLst>
            <a:ext uri="{FF2B5EF4-FFF2-40B4-BE49-F238E27FC236}">
              <a16:creationId xmlns:a16="http://schemas.microsoft.com/office/drawing/2014/main" id="{6338B1E9-94C7-4A5F-8DD6-D30F33C453CD}"/>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8" name="Text Box 18">
          <a:extLst>
            <a:ext uri="{FF2B5EF4-FFF2-40B4-BE49-F238E27FC236}">
              <a16:creationId xmlns:a16="http://schemas.microsoft.com/office/drawing/2014/main" id="{FCA45FAE-82FA-4AE8-BA4B-32E68E3DCEB6}"/>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9" name="Text Box 19">
          <a:extLst>
            <a:ext uri="{FF2B5EF4-FFF2-40B4-BE49-F238E27FC236}">
              <a16:creationId xmlns:a16="http://schemas.microsoft.com/office/drawing/2014/main" id="{71839FD1-C73D-4B7F-876E-D4A0059F65FC}"/>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oneCellAnchor>
    <xdr:from>
      <xdr:col>10</xdr:col>
      <xdr:colOff>219075</xdr:colOff>
      <xdr:row>13</xdr:row>
      <xdr:rowOff>104775</xdr:rowOff>
    </xdr:from>
    <xdr:ext cx="1781385" cy="421013"/>
    <xdr:sp macro="" textlink="">
      <xdr:nvSpPr>
        <xdr:cNvPr id="72" name="Text Box 2">
          <a:extLst>
            <a:ext uri="{FF2B5EF4-FFF2-40B4-BE49-F238E27FC236}">
              <a16:creationId xmlns:a16="http://schemas.microsoft.com/office/drawing/2014/main" id="{174255D5-4B33-4F99-8520-C8AA6B50C674}"/>
            </a:ext>
          </a:extLst>
        </xdr:cNvPr>
        <xdr:cNvSpPr txBox="1">
          <a:spLocks noChangeArrowheads="1"/>
        </xdr:cNvSpPr>
      </xdr:nvSpPr>
      <xdr:spPr bwMode="auto">
        <a:xfrm>
          <a:off x="8162925" y="2562225"/>
          <a:ext cx="1781385" cy="421013"/>
        </a:xfrm>
        <a:prstGeom prst="rect">
          <a:avLst/>
        </a:prstGeom>
        <a:noFill/>
        <a:ln w="9525">
          <a:noFill/>
          <a:miter lim="800000"/>
          <a:headEnd/>
          <a:tailEnd/>
        </a:ln>
      </xdr:spPr>
      <xdr:txBody>
        <a:bodyPr wrap="none" lIns="18288" tIns="22860" rIns="0" bIns="0" anchor="t" upright="1">
          <a:spAutoFit/>
        </a:bodyPr>
        <a:lstStyle/>
        <a:p>
          <a:r>
            <a:rPr lang="en-US" sz="1100">
              <a:solidFill>
                <a:srgbClr val="000000"/>
              </a:solidFill>
              <a:latin typeface="LG스마트체 Regular"/>
            </a:rPr>
            <a:t>Seoul, Gangseo-gu, Magokjungang8-ro 71
CEO : Hyun Shin Kyun</a:t>
          </a:r>
        </a:p>
      </xdr:txBody>
    </xdr:sp>
    <xdr:clientData/>
  </xdr:oneCellAnchor>
  <xdr:twoCellAnchor editAs="oneCell">
    <xdr:from>
      <xdr:col>11</xdr:col>
      <xdr:colOff>0</xdr:colOff>
      <xdr:row>0</xdr:row>
      <xdr:rowOff>66675</xdr:rowOff>
    </xdr:from>
    <xdr:to>
      <xdr:col>11</xdr:col>
      <xdr:colOff>95250</xdr:colOff>
      <xdr:row>1</xdr:row>
      <xdr:rowOff>114300</xdr:rowOff>
    </xdr:to>
    <xdr:sp macro="" textlink="">
      <xdr:nvSpPr>
        <xdr:cNvPr id="73" name="Text Box 3">
          <a:extLst>
            <a:ext uri="{FF2B5EF4-FFF2-40B4-BE49-F238E27FC236}">
              <a16:creationId xmlns:a16="http://schemas.microsoft.com/office/drawing/2014/main" id="{7EBB2A63-43E8-4B4B-8FAA-9797C47658F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74" name="Text Box 4">
          <a:extLst>
            <a:ext uri="{FF2B5EF4-FFF2-40B4-BE49-F238E27FC236}">
              <a16:creationId xmlns:a16="http://schemas.microsoft.com/office/drawing/2014/main" id="{57A48368-0546-47BC-BD3E-4CCF79DBD42D}"/>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50</xdr:row>
      <xdr:rowOff>0</xdr:rowOff>
    </xdr:from>
    <xdr:to>
      <xdr:col>11</xdr:col>
      <xdr:colOff>9525</xdr:colOff>
      <xdr:row>50</xdr:row>
      <xdr:rowOff>66675</xdr:rowOff>
    </xdr:to>
    <xdr:pic>
      <xdr:nvPicPr>
        <xdr:cNvPr id="76" name="Picture 6" descr="space">
          <a:extLst>
            <a:ext uri="{FF2B5EF4-FFF2-40B4-BE49-F238E27FC236}">
              <a16:creationId xmlns:a16="http://schemas.microsoft.com/office/drawing/2014/main" id="{F27BC4F6-F76F-4516-8393-77F14049A3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7" name="Picture 7" descr="space">
          <a:extLst>
            <a:ext uri="{FF2B5EF4-FFF2-40B4-BE49-F238E27FC236}">
              <a16:creationId xmlns:a16="http://schemas.microsoft.com/office/drawing/2014/main" id="{AF05F98E-F4D1-4794-B152-1F8F2270A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8" name="Picture 8" descr="space">
          <a:extLst>
            <a:ext uri="{FF2B5EF4-FFF2-40B4-BE49-F238E27FC236}">
              <a16:creationId xmlns:a16="http://schemas.microsoft.com/office/drawing/2014/main" id="{EB4E6D52-9720-4F47-BD2D-CB95C6FDA8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28575</xdr:rowOff>
    </xdr:to>
    <xdr:pic>
      <xdr:nvPicPr>
        <xdr:cNvPr id="79" name="Picture 9" descr="space">
          <a:extLst>
            <a:ext uri="{FF2B5EF4-FFF2-40B4-BE49-F238E27FC236}">
              <a16:creationId xmlns:a16="http://schemas.microsoft.com/office/drawing/2014/main" id="{3CD319FA-DB49-491A-AA55-60B66F4FC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0" name="Picture 10" descr="space">
          <a:extLst>
            <a:ext uri="{FF2B5EF4-FFF2-40B4-BE49-F238E27FC236}">
              <a16:creationId xmlns:a16="http://schemas.microsoft.com/office/drawing/2014/main" id="{05CA4A58-BE2C-44D5-B0C6-BE4C318436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1" name="Picture 11" descr="space">
          <a:extLst>
            <a:ext uri="{FF2B5EF4-FFF2-40B4-BE49-F238E27FC236}">
              <a16:creationId xmlns:a16="http://schemas.microsoft.com/office/drawing/2014/main" id="{D63CBEEE-94F3-4840-9D89-169A8E2E1C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2" name="Picture 12" descr="space">
          <a:extLst>
            <a:ext uri="{FF2B5EF4-FFF2-40B4-BE49-F238E27FC236}">
              <a16:creationId xmlns:a16="http://schemas.microsoft.com/office/drawing/2014/main" id="{522840BF-A2E7-4B10-B7E2-076B77A35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38100</xdr:rowOff>
    </xdr:to>
    <xdr:pic>
      <xdr:nvPicPr>
        <xdr:cNvPr id="83" name="Picture 13" descr="space">
          <a:extLst>
            <a:ext uri="{FF2B5EF4-FFF2-40B4-BE49-F238E27FC236}">
              <a16:creationId xmlns:a16="http://schemas.microsoft.com/office/drawing/2014/main" id="{85F20005-B98F-4E77-B849-9667046471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4" name="Picture 14" descr="space">
          <a:extLst>
            <a:ext uri="{FF2B5EF4-FFF2-40B4-BE49-F238E27FC236}">
              <a16:creationId xmlns:a16="http://schemas.microsoft.com/office/drawing/2014/main" id="{656CA711-831D-4C5E-BCD2-73ED4C067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85" name="Text Box 15">
          <a:extLst>
            <a:ext uri="{FF2B5EF4-FFF2-40B4-BE49-F238E27FC236}">
              <a16:creationId xmlns:a16="http://schemas.microsoft.com/office/drawing/2014/main" id="{431602B4-8305-41B3-AE3E-4781232D904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7" name="Text Box 18">
          <a:extLst>
            <a:ext uri="{FF2B5EF4-FFF2-40B4-BE49-F238E27FC236}">
              <a16:creationId xmlns:a16="http://schemas.microsoft.com/office/drawing/2014/main" id="{07486A9A-3B57-4F14-97EF-B42AFD0F21C1}"/>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8" name="Text Box 19">
          <a:extLst>
            <a:ext uri="{FF2B5EF4-FFF2-40B4-BE49-F238E27FC236}">
              <a16:creationId xmlns:a16="http://schemas.microsoft.com/office/drawing/2014/main" id="{4E8BCF30-6E04-45D9-8D2F-1966001E52AD}"/>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50</xdr:row>
      <xdr:rowOff>0</xdr:rowOff>
    </xdr:from>
    <xdr:to>
      <xdr:col>12</xdr:col>
      <xdr:colOff>9525</xdr:colOff>
      <xdr:row>50</xdr:row>
      <xdr:rowOff>66675</xdr:rowOff>
    </xdr:to>
    <xdr:pic>
      <xdr:nvPicPr>
        <xdr:cNvPr id="90" name="Picture 21" descr="space">
          <a:extLst>
            <a:ext uri="{FF2B5EF4-FFF2-40B4-BE49-F238E27FC236}">
              <a16:creationId xmlns:a16="http://schemas.microsoft.com/office/drawing/2014/main" id="{98F5D3E6-7BD4-4E6B-B1A2-2040287D5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1" name="Picture 22" descr="space">
          <a:extLst>
            <a:ext uri="{FF2B5EF4-FFF2-40B4-BE49-F238E27FC236}">
              <a16:creationId xmlns:a16="http://schemas.microsoft.com/office/drawing/2014/main" id="{E40D94BD-4A76-4CE4-B95B-BCEEAA005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2" name="Picture 23" descr="space">
          <a:extLst>
            <a:ext uri="{FF2B5EF4-FFF2-40B4-BE49-F238E27FC236}">
              <a16:creationId xmlns:a16="http://schemas.microsoft.com/office/drawing/2014/main" id="{67E040EA-8418-4D54-A109-E1E906329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28575</xdr:rowOff>
    </xdr:to>
    <xdr:pic>
      <xdr:nvPicPr>
        <xdr:cNvPr id="93" name="Picture 24" descr="space">
          <a:extLst>
            <a:ext uri="{FF2B5EF4-FFF2-40B4-BE49-F238E27FC236}">
              <a16:creationId xmlns:a16="http://schemas.microsoft.com/office/drawing/2014/main" id="{43F12BBC-BF44-4FEE-82E7-281DA41E3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4" name="Picture 25" descr="space">
          <a:extLst>
            <a:ext uri="{FF2B5EF4-FFF2-40B4-BE49-F238E27FC236}">
              <a16:creationId xmlns:a16="http://schemas.microsoft.com/office/drawing/2014/main" id="{8DA034A3-54FC-4445-B92A-F02A4359E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5" name="Picture 26" descr="space">
          <a:extLst>
            <a:ext uri="{FF2B5EF4-FFF2-40B4-BE49-F238E27FC236}">
              <a16:creationId xmlns:a16="http://schemas.microsoft.com/office/drawing/2014/main" id="{0155170B-6D24-4460-A4A9-62AC8F514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6" name="Picture 27" descr="space">
          <a:extLst>
            <a:ext uri="{FF2B5EF4-FFF2-40B4-BE49-F238E27FC236}">
              <a16:creationId xmlns:a16="http://schemas.microsoft.com/office/drawing/2014/main" id="{BD57717C-70DB-4CD7-8031-E5DB84EB6C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38100</xdr:rowOff>
    </xdr:to>
    <xdr:pic>
      <xdr:nvPicPr>
        <xdr:cNvPr id="97" name="Picture 28" descr="space">
          <a:extLst>
            <a:ext uri="{FF2B5EF4-FFF2-40B4-BE49-F238E27FC236}">
              <a16:creationId xmlns:a16="http://schemas.microsoft.com/office/drawing/2014/main" id="{A2D1AFDD-52AD-4B1D-8910-E61361310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8" name="Picture 29" descr="space">
          <a:extLst>
            <a:ext uri="{FF2B5EF4-FFF2-40B4-BE49-F238E27FC236}">
              <a16:creationId xmlns:a16="http://schemas.microsoft.com/office/drawing/2014/main" id="{BB2E4939-A533-4D46-A4C0-5079B6DE4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99" name="Text Box 30">
          <a:extLst>
            <a:ext uri="{FF2B5EF4-FFF2-40B4-BE49-F238E27FC236}">
              <a16:creationId xmlns:a16="http://schemas.microsoft.com/office/drawing/2014/main" id="{B304A860-5567-4F7E-957A-81EEBBFB2233}"/>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10</xdr:col>
      <xdr:colOff>647700</xdr:colOff>
      <xdr:row>12</xdr:row>
      <xdr:rowOff>76201</xdr:rowOff>
    </xdr:from>
    <xdr:to>
      <xdr:col>11</xdr:col>
      <xdr:colOff>1057275</xdr:colOff>
      <xdr:row>13</xdr:row>
      <xdr:rowOff>258559</xdr:rowOff>
    </xdr:to>
    <xdr:pic>
      <xdr:nvPicPr>
        <xdr:cNvPr id="100" name="Picture 31">
          <a:extLst>
            <a:ext uri="{FF2B5EF4-FFF2-40B4-BE49-F238E27FC236}">
              <a16:creationId xmlns:a16="http://schemas.microsoft.com/office/drawing/2014/main" id="{B8AD3E03-7F8F-4CEF-88EE-E00A601D21F1}"/>
            </a:ext>
            <a:ext uri="{147F2762-F138-4A5C-976F-8EAC2B608ADB}">
              <a16:predDERef xmlns:a16="http://schemas.microsoft.com/office/drawing/2014/main" pred="{B304A860-5567-4F7E-957A-81EEBBFB2233}"/>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582025" y="2371726"/>
          <a:ext cx="1295400" cy="344283"/>
        </a:xfrm>
        <a:prstGeom prst="rect">
          <a:avLst/>
        </a:prstGeom>
        <a:noFill/>
        <a:ln w="9525">
          <a:noFill/>
          <a:miter lim="800000"/>
          <a:headEnd/>
          <a:tailEnd/>
        </a:ln>
      </xdr:spPr>
    </xdr:pic>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2" name="Text Box 3">
          <a:extLst>
            <a:ext uri="{FF2B5EF4-FFF2-40B4-BE49-F238E27FC236}">
              <a16:creationId xmlns:a16="http://schemas.microsoft.com/office/drawing/2014/main" id="{536AB850-5187-4118-BB03-2D81A2624B2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3" name="Text Box 4">
          <a:extLst>
            <a:ext uri="{FF2B5EF4-FFF2-40B4-BE49-F238E27FC236}">
              <a16:creationId xmlns:a16="http://schemas.microsoft.com/office/drawing/2014/main" id="{06511840-3B8B-4A3B-9A6C-67E471EFD74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59</xdr:row>
      <xdr:rowOff>0</xdr:rowOff>
    </xdr:from>
    <xdr:to>
      <xdr:col>11</xdr:col>
      <xdr:colOff>9525</xdr:colOff>
      <xdr:row>59</xdr:row>
      <xdr:rowOff>66675</xdr:rowOff>
    </xdr:to>
    <xdr:pic>
      <xdr:nvPicPr>
        <xdr:cNvPr id="105" name="Picture 6" descr="space">
          <a:extLst>
            <a:ext uri="{FF2B5EF4-FFF2-40B4-BE49-F238E27FC236}">
              <a16:creationId xmlns:a16="http://schemas.microsoft.com/office/drawing/2014/main" id="{3307F2F9-5C65-4BEB-8A6D-7C18F7926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6" name="Picture 7" descr="space">
          <a:extLst>
            <a:ext uri="{FF2B5EF4-FFF2-40B4-BE49-F238E27FC236}">
              <a16:creationId xmlns:a16="http://schemas.microsoft.com/office/drawing/2014/main" id="{F52C4DD0-3A11-45CA-B048-6C3DDE5A2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7" name="Picture 8" descr="space">
          <a:extLst>
            <a:ext uri="{FF2B5EF4-FFF2-40B4-BE49-F238E27FC236}">
              <a16:creationId xmlns:a16="http://schemas.microsoft.com/office/drawing/2014/main" id="{193D5709-4B59-4480-B7FE-51D75EE994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28575</xdr:rowOff>
    </xdr:to>
    <xdr:pic>
      <xdr:nvPicPr>
        <xdr:cNvPr id="108" name="Picture 9" descr="space">
          <a:extLst>
            <a:ext uri="{FF2B5EF4-FFF2-40B4-BE49-F238E27FC236}">
              <a16:creationId xmlns:a16="http://schemas.microsoft.com/office/drawing/2014/main" id="{E5DEA7C1-5BF2-4949-BBBF-1EF0621B1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9" name="Picture 10" descr="space">
          <a:extLst>
            <a:ext uri="{FF2B5EF4-FFF2-40B4-BE49-F238E27FC236}">
              <a16:creationId xmlns:a16="http://schemas.microsoft.com/office/drawing/2014/main" id="{BA88E245-DF99-4FFB-8E0B-9A60D03DA1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0" name="Picture 11" descr="space">
          <a:extLst>
            <a:ext uri="{FF2B5EF4-FFF2-40B4-BE49-F238E27FC236}">
              <a16:creationId xmlns:a16="http://schemas.microsoft.com/office/drawing/2014/main" id="{4152EEEB-6BEB-4D60-B5EA-CD16B79C3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1" name="Picture 12" descr="space">
          <a:extLst>
            <a:ext uri="{FF2B5EF4-FFF2-40B4-BE49-F238E27FC236}">
              <a16:creationId xmlns:a16="http://schemas.microsoft.com/office/drawing/2014/main" id="{C80BBB5E-0D19-4E82-B45A-8725DB245E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38100</xdr:rowOff>
    </xdr:to>
    <xdr:pic>
      <xdr:nvPicPr>
        <xdr:cNvPr id="112" name="Picture 13" descr="space">
          <a:extLst>
            <a:ext uri="{FF2B5EF4-FFF2-40B4-BE49-F238E27FC236}">
              <a16:creationId xmlns:a16="http://schemas.microsoft.com/office/drawing/2014/main" id="{DBB15FE6-5FD2-4711-82C0-3AB4653B1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3" name="Picture 14" descr="space">
          <a:extLst>
            <a:ext uri="{FF2B5EF4-FFF2-40B4-BE49-F238E27FC236}">
              <a16:creationId xmlns:a16="http://schemas.microsoft.com/office/drawing/2014/main" id="{CCD44E13-D28D-4B5B-920E-97A80FB2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114" name="Text Box 15">
          <a:extLst>
            <a:ext uri="{FF2B5EF4-FFF2-40B4-BE49-F238E27FC236}">
              <a16:creationId xmlns:a16="http://schemas.microsoft.com/office/drawing/2014/main" id="{45CAD5FB-0F70-45F5-93DD-C7DF49AD7636}"/>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6" name="Text Box 18">
          <a:extLst>
            <a:ext uri="{FF2B5EF4-FFF2-40B4-BE49-F238E27FC236}">
              <a16:creationId xmlns:a16="http://schemas.microsoft.com/office/drawing/2014/main" id="{490F5EC0-3BC9-4471-85B1-E7A64FAF195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7" name="Text Box 19">
          <a:extLst>
            <a:ext uri="{FF2B5EF4-FFF2-40B4-BE49-F238E27FC236}">
              <a16:creationId xmlns:a16="http://schemas.microsoft.com/office/drawing/2014/main" id="{FED9A7FA-29F9-48D9-8E3A-4622436FBC69}"/>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59</xdr:row>
      <xdr:rowOff>0</xdr:rowOff>
    </xdr:from>
    <xdr:to>
      <xdr:col>12</xdr:col>
      <xdr:colOff>9525</xdr:colOff>
      <xdr:row>59</xdr:row>
      <xdr:rowOff>66675</xdr:rowOff>
    </xdr:to>
    <xdr:pic>
      <xdr:nvPicPr>
        <xdr:cNvPr id="119" name="Picture 21" descr="space">
          <a:extLst>
            <a:ext uri="{FF2B5EF4-FFF2-40B4-BE49-F238E27FC236}">
              <a16:creationId xmlns:a16="http://schemas.microsoft.com/office/drawing/2014/main" id="{6A78EBE0-D073-4B84-803D-00FA559750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0" name="Picture 22" descr="space">
          <a:extLst>
            <a:ext uri="{FF2B5EF4-FFF2-40B4-BE49-F238E27FC236}">
              <a16:creationId xmlns:a16="http://schemas.microsoft.com/office/drawing/2014/main" id="{104A845F-04B2-4D3B-89EF-CBE90E9C8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1" name="Picture 23" descr="space">
          <a:extLst>
            <a:ext uri="{FF2B5EF4-FFF2-40B4-BE49-F238E27FC236}">
              <a16:creationId xmlns:a16="http://schemas.microsoft.com/office/drawing/2014/main" id="{8C2EEB6D-FC96-4D4C-B4D6-7C8912BBE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28575</xdr:rowOff>
    </xdr:to>
    <xdr:pic>
      <xdr:nvPicPr>
        <xdr:cNvPr id="122" name="Picture 24" descr="space">
          <a:extLst>
            <a:ext uri="{FF2B5EF4-FFF2-40B4-BE49-F238E27FC236}">
              <a16:creationId xmlns:a16="http://schemas.microsoft.com/office/drawing/2014/main" id="{795702CB-6D30-4936-B1CD-724BD413BD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3" name="Picture 25" descr="space">
          <a:extLst>
            <a:ext uri="{FF2B5EF4-FFF2-40B4-BE49-F238E27FC236}">
              <a16:creationId xmlns:a16="http://schemas.microsoft.com/office/drawing/2014/main" id="{F4EB13EA-D224-4240-B9C1-F4876AA93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4" name="Picture 26" descr="space">
          <a:extLst>
            <a:ext uri="{FF2B5EF4-FFF2-40B4-BE49-F238E27FC236}">
              <a16:creationId xmlns:a16="http://schemas.microsoft.com/office/drawing/2014/main" id="{FE871F7D-B874-45D6-970E-8417922F4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5" name="Picture 27" descr="space">
          <a:extLst>
            <a:ext uri="{FF2B5EF4-FFF2-40B4-BE49-F238E27FC236}">
              <a16:creationId xmlns:a16="http://schemas.microsoft.com/office/drawing/2014/main" id="{D395A64C-BD7C-44B9-B30E-9B267A70C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38100</xdr:rowOff>
    </xdr:to>
    <xdr:pic>
      <xdr:nvPicPr>
        <xdr:cNvPr id="126" name="Picture 28" descr="space">
          <a:extLst>
            <a:ext uri="{FF2B5EF4-FFF2-40B4-BE49-F238E27FC236}">
              <a16:creationId xmlns:a16="http://schemas.microsoft.com/office/drawing/2014/main" id="{790A982F-FADF-4452-9E87-5EC7738E1B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7" name="Picture 29" descr="space">
          <a:extLst>
            <a:ext uri="{FF2B5EF4-FFF2-40B4-BE49-F238E27FC236}">
              <a16:creationId xmlns:a16="http://schemas.microsoft.com/office/drawing/2014/main" id="{C5769FD8-EF38-46E0-BC2A-4F78EA24D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128" name="Text Box 30">
          <a:extLst>
            <a:ext uri="{FF2B5EF4-FFF2-40B4-BE49-F238E27FC236}">
              <a16:creationId xmlns:a16="http://schemas.microsoft.com/office/drawing/2014/main" id="{D4BC6061-56AC-47DF-97B0-5E1879E0449E}"/>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13</xdr:col>
      <xdr:colOff>95250</xdr:colOff>
      <xdr:row>7</xdr:row>
      <xdr:rowOff>19050</xdr:rowOff>
    </xdr:from>
    <xdr:to>
      <xdr:col>21</xdr:col>
      <xdr:colOff>295275</xdr:colOff>
      <xdr:row>26</xdr:row>
      <xdr:rowOff>85725</xdr:rowOff>
    </xdr:to>
    <xdr:sp macro="" textlink="">
      <xdr:nvSpPr>
        <xdr:cNvPr id="3" name="사각형: 둥근 모서리 129">
          <a:extLst>
            <a:ext uri="{FF2B5EF4-FFF2-40B4-BE49-F238E27FC236}">
              <a16:creationId xmlns:a16="http://schemas.microsoft.com/office/drawing/2014/main" id="{E276C086-B2F4-4C6C-9CAD-B88BC66DD5B7}"/>
            </a:ext>
            <a:ext uri="{147F2762-F138-4A5C-976F-8EAC2B608ADB}">
              <a16:predDERef xmlns:a16="http://schemas.microsoft.com/office/drawing/2014/main" pred="{D4BC6061-56AC-47DF-97B0-5E1879E0449E}"/>
            </a:ext>
          </a:extLst>
        </xdr:cNvPr>
        <xdr:cNvSpPr/>
      </xdr:nvSpPr>
      <xdr:spPr>
        <a:xfrm>
          <a:off x="11229975" y="1381125"/>
          <a:ext cx="6667500" cy="3933825"/>
        </a:xfrm>
        <a:prstGeom prst="roundRect">
          <a:avLst/>
        </a:prstGeom>
        <a:solidFill>
          <a:schemeClr val="bg1">
            <a:lumMod val="95000"/>
            <a:alpha val="65000"/>
          </a:schemeClr>
        </a:solidFill>
        <a:ln w="19050">
          <a:solidFill>
            <a:srgbClr val="C00000">
              <a:alpha val="53000"/>
            </a:srgb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nchorCtr="0"/>
        <a:lstStyle/>
        <a:p>
          <a:pPr marL="0" indent="0"/>
          <a:r>
            <a:rPr lang="en-US" sz="4000">
              <a:solidFill>
                <a:srgbClr val="FF0000"/>
              </a:solidFill>
              <a:latin typeface="LG스마트체 Regular"/>
            </a:rPr>
            <a:t>This quotation is for reference only</a:t>
          </a:r>
        </a:p>
        <a:p>
          <a:pPr marL="0" indent="0"/>
          <a:r>
            <a:rPr lang="en-US" sz="4000">
              <a:solidFill>
                <a:srgbClr val="FF0000"/>
              </a:solidFill>
              <a:latin typeface="LG스마트체 Regular"/>
            </a:rPr>
            <a:t>Formulas and values can be freely modified.</a:t>
          </a:r>
        </a:p>
        <a:p>
          <a:pPr marL="0" indent="0"/>
          <a:endParaRPr lang="en-US" sz="4000">
            <a:solidFill>
              <a:srgbClr val="FF0000"/>
            </a:solidFill>
            <a:latin typeface="LG스마트체 Regular"/>
          </a:endParaRPr>
        </a:p>
        <a:p>
          <a:pPr marL="0" indent="0"/>
          <a:r>
            <a:rPr lang="en-US" sz="4000">
              <a:solidFill>
                <a:srgbClr val="FF0000"/>
              </a:solidFill>
              <a:latin typeface="LG스마트체 Regular"/>
            </a:rPr>
            <a:t>※ Please attach the actual quotation submitted by each customer when requesting CPapproval.</a:t>
          </a:r>
        </a:p>
        <a:p>
          <a:pPr marL="0" indent="0"/>
          <a:r>
            <a:rPr lang="en-US" sz="4000">
              <a:solidFill>
                <a:srgbClr val="FF0000"/>
              </a:solidFill>
              <a:latin typeface="LG스마트체 Regular"/>
            </a:rPr>
            <a:t>(LG Chem, Energy Solution IT Investment Plan)</a:t>
          </a:r>
        </a:p>
      </xdr:txBody>
    </xdr:sp>
    <xdr:clientData/>
  </xdr:twoCellAnchor>
  <xdr:twoCellAnchor>
    <xdr:from>
      <xdr:col>0</xdr:col>
      <xdr:colOff>-1438275</xdr:colOff>
      <xdr:row>0</xdr:row>
      <xdr:rowOff>-304799</xdr:rowOff>
    </xdr:from>
    <xdr:to>
      <xdr:col>0</xdr:col>
      <xdr:colOff>-142875</xdr:colOff>
      <xdr:row>0</xdr:row>
      <xdr:rowOff>39484</xdr:rowOff>
    </xdr:to>
    <xdr:pic>
      <xdr:nvPicPr>
        <xdr:cNvPr id="118" name="Picture 31">
          <a:extLst>
            <a:ext uri="{FF2B5EF4-FFF2-40B4-BE49-F238E27FC236}">
              <a16:creationId xmlns:a16="http://schemas.microsoft.com/office/drawing/2014/main" id="{5289FA05-A849-C9A9-D1A3-FA4DBDE6DD41}"/>
            </a:ext>
            <a:ext uri="{147F2762-F138-4A5C-976F-8EAC2B608ADB}">
              <a16:predDERef xmlns:a16="http://schemas.microsoft.com/office/drawing/2014/main" pred="{E276C086-B2F4-4C6C-9CAD-B88BC66DD5B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38275" y="-304799"/>
          <a:ext cx="1295400" cy="34428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200025</xdr:colOff>
      <xdr:row>0</xdr:row>
      <xdr:rowOff>38102</xdr:rowOff>
    </xdr:from>
    <xdr:to>
      <xdr:col>1</xdr:col>
      <xdr:colOff>657225</xdr:colOff>
      <xdr:row>1</xdr:row>
      <xdr:rowOff>0</xdr:rowOff>
    </xdr:to>
    <xdr:sp macro="" textlink="">
      <xdr:nvSpPr>
        <xdr:cNvPr id="2" name="직사각형 1">
          <a:extLst>
            <a:ext uri="{FF2B5EF4-FFF2-40B4-BE49-F238E27FC236}">
              <a16:creationId xmlns:a16="http://schemas.microsoft.com/office/drawing/2014/main" id="{639DC259-81BB-47BD-B29B-3A4EE48F43D5}"/>
            </a:ext>
          </a:extLst>
        </xdr:cNvPr>
        <xdr:cNvSpPr/>
      </xdr:nvSpPr>
      <xdr:spPr>
        <a:xfrm>
          <a:off x="885825" y="38102"/>
          <a:ext cx="457200" cy="17144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200025</xdr:colOff>
      <xdr:row>0</xdr:row>
      <xdr:rowOff>38102</xdr:rowOff>
    </xdr:from>
    <xdr:to>
      <xdr:col>1</xdr:col>
      <xdr:colOff>657225</xdr:colOff>
      <xdr:row>1</xdr:row>
      <xdr:rowOff>0</xdr:rowOff>
    </xdr:to>
    <xdr:sp macro="" textlink="">
      <xdr:nvSpPr>
        <xdr:cNvPr id="4" name="직사각형 3">
          <a:extLst>
            <a:ext uri="{FF2B5EF4-FFF2-40B4-BE49-F238E27FC236}">
              <a16:creationId xmlns:a16="http://schemas.microsoft.com/office/drawing/2014/main" id="{644783C2-C779-44C2-B4C5-06994A463AFC}"/>
            </a:ext>
          </a:extLst>
        </xdr:cNvPr>
        <xdr:cNvSpPr/>
      </xdr:nvSpPr>
      <xdr:spPr>
        <a:xfrm>
          <a:off x="314325" y="38102"/>
          <a:ext cx="457200" cy="19049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342900</xdr:colOff>
      <xdr:row>108</xdr:row>
      <xdr:rowOff>130297</xdr:rowOff>
    </xdr:from>
    <xdr:to>
      <xdr:col>14</xdr:col>
      <xdr:colOff>55246</xdr:colOff>
      <xdr:row>141</xdr:row>
      <xdr:rowOff>27456</xdr:rowOff>
    </xdr:to>
    <xdr:pic>
      <xdr:nvPicPr>
        <xdr:cNvPr id="2" name="그림 1">
          <a:extLst>
            <a:ext uri="{FF2B5EF4-FFF2-40B4-BE49-F238E27FC236}">
              <a16:creationId xmlns:a16="http://schemas.microsoft.com/office/drawing/2014/main" id="{AE16FB45-5DA0-4F91-A10F-8652F681D0F3}"/>
            </a:ext>
          </a:extLst>
        </xdr:cNvPr>
        <xdr:cNvPicPr>
          <a:picLocks noChangeAspect="1"/>
        </xdr:cNvPicPr>
      </xdr:nvPicPr>
      <xdr:blipFill>
        <a:blip xmlns:r="http://schemas.openxmlformats.org/officeDocument/2006/relationships" r:embed="rId1"/>
        <a:stretch>
          <a:fillRect/>
        </a:stretch>
      </xdr:blipFill>
      <xdr:spPr>
        <a:xfrm>
          <a:off x="12820650" y="58975747"/>
          <a:ext cx="8951596" cy="5888384"/>
        </a:xfrm>
        <a:prstGeom prst="rect">
          <a:avLst/>
        </a:prstGeom>
      </xdr:spPr>
    </xdr:pic>
    <xdr:clientData/>
  </xdr:twoCellAnchor>
  <xdr:twoCellAnchor editAs="oneCell">
    <xdr:from>
      <xdr:col>1</xdr:col>
      <xdr:colOff>104774</xdr:colOff>
      <xdr:row>118</xdr:row>
      <xdr:rowOff>11572</xdr:rowOff>
    </xdr:from>
    <xdr:to>
      <xdr:col>6</xdr:col>
      <xdr:colOff>1085849</xdr:colOff>
      <xdr:row>178</xdr:row>
      <xdr:rowOff>57150</xdr:rowOff>
    </xdr:to>
    <xdr:pic>
      <xdr:nvPicPr>
        <xdr:cNvPr id="4" name="그림 3">
          <a:extLst>
            <a:ext uri="{FF2B5EF4-FFF2-40B4-BE49-F238E27FC236}">
              <a16:creationId xmlns:a16="http://schemas.microsoft.com/office/drawing/2014/main" id="{F1FCB5B2-64C0-41BF-8915-03E77E59587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546" b="24560"/>
        <a:stretch/>
      </xdr:blipFill>
      <xdr:spPr>
        <a:xfrm>
          <a:off x="352424" y="61123972"/>
          <a:ext cx="11401425" cy="976107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171450</xdr:rowOff>
    </xdr:from>
    <xdr:to>
      <xdr:col>8</xdr:col>
      <xdr:colOff>56471</xdr:colOff>
      <xdr:row>23</xdr:row>
      <xdr:rowOff>189893</xdr:rowOff>
    </xdr:to>
    <xdr:pic>
      <xdr:nvPicPr>
        <xdr:cNvPr id="2" name="그림 1">
          <a:extLst>
            <a:ext uri="{FF2B5EF4-FFF2-40B4-BE49-F238E27FC236}">
              <a16:creationId xmlns:a16="http://schemas.microsoft.com/office/drawing/2014/main" id="{ACF841A0-0801-3A8C-7CC3-2AF3B73FADFD}"/>
            </a:ext>
          </a:extLst>
        </xdr:cNvPr>
        <xdr:cNvPicPr>
          <a:picLocks noChangeAspect="1"/>
        </xdr:cNvPicPr>
      </xdr:nvPicPr>
      <xdr:blipFill>
        <a:blip xmlns:r="http://schemas.openxmlformats.org/officeDocument/2006/relationships" r:embed="rId1"/>
        <a:stretch>
          <a:fillRect/>
        </a:stretch>
      </xdr:blipFill>
      <xdr:spPr>
        <a:xfrm>
          <a:off x="114300" y="171450"/>
          <a:ext cx="5428571" cy="4857143"/>
        </a:xfrm>
        <a:prstGeom prst="rect">
          <a:avLst/>
        </a:prstGeom>
      </xdr:spPr>
    </xdr:pic>
    <xdr:clientData/>
  </xdr:twoCellAnchor>
  <xdr:twoCellAnchor editAs="oneCell">
    <xdr:from>
      <xdr:col>0</xdr:col>
      <xdr:colOff>142875</xdr:colOff>
      <xdr:row>23</xdr:row>
      <xdr:rowOff>152400</xdr:rowOff>
    </xdr:from>
    <xdr:to>
      <xdr:col>8</xdr:col>
      <xdr:colOff>27904</xdr:colOff>
      <xdr:row>35</xdr:row>
      <xdr:rowOff>104467</xdr:rowOff>
    </xdr:to>
    <xdr:pic>
      <xdr:nvPicPr>
        <xdr:cNvPr id="4" name="그림 3">
          <a:extLst>
            <a:ext uri="{FF2B5EF4-FFF2-40B4-BE49-F238E27FC236}">
              <a16:creationId xmlns:a16="http://schemas.microsoft.com/office/drawing/2014/main" id="{27673D9D-BE01-B76C-82F6-3D8BE9DBF634}"/>
            </a:ext>
          </a:extLst>
        </xdr:cNvPr>
        <xdr:cNvPicPr>
          <a:picLocks noChangeAspect="1"/>
        </xdr:cNvPicPr>
      </xdr:nvPicPr>
      <xdr:blipFill>
        <a:blip xmlns:r="http://schemas.openxmlformats.org/officeDocument/2006/relationships" r:embed="rId2"/>
        <a:stretch>
          <a:fillRect/>
        </a:stretch>
      </xdr:blipFill>
      <xdr:spPr>
        <a:xfrm>
          <a:off x="142875" y="4972050"/>
          <a:ext cx="5371429" cy="246666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cloudnas.corp.lgcns.com\S1UN05\Documents%20and%20Settings\&#51204;&#44288;&#50857;\My%20Documents\DoNotClick\CMM_&#54868;&#54617;&#50640;&#45320;&#51648;\&#45936;&#51060;&#53552;&#49688;&#51665;&#48143;&#48516;&#49437;&#44288;&#47144;&#51088;&#47308;\&#48373;&#49324;&#48376;%20LCS_STAT_FORM_1.2(&#54532;&#47196;&#51229;&#53944;&#51652;&#54665;&#48372;&#44256;&#4943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o365m_63000012/Shared%20Documents/099.%20Project/Open%20Device%20Platform_%20CMS/1.%20Planning%20&amp;%20Analysis/Estimation/&#44592;&#51456;)&#44277;&#49688;&#5436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요약"/>
      <sheetName val="SIZE"/>
      <sheetName val="SIZE_DETAIL"/>
      <sheetName val="운영현황보고(5월)"/>
      <sheetName val="Summary"/>
      <sheetName val="유형별CSR처리현황"/>
      <sheetName val="주별 CSR 처리현황"/>
      <sheetName val="유형별 CSR 분석(모듈)"/>
      <sheetName val="SAP등록 건 확인(5월)"/>
      <sheetName val="규모,공수분석"/>
      <sheetName val="기타 공수분석"/>
      <sheetName val="CCR(최대CPU사용율)"/>
      <sheetName val="CCR(평균CPU사용율)"/>
      <sheetName val="CCR(최대PAGING SPACE IO"/>
      <sheetName val="CCR(평균PAGING SPACE IO"/>
      <sheetName val="CCR(디스크사용량)"/>
      <sheetName val="CCE(디스크사용량_DATA)"/>
      <sheetName val="CSR납기분석"/>
      <sheetName val="결함분석(누적)"/>
      <sheetName val="inspection_data(5월)"/>
      <sheetName val="Inspection summary"/>
      <sheetName val="위험문제관리"/>
      <sheetName val="Test"/>
      <sheetName val="구성관리(실적)"/>
      <sheetName val="SQA"/>
      <sheetName val="교육"/>
      <sheetName val="2003년도_교육계획(안)"/>
      <sheetName val="08.Lessons Learned"/>
      <sheetName val="1.요약"/>
      <sheetName val="2.일정추적"/>
      <sheetName val="3.규모추적"/>
      <sheetName val="4.1공수분석_개발"/>
      <sheetName val="4.2공수추적_관리"/>
      <sheetName val="5.1결함분석_현황"/>
      <sheetName val="5.2결함분석_제거"/>
      <sheetName val="6.Risks"/>
      <sheetName val="7.실시내용 &amp; Issues"/>
      <sheetName val="8.Lessons"/>
      <sheetName val="99.1공수"/>
      <sheetName val="99.2결함"/>
      <sheetName val="주별_CSR_처리현황"/>
      <sheetName val="유형별_CSR_분석(모듈)"/>
      <sheetName val="SAP등록_건_확인(5월)"/>
      <sheetName val="기타_공수분석"/>
      <sheetName val="CCR(최대PAGING_SPACE_IO"/>
      <sheetName val="CCR(평균PAGING_SPACE_IO"/>
      <sheetName val="Inspection_summary"/>
      <sheetName val="08_Lessons_Learned"/>
      <sheetName val="1_요약"/>
      <sheetName val="2_일정추적"/>
      <sheetName val="3_규모추적"/>
      <sheetName val="4_1공수분석_개발"/>
      <sheetName val="4_2공수추적_관리"/>
      <sheetName val="5_1결함분석_현황"/>
      <sheetName val="5_2결함분석_제거"/>
      <sheetName val="6_Risks"/>
      <sheetName val="7_실시내용_&amp;_Issues"/>
      <sheetName val="8_Lessons"/>
      <sheetName val="99_1공수"/>
      <sheetName val="99_2결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기준)공수표"/>
    </sheetNames>
    <sheetDataSet>
      <sheetData sheetId="0"/>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l@&#47196;%20&#54872;&#49328;&#4405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2364D-5D3F-461E-B4A3-B016D0A53BE3}">
  <sheetPr>
    <tabColor rgb="FFFFCC99"/>
  </sheetPr>
  <dimension ref="B1:J26"/>
  <sheetViews>
    <sheetView showGridLines="0" topLeftCell="A13" workbookViewId="0">
      <selection activeCell="K19" sqref="K19"/>
    </sheetView>
  </sheetViews>
  <sheetFormatPr defaultColWidth="9" defaultRowHeight="18" customHeight="1"/>
  <cols>
    <col min="1" max="1" width="2.625" style="74" customWidth="1"/>
    <col min="2" max="2" width="31.25" style="74" customWidth="1"/>
    <col min="3" max="3" width="24" style="74" customWidth="1"/>
    <col min="4" max="4" width="30" style="74" bestFit="1" customWidth="1"/>
    <col min="5" max="5" width="28.375" style="74" customWidth="1"/>
    <col min="6" max="7" width="25.125" style="74" customWidth="1"/>
    <col min="8" max="8" width="9" style="74" customWidth="1"/>
    <col min="9" max="16384" width="9" style="74"/>
  </cols>
  <sheetData>
    <row r="1" spans="2:10" ht="18" customHeight="1" thickBot="1"/>
    <row r="2" spans="2:10" ht="18" customHeight="1">
      <c r="B2" s="420" t="s">
        <v>0</v>
      </c>
      <c r="C2" s="124" t="s">
        <v>1</v>
      </c>
      <c r="D2" s="125" t="s">
        <v>2</v>
      </c>
      <c r="E2" s="425" t="s">
        <v>3</v>
      </c>
      <c r="F2" s="425"/>
      <c r="G2" s="426"/>
    </row>
    <row r="3" spans="2:10" ht="18" customHeight="1">
      <c r="B3" s="421"/>
      <c r="C3" s="123" t="s">
        <v>4</v>
      </c>
      <c r="D3" s="414" t="s">
        <v>5</v>
      </c>
      <c r="E3" s="415"/>
      <c r="F3" s="123" t="s">
        <v>6</v>
      </c>
      <c r="G3" s="233" t="s">
        <v>7</v>
      </c>
    </row>
    <row r="4" spans="2:10" ht="18" customHeight="1">
      <c r="B4" s="421"/>
      <c r="C4" s="123" t="s">
        <v>8</v>
      </c>
      <c r="D4" s="427" t="s">
        <v>9</v>
      </c>
      <c r="E4" s="427"/>
      <c r="F4" s="427"/>
      <c r="G4" s="417"/>
    </row>
    <row r="5" spans="2:10" ht="18" customHeight="1">
      <c r="B5" s="421"/>
      <c r="C5" s="123" t="s">
        <v>10</v>
      </c>
      <c r="D5" s="427" t="s">
        <v>11</v>
      </c>
      <c r="E5" s="427"/>
      <c r="F5" s="427"/>
      <c r="G5" s="417"/>
    </row>
    <row r="6" spans="2:10" ht="18" customHeight="1">
      <c r="B6" s="421"/>
      <c r="C6" s="423" t="s">
        <v>12</v>
      </c>
      <c r="D6" s="428" t="s">
        <v>13</v>
      </c>
      <c r="E6" s="428"/>
      <c r="F6" s="414" t="s">
        <v>13</v>
      </c>
      <c r="G6" s="417"/>
    </row>
    <row r="7" spans="2:10" ht="18" customHeight="1">
      <c r="B7" s="421"/>
      <c r="C7" s="423"/>
      <c r="D7" s="428" t="s">
        <v>14</v>
      </c>
      <c r="E7" s="428"/>
      <c r="F7" s="414" t="s">
        <v>15</v>
      </c>
      <c r="G7" s="417"/>
    </row>
    <row r="8" spans="2:10" ht="18" customHeight="1">
      <c r="B8" s="421"/>
      <c r="C8" s="423"/>
      <c r="D8" s="428" t="s">
        <v>16</v>
      </c>
      <c r="E8" s="428"/>
      <c r="F8" s="414" t="s">
        <v>17</v>
      </c>
      <c r="G8" s="417"/>
    </row>
    <row r="9" spans="2:10" ht="18" customHeight="1" thickBot="1">
      <c r="B9" s="422"/>
      <c r="C9" s="424"/>
      <c r="D9" s="429" t="s">
        <v>18</v>
      </c>
      <c r="E9" s="429"/>
      <c r="F9" s="418">
        <f>IF(F6="Reusable",(1+((RIGHT($F$7,2)+RIGHT($F$8,2))/2)/100*0.8),"N/A")</f>
        <v>1.1600000000000001</v>
      </c>
      <c r="G9" s="419"/>
      <c r="I9" s="131"/>
    </row>
    <row r="10" spans="2:10" ht="18" customHeight="1">
      <c r="B10" s="74" t="s">
        <v>19</v>
      </c>
      <c r="C10" s="2"/>
      <c r="D10" s="2"/>
      <c r="E10" s="2"/>
      <c r="F10" s="2"/>
      <c r="G10" s="2"/>
      <c r="I10" s="131"/>
      <c r="J10" s="2"/>
    </row>
    <row r="11" spans="2:10" ht="18" customHeight="1" thickBot="1">
      <c r="B11" s="126"/>
      <c r="J11" s="2"/>
    </row>
    <row r="12" spans="2:10" ht="35.450000000000003" customHeight="1">
      <c r="B12" s="420" t="s">
        <v>20</v>
      </c>
      <c r="C12" s="99" t="s">
        <v>21</v>
      </c>
      <c r="D12" s="266" t="s">
        <v>22</v>
      </c>
      <c r="E12" s="267" t="s">
        <v>23</v>
      </c>
      <c r="F12" s="268" t="s">
        <v>24</v>
      </c>
      <c r="G12" s="1"/>
      <c r="J12" s="2"/>
    </row>
    <row r="13" spans="2:10" ht="42.75">
      <c r="B13" s="421"/>
      <c r="C13" s="162" t="s">
        <v>25</v>
      </c>
      <c r="D13" s="183"/>
      <c r="E13" s="184"/>
      <c r="F13" s="185"/>
      <c r="G13" s="161"/>
      <c r="J13" s="2"/>
    </row>
    <row r="14" spans="2:10" ht="42.75">
      <c r="B14" s="421"/>
      <c r="C14" s="162" t="s">
        <v>26</v>
      </c>
      <c r="D14" s="189"/>
      <c r="E14" s="190"/>
      <c r="F14" s="191"/>
      <c r="G14" s="161"/>
      <c r="J14" s="2"/>
    </row>
    <row r="15" spans="2:10" ht="14.25">
      <c r="B15" s="421"/>
      <c r="C15" s="163" t="s">
        <v>27</v>
      </c>
      <c r="D15" s="183"/>
      <c r="E15" s="184"/>
      <c r="F15" s="185"/>
      <c r="G15" s="161"/>
      <c r="J15" s="2"/>
    </row>
    <row r="16" spans="2:10" ht="15" thickBot="1">
      <c r="B16" s="422"/>
      <c r="C16" s="164" t="s">
        <v>28</v>
      </c>
      <c r="D16" s="186"/>
      <c r="E16" s="187"/>
      <c r="F16" s="188"/>
      <c r="G16" s="161"/>
    </row>
    <row r="17" spans="2:7" ht="18" customHeight="1">
      <c r="B17" s="74" t="s">
        <v>29</v>
      </c>
    </row>
    <row r="20" spans="2:7" ht="18" customHeight="1">
      <c r="B20" s="416" t="s">
        <v>30</v>
      </c>
      <c r="C20" s="416"/>
      <c r="D20" s="416"/>
      <c r="E20" s="416"/>
      <c r="F20" s="416"/>
      <c r="G20" s="416"/>
    </row>
    <row r="22" spans="2:7" ht="18" customHeight="1">
      <c r="B22" s="130" t="s">
        <v>31</v>
      </c>
      <c r="C22" s="75"/>
      <c r="D22" s="75"/>
      <c r="E22" s="2"/>
      <c r="F22" s="2"/>
      <c r="G22" s="104" t="s">
        <v>32</v>
      </c>
    </row>
    <row r="23" spans="2:7" ht="18" customHeight="1">
      <c r="B23" s="77" t="s">
        <v>21</v>
      </c>
      <c r="C23" s="95" t="s">
        <v>33</v>
      </c>
      <c r="D23" s="95" t="s">
        <v>34</v>
      </c>
      <c r="E23" s="95" t="s">
        <v>35</v>
      </c>
      <c r="F23" s="95" t="s">
        <v>36</v>
      </c>
      <c r="G23" s="95" t="s">
        <v>37</v>
      </c>
    </row>
    <row r="24" spans="2:7" ht="18" customHeight="1">
      <c r="B24" s="77" t="s">
        <v>38</v>
      </c>
      <c r="C24" s="95">
        <v>50</v>
      </c>
      <c r="D24" s="95">
        <v>40</v>
      </c>
      <c r="E24" s="95">
        <v>30</v>
      </c>
      <c r="F24" s="95">
        <v>20</v>
      </c>
      <c r="G24" s="95">
        <v>10</v>
      </c>
    </row>
    <row r="25" spans="2:7" ht="31.7" customHeight="1">
      <c r="B25" s="7" t="s">
        <v>39</v>
      </c>
      <c r="C25" s="93" t="s">
        <v>40</v>
      </c>
      <c r="D25" s="93" t="s">
        <v>41</v>
      </c>
      <c r="E25" s="93" t="s">
        <v>42</v>
      </c>
      <c r="F25" s="94" t="s">
        <v>43</v>
      </c>
      <c r="G25" s="94" t="s">
        <v>44</v>
      </c>
    </row>
    <row r="26" spans="2:7" ht="72" customHeight="1">
      <c r="B26" s="7" t="s">
        <v>45</v>
      </c>
      <c r="C26" s="93" t="s">
        <v>46</v>
      </c>
      <c r="D26" s="93" t="s">
        <v>47</v>
      </c>
      <c r="E26" s="93" t="s">
        <v>48</v>
      </c>
      <c r="F26" s="94" t="s">
        <v>49</v>
      </c>
      <c r="G26" s="94" t="s">
        <v>50</v>
      </c>
    </row>
  </sheetData>
  <mergeCells count="16">
    <mergeCell ref="D3:E3"/>
    <mergeCell ref="B20:G20"/>
    <mergeCell ref="F6:G6"/>
    <mergeCell ref="F7:G7"/>
    <mergeCell ref="F8:G8"/>
    <mergeCell ref="F9:G9"/>
    <mergeCell ref="B2:B9"/>
    <mergeCell ref="C6:C9"/>
    <mergeCell ref="B12:B16"/>
    <mergeCell ref="E2:G2"/>
    <mergeCell ref="D4:G4"/>
    <mergeCell ref="D5:G5"/>
    <mergeCell ref="D6:E6"/>
    <mergeCell ref="D7:E7"/>
    <mergeCell ref="D8:E8"/>
    <mergeCell ref="D9:E9"/>
  </mergeCells>
  <phoneticPr fontId="5" type="noConversion"/>
  <dataValidations count="4">
    <dataValidation type="list" allowBlank="1" showInputMessage="1" showErrorMessage="1" sqref="F6" xr:uid="{B9C4D81E-7DC4-480D-829A-AA6FC6155815}">
      <formula1>"재사용 있음, 재사용 없음"</formula1>
    </dataValidation>
    <dataValidation type="list" allowBlank="1" showInputMessage="1" showErrorMessage="1" sqref="F7:F8" xr:uid="{865871A9-89E6-4A7A-931D-AE18BDE39888}">
      <formula1>"매우 어려움:50,어려움:40,보통:30,쉬움:20,매우 쉬움:10"</formula1>
    </dataValidation>
    <dataValidation type="list" allowBlank="1" showInputMessage="1" showErrorMessage="1" sqref="D5:G5" xr:uid="{A8CF0E9B-9112-4A8E-83DB-36F962E18604}">
      <formula1>"표준공수표 기반 견적,MM 기반 견적"</formula1>
    </dataValidation>
    <dataValidation type="list" allowBlank="1" showInputMessage="1" showErrorMessage="1" sqref="G3" xr:uid="{1A9E4150-4FF5-45DE-93B8-E54667784883}">
      <formula1>"해당사항 없음 : 1.00, 스마트 팩토리 : 1.05, ERP(SAP) : 1.20, 빅데이터 사업 : 1.30"</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CCBB-07BA-40F8-94EB-3855C6B04D16}">
  <sheetPr>
    <tabColor theme="3" tint="0.79998168889431442"/>
  </sheetPr>
  <dimension ref="B1:K79"/>
  <sheetViews>
    <sheetView showGridLines="0" topLeftCell="A6" zoomScaleNormal="100" workbookViewId="0">
      <selection activeCell="F14" sqref="F14"/>
    </sheetView>
  </sheetViews>
  <sheetFormatPr defaultColWidth="9" defaultRowHeight="12.75"/>
  <cols>
    <col min="1" max="1" width="3.75" style="2" customWidth="1"/>
    <col min="2" max="2" width="17.375" style="2" customWidth="1"/>
    <col min="3" max="3" width="21.625" style="2" customWidth="1"/>
    <col min="4" max="4" width="27" style="2" customWidth="1"/>
    <col min="5" max="6" width="25.625" style="2" customWidth="1"/>
    <col min="7" max="7" width="28.75" style="2" customWidth="1"/>
    <col min="8" max="8" width="3.75" style="2" customWidth="1"/>
    <col min="9" max="11" width="27.75" style="2" customWidth="1"/>
    <col min="12" max="16384" width="9" style="2"/>
  </cols>
  <sheetData>
    <row r="1" spans="2:11">
      <c r="I1" s="2" t="s">
        <v>51</v>
      </c>
    </row>
    <row r="2" spans="2:11">
      <c r="B2" s="84"/>
    </row>
    <row r="4" spans="2:11">
      <c r="J4" s="80"/>
    </row>
    <row r="5" spans="2:11">
      <c r="J5" s="81"/>
    </row>
    <row r="6" spans="2:11">
      <c r="J6" s="80"/>
    </row>
    <row r="9" spans="2:11">
      <c r="F9" s="54"/>
      <c r="J9" s="76"/>
    </row>
    <row r="13" spans="2:11">
      <c r="I13" s="80"/>
      <c r="J13" s="76"/>
      <c r="K13" s="80"/>
    </row>
    <row r="14" spans="2:11">
      <c r="I14" s="81"/>
      <c r="K14" s="81"/>
    </row>
    <row r="15" spans="2:11">
      <c r="I15" s="81"/>
      <c r="K15" s="81"/>
    </row>
    <row r="16" spans="2:11">
      <c r="I16" s="80"/>
      <c r="K16" s="80"/>
    </row>
    <row r="17" spans="9:10">
      <c r="I17" s="81"/>
    </row>
    <row r="18" spans="9:10">
      <c r="I18" s="80"/>
    </row>
    <row r="19" spans="9:10" ht="13.7" customHeight="1">
      <c r="I19" s="80"/>
    </row>
    <row r="20" spans="9:10">
      <c r="I20" s="80"/>
    </row>
    <row r="21" spans="9:10">
      <c r="I21" s="82"/>
    </row>
    <row r="22" spans="9:10">
      <c r="I22" s="81"/>
    </row>
    <row r="23" spans="9:10">
      <c r="I23" s="81"/>
    </row>
    <row r="24" spans="9:10">
      <c r="I24" s="81"/>
    </row>
    <row r="25" spans="9:10">
      <c r="I25" s="80"/>
    </row>
    <row r="26" spans="9:10">
      <c r="I26" s="81"/>
    </row>
    <row r="27" spans="9:10">
      <c r="I27" s="80"/>
    </row>
    <row r="28" spans="9:10">
      <c r="I28" s="83"/>
    </row>
    <row r="31" spans="9:10">
      <c r="J31" s="80"/>
    </row>
    <row r="32" spans="9:10">
      <c r="J32" s="81"/>
    </row>
    <row r="33" spans="10:10">
      <c r="J33" s="85"/>
    </row>
    <row r="34" spans="10:10">
      <c r="J34" s="81"/>
    </row>
    <row r="35" spans="10:10">
      <c r="J35" s="81"/>
    </row>
    <row r="36" spans="10:10">
      <c r="J36" s="80"/>
    </row>
    <row r="37" spans="10:10">
      <c r="J37" s="81"/>
    </row>
    <row r="38" spans="10:10">
      <c r="J38" s="81"/>
    </row>
    <row r="39" spans="10:10">
      <c r="J39" s="80"/>
    </row>
    <row r="41" spans="10:10">
      <c r="J41" s="86"/>
    </row>
    <row r="59" spans="2:10">
      <c r="E59" s="269"/>
      <c r="F59" s="269"/>
      <c r="G59" s="269"/>
      <c r="H59" s="269"/>
      <c r="I59" s="269"/>
      <c r="J59" s="269"/>
    </row>
    <row r="60" spans="2:10" s="270" customFormat="1" ht="26.25">
      <c r="B60" s="269"/>
      <c r="C60" s="269"/>
      <c r="E60" s="269"/>
      <c r="F60" s="273" t="s">
        <v>52</v>
      </c>
      <c r="G60" s="269"/>
      <c r="H60" s="269"/>
      <c r="I60" s="269"/>
      <c r="J60" s="269"/>
    </row>
    <row r="61" spans="2:10" s="270" customFormat="1" ht="102">
      <c r="B61" s="269"/>
      <c r="C61" s="269"/>
      <c r="D61" s="269"/>
      <c r="E61" s="269"/>
      <c r="F61" s="32" t="s">
        <v>53</v>
      </c>
      <c r="G61" s="271" t="s">
        <v>54</v>
      </c>
      <c r="H61" s="271"/>
      <c r="I61" s="271" t="s">
        <v>55</v>
      </c>
      <c r="J61" s="269"/>
    </row>
    <row r="62" spans="2:10" s="270" customFormat="1" ht="51">
      <c r="B62" s="269"/>
      <c r="C62" s="269"/>
      <c r="D62" s="269"/>
      <c r="E62" s="269"/>
      <c r="F62" s="271" t="s">
        <v>56</v>
      </c>
      <c r="G62" s="271" t="s">
        <v>57</v>
      </c>
      <c r="H62" s="271"/>
      <c r="I62" s="271" t="s">
        <v>58</v>
      </c>
      <c r="J62" s="269"/>
    </row>
    <row r="63" spans="2:10" s="270" customFormat="1" ht="13.5">
      <c r="B63" s="269"/>
      <c r="C63" s="269"/>
      <c r="D63" s="269"/>
      <c r="E63" s="269"/>
      <c r="F63" s="271" t="s">
        <v>59</v>
      </c>
      <c r="G63" s="271" t="s">
        <v>60</v>
      </c>
      <c r="H63" s="271"/>
      <c r="I63" s="271"/>
      <c r="J63" s="269"/>
    </row>
    <row r="64" spans="2:10" s="270" customFormat="1" ht="27">
      <c r="C64" s="269"/>
      <c r="D64" s="269"/>
      <c r="E64" s="269"/>
      <c r="F64" s="271" t="s">
        <v>61</v>
      </c>
      <c r="G64" s="271" t="s">
        <v>62</v>
      </c>
      <c r="H64" s="271"/>
      <c r="I64" s="271" t="s">
        <v>63</v>
      </c>
      <c r="J64" s="269"/>
    </row>
    <row r="65" spans="2:10" s="270" customFormat="1" ht="76.5">
      <c r="B65" s="269"/>
      <c r="C65" s="269"/>
      <c r="D65" s="269"/>
      <c r="E65" s="269"/>
      <c r="F65" s="271" t="s">
        <v>64</v>
      </c>
      <c r="G65" s="272" t="s">
        <v>65</v>
      </c>
      <c r="H65" s="271"/>
      <c r="I65" s="271"/>
      <c r="J65" s="269"/>
    </row>
    <row r="66" spans="2:10" s="270" customFormat="1" ht="51">
      <c r="B66" s="269"/>
      <c r="C66" s="269"/>
      <c r="D66" s="269"/>
      <c r="E66" s="269"/>
      <c r="F66" s="271" t="s">
        <v>66</v>
      </c>
      <c r="G66" s="271" t="s">
        <v>67</v>
      </c>
      <c r="H66" s="271"/>
      <c r="I66" s="271"/>
      <c r="J66" s="269"/>
    </row>
    <row r="67" spans="2:10" s="270" customFormat="1">
      <c r="B67" s="269"/>
      <c r="C67" s="269"/>
      <c r="D67" s="269"/>
      <c r="E67" s="269"/>
      <c r="F67" s="271" t="s">
        <v>68</v>
      </c>
      <c r="G67" s="271"/>
      <c r="H67" s="271"/>
      <c r="I67" s="271"/>
      <c r="J67" s="269"/>
    </row>
    <row r="68" spans="2:10" s="270" customFormat="1">
      <c r="B68" s="269"/>
      <c r="C68" s="269"/>
      <c r="D68" s="269"/>
      <c r="E68" s="269"/>
      <c r="F68" s="269"/>
      <c r="G68" s="269"/>
      <c r="H68" s="269"/>
      <c r="I68" s="269"/>
      <c r="J68" s="269"/>
    </row>
    <row r="69" spans="2:10" s="270" customFormat="1">
      <c r="B69" s="269"/>
      <c r="C69" s="269"/>
      <c r="D69" s="269"/>
      <c r="E69" s="269"/>
      <c r="F69" s="269"/>
      <c r="G69" s="269"/>
      <c r="H69" s="269"/>
      <c r="I69" s="269"/>
      <c r="J69" s="269"/>
    </row>
    <row r="70" spans="2:10">
      <c r="B70" s="269"/>
      <c r="C70" s="269"/>
      <c r="D70" s="269"/>
      <c r="E70" s="269"/>
      <c r="F70" s="274"/>
      <c r="G70" s="269"/>
      <c r="H70" s="269"/>
      <c r="I70" s="269"/>
      <c r="J70" s="269"/>
    </row>
    <row r="71" spans="2:10">
      <c r="B71" s="269"/>
      <c r="C71" s="269"/>
      <c r="D71" s="269"/>
      <c r="E71" s="269"/>
      <c r="F71" s="269"/>
      <c r="G71" s="269"/>
      <c r="H71" s="269"/>
      <c r="I71" s="269"/>
      <c r="J71" s="269"/>
    </row>
    <row r="72" spans="2:10">
      <c r="B72" s="269"/>
      <c r="C72" s="269"/>
      <c r="D72" s="269"/>
      <c r="E72" s="269"/>
      <c r="F72" s="269"/>
      <c r="G72" s="269"/>
      <c r="H72" s="269"/>
      <c r="I72" s="269"/>
      <c r="J72" s="269"/>
    </row>
    <row r="73" spans="2:10">
      <c r="B73" s="269"/>
      <c r="C73" s="269"/>
      <c r="D73" s="269"/>
      <c r="E73" s="269"/>
      <c r="F73" s="269"/>
      <c r="G73" s="269"/>
      <c r="H73" s="269"/>
      <c r="I73" s="269"/>
      <c r="J73" s="269"/>
    </row>
    <row r="74" spans="2:10">
      <c r="B74" s="269"/>
      <c r="C74" s="269"/>
      <c r="D74" s="269"/>
      <c r="E74" s="269"/>
      <c r="F74" s="269"/>
      <c r="G74" s="269"/>
      <c r="H74" s="269"/>
      <c r="I74" s="269"/>
      <c r="J74" s="269"/>
    </row>
    <row r="75" spans="2:10">
      <c r="B75" s="269"/>
      <c r="C75" s="269"/>
      <c r="D75" s="269"/>
      <c r="E75" s="269"/>
      <c r="F75" s="269"/>
      <c r="G75" s="269"/>
      <c r="H75" s="269"/>
      <c r="I75" s="269"/>
      <c r="J75" s="269"/>
    </row>
    <row r="76" spans="2:10">
      <c r="B76" s="269"/>
      <c r="C76" s="269"/>
      <c r="D76" s="269"/>
      <c r="E76" s="269"/>
      <c r="F76" s="269"/>
      <c r="G76" s="269"/>
      <c r="H76" s="269"/>
      <c r="I76" s="269"/>
      <c r="J76" s="269"/>
    </row>
    <row r="77" spans="2:10">
      <c r="B77" s="269"/>
      <c r="C77" s="269"/>
      <c r="D77" s="269"/>
    </row>
    <row r="78" spans="2:10">
      <c r="B78" s="269"/>
      <c r="C78" s="269"/>
      <c r="D78" s="269"/>
    </row>
    <row r="79" spans="2:10">
      <c r="B79" s="269"/>
      <c r="C79" s="269"/>
      <c r="D79" s="269"/>
    </row>
  </sheetData>
  <phoneticPr fontId="5" type="noConversion"/>
  <pageMargins left="0.7" right="0.7" top="0.75" bottom="0.75" header="0.3" footer="0.3"/>
  <pageSetup paperSize="9" scale="46" orientation="portrait" r:id="rId1"/>
  <colBreaks count="1" manualBreakCount="1">
    <brk id="8"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CC8BB-7A85-4DDB-B1E4-7AAC5ED48ACA}">
  <dimension ref="A1:G153"/>
  <sheetViews>
    <sheetView workbookViewId="0">
      <selection activeCell="J11" sqref="J11"/>
    </sheetView>
  </sheetViews>
  <sheetFormatPr defaultRowHeight="15"/>
  <cols>
    <col min="1" max="1" width="20.125" style="293" customWidth="1"/>
    <col min="2" max="2" width="38.875" style="294" customWidth="1"/>
    <col min="3" max="3" width="28.375" style="295" bestFit="1" customWidth="1"/>
    <col min="4" max="4" width="44.875" style="296" customWidth="1"/>
  </cols>
  <sheetData>
    <row r="1" spans="1:7">
      <c r="A1" s="300" t="s">
        <v>69</v>
      </c>
      <c r="B1" s="300" t="s">
        <v>70</v>
      </c>
      <c r="C1" s="301" t="s">
        <v>71</v>
      </c>
      <c r="D1" s="302" t="s">
        <v>72</v>
      </c>
    </row>
    <row r="2" spans="1:7" s="306" customFormat="1">
      <c r="A2" s="303" t="e" cm="1">
        <f t="array" ref="A2">LOOKUP(2, 1/('Dev breaking tasks'!#REF!&lt;&gt;""), 'Dev breaking tasks'!#REF!)</f>
        <v>#REF!</v>
      </c>
      <c r="B2" s="303" t="e" cm="1">
        <f t="array" ref="B2">LOOKUP(2, 1/('Dev breaking tasks'!#REF!&lt;&gt;""), 'Dev breaking tasks'!#REF!)</f>
        <v>#REF!</v>
      </c>
      <c r="C2" s="304" t="e" cm="1">
        <f t="array" ref="C2">LOOKUP(2, 1/('Dev breaking tasks'!#REF!&lt;&gt;""), 'Dev breaking tasks'!#REF!)</f>
        <v>#REF!</v>
      </c>
      <c r="D2" s="305" t="e">
        <f>'Dev breaking tasks'!#REF!</f>
        <v>#REF!</v>
      </c>
      <c r="F2" s="430" t="s">
        <v>73</v>
      </c>
      <c r="G2" s="430"/>
    </row>
    <row r="3" spans="1:7" s="306" customFormat="1">
      <c r="A3" s="303" t="e" cm="1">
        <f t="array" ref="A3">LOOKUP(2, 1/('Dev breaking tasks'!#REF!&lt;&gt;""), 'Dev breaking tasks'!#REF!)</f>
        <v>#REF!</v>
      </c>
      <c r="B3" s="303" t="e" cm="1">
        <f t="array" ref="B3">LOOKUP(2, 1/('Dev breaking tasks'!#REF!&lt;&gt;""), 'Dev breaking tasks'!#REF!)</f>
        <v>#REF!</v>
      </c>
      <c r="C3" s="304" t="e" cm="1">
        <f t="array" ref="C3">LOOKUP(2, 1/('Dev breaking tasks'!#REF!&lt;&gt;""), 'Dev breaking tasks'!#REF!)</f>
        <v>#REF!</v>
      </c>
      <c r="D3" s="305" t="e">
        <f>'Dev breaking tasks'!#REF!</f>
        <v>#REF!</v>
      </c>
      <c r="F3" s="430"/>
      <c r="G3" s="430"/>
    </row>
    <row r="4" spans="1:7" s="306" customFormat="1">
      <c r="A4" s="303" t="e" cm="1">
        <f t="array" ref="A4">LOOKUP(2, 1/('Dev breaking tasks'!#REF!&lt;&gt;""), 'Dev breaking tasks'!#REF!)</f>
        <v>#REF!</v>
      </c>
      <c r="B4" s="303" t="e" cm="1">
        <f t="array" ref="B4">LOOKUP(2, 1/('Dev breaking tasks'!#REF!&lt;&gt;""), 'Dev breaking tasks'!#REF!)</f>
        <v>#REF!</v>
      </c>
      <c r="C4" s="304" t="e" cm="1">
        <f t="array" ref="C4">LOOKUP(2, 1/('Dev breaking tasks'!#REF!&lt;&gt;""), 'Dev breaking tasks'!#REF!)</f>
        <v>#REF!</v>
      </c>
      <c r="D4" s="305" t="e">
        <f>'Dev breaking tasks'!#REF!</f>
        <v>#REF!</v>
      </c>
      <c r="F4" s="430"/>
      <c r="G4" s="430"/>
    </row>
    <row r="5" spans="1:7" s="306" customFormat="1">
      <c r="A5" s="303" t="e" cm="1">
        <f t="array" ref="A5">LOOKUP(2, 1/('Dev breaking tasks'!#REF!&lt;&gt;""), 'Dev breaking tasks'!#REF!)</f>
        <v>#REF!</v>
      </c>
      <c r="B5" s="303" t="e" cm="1">
        <f t="array" ref="B5">LOOKUP(2, 1/('Dev breaking tasks'!#REF!&lt;&gt;""), 'Dev breaking tasks'!#REF!)</f>
        <v>#REF!</v>
      </c>
      <c r="C5" s="304" t="e" cm="1">
        <f t="array" ref="C5">LOOKUP(2, 1/('Dev breaking tasks'!#REF!&lt;&gt;""), 'Dev breaking tasks'!#REF!)</f>
        <v>#REF!</v>
      </c>
      <c r="D5" s="305" t="e">
        <f>'Dev breaking tasks'!#REF!</f>
        <v>#REF!</v>
      </c>
      <c r="F5" s="430"/>
      <c r="G5" s="430"/>
    </row>
    <row r="6" spans="1:7">
      <c r="A6" s="299" t="e" cm="1">
        <f t="array" ref="A6">LOOKUP(2, 1/('Dev breaking tasks'!#REF!&lt;&gt;""), 'Dev breaking tasks'!#REF!)</f>
        <v>#REF!</v>
      </c>
      <c r="B6" s="299" t="e" cm="1">
        <f t="array" ref="B6">LOOKUP(2, 1/('Dev breaking tasks'!#REF!&lt;&gt;""), 'Dev breaking tasks'!#REF!)</f>
        <v>#REF!</v>
      </c>
      <c r="C6" s="297" t="e" cm="1">
        <f t="array" ref="C6">LOOKUP(2, 1/('Dev breaking tasks'!#REF!&lt;&gt;""), 'Dev breaking tasks'!#REF!)</f>
        <v>#REF!</v>
      </c>
      <c r="D6" s="298" t="e">
        <f>'Dev breaking tasks'!#REF!</f>
        <v>#REF!</v>
      </c>
    </row>
    <row r="7" spans="1:7">
      <c r="A7" s="299" t="e" cm="1">
        <f t="array" ref="A7">LOOKUP(2, 1/('Dev breaking tasks'!#REF!&lt;&gt;""), 'Dev breaking tasks'!#REF!)</f>
        <v>#REF!</v>
      </c>
      <c r="B7" s="299" t="e" cm="1">
        <f t="array" ref="B7">LOOKUP(2, 1/('Dev breaking tasks'!#REF!&lt;&gt;""), 'Dev breaking tasks'!#REF!)</f>
        <v>#REF!</v>
      </c>
      <c r="C7" s="297" t="e" cm="1">
        <f t="array" ref="C7">LOOKUP(2, 1/('Dev breaking tasks'!#REF!&lt;&gt;""), 'Dev breaking tasks'!#REF!)</f>
        <v>#REF!</v>
      </c>
      <c r="D7" s="298" t="e">
        <f>'Dev breaking tasks'!#REF!</f>
        <v>#REF!</v>
      </c>
    </row>
    <row r="8" spans="1:7">
      <c r="A8" s="299" t="e" cm="1">
        <f t="array" ref="A8">LOOKUP(2, 1/('Dev breaking tasks'!#REF!&lt;&gt;""), 'Dev breaking tasks'!#REF!)</f>
        <v>#REF!</v>
      </c>
      <c r="B8" s="299" t="e" cm="1">
        <f t="array" ref="B8">LOOKUP(2, 1/('Dev breaking tasks'!#REF!&lt;&gt;""), 'Dev breaking tasks'!#REF!)</f>
        <v>#REF!</v>
      </c>
      <c r="C8" s="297" t="e" cm="1">
        <f t="array" ref="C8">LOOKUP(2, 1/('Dev breaking tasks'!#REF!&lt;&gt;""), 'Dev breaking tasks'!#REF!)</f>
        <v>#REF!</v>
      </c>
      <c r="D8" s="298" t="e">
        <f>'Dev breaking tasks'!#REF!</f>
        <v>#REF!</v>
      </c>
    </row>
    <row r="9" spans="1:7">
      <c r="A9" s="299" t="e" cm="1">
        <f t="array" ref="A9">LOOKUP(2, 1/('Dev breaking tasks'!#REF!&lt;&gt;""), 'Dev breaking tasks'!#REF!)</f>
        <v>#REF!</v>
      </c>
      <c r="B9" s="299" t="e" cm="1">
        <f t="array" ref="B9">LOOKUP(2, 1/('Dev breaking tasks'!#REF!&lt;&gt;""), 'Dev breaking tasks'!#REF!)</f>
        <v>#REF!</v>
      </c>
      <c r="C9" s="297" t="e" cm="1">
        <f t="array" ref="C9">LOOKUP(2, 1/('Dev breaking tasks'!#REF!&lt;&gt;""), 'Dev breaking tasks'!#REF!)</f>
        <v>#REF!</v>
      </c>
      <c r="D9" s="298" t="e">
        <f>'Dev breaking tasks'!#REF!</f>
        <v>#REF!</v>
      </c>
    </row>
    <row r="10" spans="1:7">
      <c r="A10" s="299" t="e" cm="1">
        <f t="array" ref="A10">LOOKUP(2, 1/('Dev breaking tasks'!#REF!&lt;&gt;""), 'Dev breaking tasks'!#REF!)</f>
        <v>#REF!</v>
      </c>
      <c r="B10" s="299" t="e" cm="1">
        <f t="array" ref="B10">LOOKUP(2, 1/('Dev breaking tasks'!#REF!&lt;&gt;""), 'Dev breaking tasks'!#REF!)</f>
        <v>#REF!</v>
      </c>
      <c r="C10" s="297" t="e" cm="1">
        <f t="array" ref="C10">LOOKUP(2, 1/('Dev breaking tasks'!#REF!&lt;&gt;""), 'Dev breaking tasks'!#REF!)</f>
        <v>#REF!</v>
      </c>
      <c r="D10" s="298" t="e">
        <f>'Dev breaking tasks'!#REF!</f>
        <v>#REF!</v>
      </c>
    </row>
    <row r="11" spans="1:7">
      <c r="A11" s="299" t="e" cm="1">
        <f t="array" ref="A11">LOOKUP(2, 1/('Dev breaking tasks'!#REF!&lt;&gt;""), 'Dev breaking tasks'!#REF!)</f>
        <v>#REF!</v>
      </c>
      <c r="B11" s="299" t="e" cm="1">
        <f t="array" ref="B11">LOOKUP(2, 1/('Dev breaking tasks'!#REF!&lt;&gt;""), 'Dev breaking tasks'!#REF!)</f>
        <v>#REF!</v>
      </c>
      <c r="C11" s="297" t="e" cm="1">
        <f t="array" ref="C11">LOOKUP(2, 1/('Dev breaking tasks'!#REF!&lt;&gt;""), 'Dev breaking tasks'!#REF!)</f>
        <v>#REF!</v>
      </c>
      <c r="D11" s="298" t="e">
        <f>'Dev breaking tasks'!#REF!</f>
        <v>#REF!</v>
      </c>
    </row>
    <row r="12" spans="1:7">
      <c r="A12" s="299" t="e" cm="1">
        <f t="array" ref="A12">LOOKUP(2, 1/('Dev breaking tasks'!#REF!&lt;&gt;""), 'Dev breaking tasks'!#REF!)</f>
        <v>#REF!</v>
      </c>
      <c r="B12" s="299" t="e" cm="1">
        <f t="array" ref="B12">LOOKUP(2, 1/('Dev breaking tasks'!#REF!&lt;&gt;""), 'Dev breaking tasks'!#REF!)</f>
        <v>#REF!</v>
      </c>
      <c r="C12" s="297" t="e" cm="1">
        <f t="array" ref="C12">LOOKUP(2, 1/('Dev breaking tasks'!#REF!&lt;&gt;""), 'Dev breaking tasks'!#REF!)</f>
        <v>#REF!</v>
      </c>
      <c r="D12" s="298" t="e">
        <f>'Dev breaking tasks'!#REF!</f>
        <v>#REF!</v>
      </c>
    </row>
    <row r="13" spans="1:7">
      <c r="A13" s="299" t="e" cm="1">
        <f t="array" ref="A13">LOOKUP(2, 1/('Dev breaking tasks'!#REF!&lt;&gt;""), 'Dev breaking tasks'!#REF!)</f>
        <v>#REF!</v>
      </c>
      <c r="B13" s="299" t="e" cm="1">
        <f t="array" ref="B13">LOOKUP(2, 1/('Dev breaking tasks'!#REF!&lt;&gt;""), 'Dev breaking tasks'!#REF!)</f>
        <v>#REF!</v>
      </c>
      <c r="C13" s="297" t="e" cm="1">
        <f t="array" ref="C13">LOOKUP(2, 1/('Dev breaking tasks'!#REF!&lt;&gt;""), 'Dev breaking tasks'!#REF!)</f>
        <v>#REF!</v>
      </c>
      <c r="D13" s="298" t="e">
        <f>'Dev breaking tasks'!#REF!</f>
        <v>#REF!</v>
      </c>
    </row>
    <row r="14" spans="1:7">
      <c r="A14" s="299" t="e" cm="1">
        <f t="array" ref="A14">LOOKUP(2, 1/('Dev breaking tasks'!#REF!&lt;&gt;""), 'Dev breaking tasks'!#REF!)</f>
        <v>#REF!</v>
      </c>
      <c r="B14" s="299" t="e" cm="1">
        <f t="array" ref="B14">LOOKUP(2, 1/('Dev breaking tasks'!#REF!&lt;&gt;""), 'Dev breaking tasks'!#REF!)</f>
        <v>#REF!</v>
      </c>
      <c r="C14" s="297" t="e" cm="1">
        <f t="array" ref="C14">LOOKUP(2, 1/('Dev breaking tasks'!#REF!&lt;&gt;""), 'Dev breaking tasks'!#REF!)</f>
        <v>#REF!</v>
      </c>
      <c r="D14" s="298" t="e">
        <f>'Dev breaking tasks'!#REF!</f>
        <v>#REF!</v>
      </c>
    </row>
    <row r="15" spans="1:7">
      <c r="A15" s="299" t="e" cm="1">
        <f t="array" ref="A15">LOOKUP(2, 1/('Dev breaking tasks'!#REF!&lt;&gt;""), 'Dev breaking tasks'!#REF!)</f>
        <v>#REF!</v>
      </c>
      <c r="B15" s="299" t="e" cm="1">
        <f t="array" ref="B15">LOOKUP(2, 1/('Dev breaking tasks'!#REF!&lt;&gt;""), 'Dev breaking tasks'!#REF!)</f>
        <v>#REF!</v>
      </c>
      <c r="C15" s="297" t="e" cm="1">
        <f t="array" ref="C15">LOOKUP(2, 1/('Dev breaking tasks'!#REF!&lt;&gt;""), 'Dev breaking tasks'!#REF!)</f>
        <v>#REF!</v>
      </c>
      <c r="D15" s="298" t="e">
        <f>'Dev breaking tasks'!#REF!</f>
        <v>#REF!</v>
      </c>
    </row>
    <row r="16" spans="1:7">
      <c r="A16" s="299" t="e" cm="1">
        <f t="array" ref="A16">LOOKUP(2, 1/('Dev breaking tasks'!#REF!&lt;&gt;""), 'Dev breaking tasks'!#REF!)</f>
        <v>#REF!</v>
      </c>
      <c r="B16" s="299" t="e" cm="1">
        <f t="array" ref="B16">LOOKUP(2, 1/('Dev breaking tasks'!#REF!&lt;&gt;""), 'Dev breaking tasks'!#REF!)</f>
        <v>#REF!</v>
      </c>
      <c r="C16" s="297" t="e" cm="1">
        <f t="array" ref="C16">LOOKUP(2, 1/('Dev breaking tasks'!#REF!&lt;&gt;""), 'Dev breaking tasks'!#REF!)</f>
        <v>#REF!</v>
      </c>
      <c r="D16" s="298" t="e">
        <f>'Dev breaking tasks'!#REF!</f>
        <v>#REF!</v>
      </c>
    </row>
    <row r="17" spans="1:4">
      <c r="A17" s="299" t="e" cm="1">
        <f t="array" ref="A17">LOOKUP(2, 1/('Dev breaking tasks'!#REF!&lt;&gt;""), 'Dev breaking tasks'!#REF!)</f>
        <v>#REF!</v>
      </c>
      <c r="B17" s="299" t="e" cm="1">
        <f t="array" ref="B17">LOOKUP(2, 1/('Dev breaking tasks'!#REF!&lt;&gt;""), 'Dev breaking tasks'!#REF!)</f>
        <v>#REF!</v>
      </c>
      <c r="C17" s="297" t="e" cm="1">
        <f t="array" ref="C17">LOOKUP(2, 1/('Dev breaking tasks'!#REF!&lt;&gt;""), 'Dev breaking tasks'!#REF!)</f>
        <v>#REF!</v>
      </c>
      <c r="D17" s="298" t="e">
        <f>'Dev breaking tasks'!#REF!</f>
        <v>#REF!</v>
      </c>
    </row>
    <row r="18" spans="1:4">
      <c r="A18" s="299" t="e" cm="1">
        <f t="array" ref="A18">LOOKUP(2, 1/('Dev breaking tasks'!#REF!&lt;&gt;""), 'Dev breaking tasks'!#REF!)</f>
        <v>#REF!</v>
      </c>
      <c r="B18" s="299" t="e" cm="1">
        <f t="array" ref="B18">LOOKUP(2, 1/('Dev breaking tasks'!#REF!&lt;&gt;""), 'Dev breaking tasks'!#REF!)</f>
        <v>#REF!</v>
      </c>
      <c r="C18" s="297" t="e" cm="1">
        <f t="array" ref="C18">LOOKUP(2, 1/('Dev breaking tasks'!#REF!&lt;&gt;""), 'Dev breaking tasks'!#REF!)</f>
        <v>#REF!</v>
      </c>
      <c r="D18" s="298" t="e">
        <f>'Dev breaking tasks'!#REF!</f>
        <v>#REF!</v>
      </c>
    </row>
    <row r="19" spans="1:4" ht="28.5">
      <c r="A19" s="299" t="e" cm="1">
        <f t="array" ref="A19">LOOKUP(2, 1/('Dev breaking tasks'!#REF!&lt;&gt;""), 'Dev breaking tasks'!#REF!)</f>
        <v>#REF!</v>
      </c>
      <c r="B19" s="299" t="e" cm="1">
        <f t="array" ref="B19">LOOKUP(2, 1/('Dev breaking tasks'!#REF!&lt;&gt;""), 'Dev breaking tasks'!#REF!)</f>
        <v>#REF!</v>
      </c>
      <c r="C19" s="297" t="e" cm="1">
        <f t="array" ref="C19">LOOKUP(2, 1/('Dev breaking tasks'!#REF!&lt;&gt;""), 'Dev breaking tasks'!#REF!)</f>
        <v>#REF!</v>
      </c>
      <c r="D19" s="298" t="e">
        <f>'Dev breaking tasks'!#REF!</f>
        <v>#REF!</v>
      </c>
    </row>
    <row r="20" spans="1:4" ht="15.75" customHeight="1">
      <c r="A20" s="299" t="e" cm="1">
        <f t="array" ref="A20">LOOKUP(2, 1/('Dev breaking tasks'!#REF!&lt;&gt;""), 'Dev breaking tasks'!#REF!)</f>
        <v>#REF!</v>
      </c>
      <c r="B20" s="299" t="e" cm="1">
        <f t="array" ref="B20">LOOKUP(2, 1/('Dev breaking tasks'!#REF!&lt;&gt;""), 'Dev breaking tasks'!#REF!)</f>
        <v>#REF!</v>
      </c>
      <c r="C20" s="297" t="e" cm="1">
        <f t="array" ref="C20">LOOKUP(2, 1/('Dev breaking tasks'!#REF!&lt;&gt;""), 'Dev breaking tasks'!#REF!)</f>
        <v>#REF!</v>
      </c>
      <c r="D20" s="298" t="e">
        <f>'Dev breaking tasks'!#REF!</f>
        <v>#REF!</v>
      </c>
    </row>
    <row r="21" spans="1:4" ht="15.75" customHeight="1">
      <c r="A21" s="299" t="e" cm="1">
        <f t="array" ref="A21">LOOKUP(2, 1/('Dev breaking tasks'!#REF!&lt;&gt;""), 'Dev breaking tasks'!#REF!)</f>
        <v>#REF!</v>
      </c>
      <c r="B21" s="299" t="e" cm="1">
        <f t="array" ref="B21">LOOKUP(2, 1/('Dev breaking tasks'!#REF!&lt;&gt;""), 'Dev breaking tasks'!#REF!)</f>
        <v>#REF!</v>
      </c>
      <c r="C21" s="297" t="e" cm="1">
        <f t="array" ref="C21">LOOKUP(2, 1/('Dev breaking tasks'!#REF!&lt;&gt;""), 'Dev breaking tasks'!#REF!)</f>
        <v>#REF!</v>
      </c>
      <c r="D21" s="298" t="e">
        <f>'Dev breaking tasks'!#REF!</f>
        <v>#REF!</v>
      </c>
    </row>
    <row r="22" spans="1:4" ht="15.75" customHeight="1">
      <c r="A22" s="299" t="e" cm="1">
        <f t="array" ref="A22">LOOKUP(2, 1/('Dev breaking tasks'!#REF!&lt;&gt;""), 'Dev breaking tasks'!#REF!)</f>
        <v>#REF!</v>
      </c>
      <c r="B22" s="299" t="e" cm="1">
        <f t="array" ref="B22">LOOKUP(2, 1/('Dev breaking tasks'!#REF!&lt;&gt;""), 'Dev breaking tasks'!#REF!)</f>
        <v>#REF!</v>
      </c>
      <c r="C22" s="297" t="e" cm="1">
        <f t="array" ref="C22">LOOKUP(2, 1/('Dev breaking tasks'!#REF!&lt;&gt;""), 'Dev breaking tasks'!#REF!)</f>
        <v>#REF!</v>
      </c>
      <c r="D22" s="298" t="e">
        <f>'Dev breaking tasks'!#REF!</f>
        <v>#REF!</v>
      </c>
    </row>
    <row r="23" spans="1:4" ht="15.75" customHeight="1">
      <c r="A23" s="299" t="e" cm="1">
        <f t="array" ref="A23">LOOKUP(2, 1/('Dev breaking tasks'!#REF!&lt;&gt;""), 'Dev breaking tasks'!#REF!)</f>
        <v>#REF!</v>
      </c>
      <c r="B23" s="299" t="e" cm="1">
        <f t="array" ref="B23">LOOKUP(2, 1/('Dev breaking tasks'!#REF!&lt;&gt;""), 'Dev breaking tasks'!#REF!)</f>
        <v>#REF!</v>
      </c>
      <c r="C23" s="297" t="e" cm="1">
        <f t="array" ref="C23">LOOKUP(2, 1/('Dev breaking tasks'!#REF!&lt;&gt;""), 'Dev breaking tasks'!#REF!)</f>
        <v>#REF!</v>
      </c>
      <c r="D23" s="298" t="e">
        <f>'Dev breaking tasks'!#REF!</f>
        <v>#REF!</v>
      </c>
    </row>
    <row r="24" spans="1:4" ht="15.75" customHeight="1">
      <c r="A24" s="299" t="e" cm="1">
        <f t="array" ref="A24">LOOKUP(2, 1/('Dev breaking tasks'!#REF!&lt;&gt;""), 'Dev breaking tasks'!#REF!)</f>
        <v>#REF!</v>
      </c>
      <c r="B24" s="299" t="e" cm="1">
        <f t="array" ref="B24">LOOKUP(2, 1/('Dev breaking tasks'!#REF!&lt;&gt;""), 'Dev breaking tasks'!#REF!)</f>
        <v>#REF!</v>
      </c>
      <c r="C24" s="297" t="e" cm="1">
        <f t="array" ref="C24">LOOKUP(2, 1/('Dev breaking tasks'!#REF!&lt;&gt;""), 'Dev breaking tasks'!#REF!)</f>
        <v>#REF!</v>
      </c>
      <c r="D24" s="298" t="e">
        <f>'Dev breaking tasks'!#REF!</f>
        <v>#REF!</v>
      </c>
    </row>
    <row r="25" spans="1:4" ht="21" customHeight="1">
      <c r="A25" s="299" t="e" cm="1">
        <f t="array" ref="A25">LOOKUP(2, 1/('Dev breaking tasks'!#REF!&lt;&gt;""), 'Dev breaking tasks'!#REF!)</f>
        <v>#REF!</v>
      </c>
      <c r="B25" s="299" t="e" cm="1">
        <f t="array" ref="B25">LOOKUP(2, 1/('Dev breaking tasks'!#REF!&lt;&gt;""), 'Dev breaking tasks'!#REF!)</f>
        <v>#REF!</v>
      </c>
      <c r="C25" s="297" t="e" cm="1">
        <f t="array" ref="C25">LOOKUP(2, 1/('Dev breaking tasks'!#REF!&lt;&gt;""), 'Dev breaking tasks'!#REF!)</f>
        <v>#REF!</v>
      </c>
      <c r="D25" s="298" t="e">
        <f>'Dev breaking tasks'!#REF!</f>
        <v>#REF!</v>
      </c>
    </row>
    <row r="26" spans="1:4" ht="15.75" customHeight="1">
      <c r="A26" s="299" t="e" cm="1">
        <f t="array" ref="A26">LOOKUP(2, 1/('Dev breaking tasks'!#REF!&lt;&gt;""), 'Dev breaking tasks'!#REF!)</f>
        <v>#REF!</v>
      </c>
      <c r="B26" s="299" t="e" cm="1">
        <f t="array" ref="B26">LOOKUP(2, 1/('Dev breaking tasks'!#REF!&lt;&gt;""), 'Dev breaking tasks'!#REF!)</f>
        <v>#REF!</v>
      </c>
      <c r="C26" s="297" t="e" cm="1">
        <f t="array" ref="C26">LOOKUP(2, 1/('Dev breaking tasks'!#REF!&lt;&gt;""), 'Dev breaking tasks'!#REF!)</f>
        <v>#REF!</v>
      </c>
      <c r="D26" s="298" t="e">
        <f>'Dev breaking tasks'!#REF!</f>
        <v>#REF!</v>
      </c>
    </row>
    <row r="27" spans="1:4">
      <c r="A27" s="299" t="e" cm="1">
        <f t="array" ref="A27">LOOKUP(2, 1/('Dev breaking tasks'!#REF!&lt;&gt;""), 'Dev breaking tasks'!#REF!)</f>
        <v>#REF!</v>
      </c>
      <c r="B27" s="299" t="e" cm="1">
        <f t="array" ref="B27">LOOKUP(2, 1/('Dev breaking tasks'!#REF!&lt;&gt;""), 'Dev breaking tasks'!#REF!)</f>
        <v>#REF!</v>
      </c>
      <c r="C27" s="297" t="e" cm="1">
        <f t="array" ref="C27">LOOKUP(2, 1/('Dev breaking tasks'!#REF!&lt;&gt;""), 'Dev breaking tasks'!#REF!)</f>
        <v>#REF!</v>
      </c>
      <c r="D27" s="298" t="e">
        <f>'Dev breaking tasks'!#REF!</f>
        <v>#REF!</v>
      </c>
    </row>
    <row r="28" spans="1:4" ht="15.75" customHeight="1">
      <c r="A28" s="299" t="e" cm="1">
        <f t="array" ref="A28">LOOKUP(2, 1/('Dev breaking tasks'!#REF!&lt;&gt;""), 'Dev breaking tasks'!#REF!)</f>
        <v>#REF!</v>
      </c>
      <c r="B28" s="299" t="e" cm="1">
        <f t="array" ref="B28">LOOKUP(2, 1/('Dev breaking tasks'!#REF!&lt;&gt;""), 'Dev breaking tasks'!#REF!)</f>
        <v>#REF!</v>
      </c>
      <c r="C28" s="297" t="e" cm="1">
        <f t="array" ref="C28">LOOKUP(2, 1/('Dev breaking tasks'!#REF!&lt;&gt;""), 'Dev breaking tasks'!#REF!)</f>
        <v>#REF!</v>
      </c>
      <c r="D28" s="298" t="e">
        <f>'Dev breaking tasks'!#REF!</f>
        <v>#REF!</v>
      </c>
    </row>
    <row r="29" spans="1:4" ht="18" customHeight="1">
      <c r="A29" s="299" t="e" cm="1">
        <f t="array" ref="A29">LOOKUP(2, 1/('Dev breaking tasks'!#REF!&lt;&gt;""), 'Dev breaking tasks'!#REF!)</f>
        <v>#REF!</v>
      </c>
      <c r="B29" s="299" t="e" cm="1">
        <f t="array" ref="B29">LOOKUP(2, 1/('Dev breaking tasks'!#REF!&lt;&gt;""), 'Dev breaking tasks'!#REF!)</f>
        <v>#REF!</v>
      </c>
      <c r="C29" s="297" t="e" cm="1">
        <f t="array" ref="C29">LOOKUP(2, 1/('Dev breaking tasks'!#REF!&lt;&gt;""), 'Dev breaking tasks'!#REF!)</f>
        <v>#REF!</v>
      </c>
      <c r="D29" s="298" t="e">
        <f>'Dev breaking tasks'!#REF!</f>
        <v>#REF!</v>
      </c>
    </row>
    <row r="30" spans="1:4" ht="15.75" customHeight="1">
      <c r="A30" s="299" t="e" cm="1">
        <f t="array" ref="A30">LOOKUP(2, 1/('Dev breaking tasks'!#REF!&lt;&gt;""), 'Dev breaking tasks'!#REF!)</f>
        <v>#REF!</v>
      </c>
      <c r="B30" s="299" t="e" cm="1">
        <f t="array" ref="B30">LOOKUP(2, 1/('Dev breaking tasks'!#REF!&lt;&gt;""), 'Dev breaking tasks'!#REF!)</f>
        <v>#REF!</v>
      </c>
      <c r="C30" s="297" t="e" cm="1">
        <f t="array" ref="C30">LOOKUP(2, 1/('Dev breaking tasks'!#REF!&lt;&gt;""), 'Dev breaking tasks'!#REF!)</f>
        <v>#REF!</v>
      </c>
      <c r="D30" s="298" t="e">
        <f>'Dev breaking tasks'!#REF!</f>
        <v>#REF!</v>
      </c>
    </row>
    <row r="31" spans="1:4" ht="24">
      <c r="A31" s="299" t="e" cm="1">
        <f t="array" ref="A31">LOOKUP(2, 1/('Dev breaking tasks'!#REF!&lt;&gt;""), 'Dev breaking tasks'!#REF!)</f>
        <v>#REF!</v>
      </c>
      <c r="B31" s="299" t="e" cm="1">
        <f t="array" ref="B31">LOOKUP(2, 1/('Dev breaking tasks'!#REF!&lt;&gt;""), 'Dev breaking tasks'!#REF!)</f>
        <v>#REF!</v>
      </c>
      <c r="C31" s="297" t="e" cm="1">
        <f t="array" ref="C31">LOOKUP(2, 1/('Dev breaking tasks'!#REF!&lt;&gt;""), 'Dev breaking tasks'!#REF!)</f>
        <v>#REF!</v>
      </c>
      <c r="D31" s="298" t="e">
        <f>'Dev breaking tasks'!#REF!</f>
        <v>#REF!</v>
      </c>
    </row>
    <row r="32" spans="1:4" ht="24">
      <c r="A32" s="299" t="e" cm="1">
        <f t="array" ref="A32">LOOKUP(2, 1/('Dev breaking tasks'!#REF!&lt;&gt;""), 'Dev breaking tasks'!#REF!)</f>
        <v>#REF!</v>
      </c>
      <c r="B32" s="299" t="e" cm="1">
        <f t="array" ref="B32">LOOKUP(2, 1/('Dev breaking tasks'!#REF!&lt;&gt;""), 'Dev breaking tasks'!#REF!)</f>
        <v>#REF!</v>
      </c>
      <c r="C32" s="297" t="e" cm="1">
        <f t="array" ref="C32">LOOKUP(2, 1/('Dev breaking tasks'!#REF!&lt;&gt;""), 'Dev breaking tasks'!#REF!)</f>
        <v>#REF!</v>
      </c>
      <c r="D32" s="298" t="e">
        <f>'Dev breaking tasks'!#REF!</f>
        <v>#REF!</v>
      </c>
    </row>
    <row r="33" spans="1:4" ht="15.75" customHeight="1">
      <c r="A33" s="299" t="e" cm="1">
        <f t="array" ref="A33">LOOKUP(2, 1/('Dev breaking tasks'!#REF!&lt;&gt;""), 'Dev breaking tasks'!#REF!)</f>
        <v>#REF!</v>
      </c>
      <c r="B33" s="299" t="e" cm="1">
        <f t="array" ref="B33">LOOKUP(2, 1/('Dev breaking tasks'!#REF!&lt;&gt;""), 'Dev breaking tasks'!#REF!)</f>
        <v>#REF!</v>
      </c>
      <c r="C33" s="297" t="e" cm="1">
        <f t="array" ref="C33">LOOKUP(2, 1/('Dev breaking tasks'!#REF!&lt;&gt;""), 'Dev breaking tasks'!#REF!)</f>
        <v>#REF!</v>
      </c>
      <c r="D33" s="298" t="e">
        <f>'Dev breaking tasks'!#REF!</f>
        <v>#REF!</v>
      </c>
    </row>
    <row r="34" spans="1:4" ht="15.75" customHeight="1">
      <c r="A34" s="299" t="e" cm="1">
        <f t="array" ref="A34">LOOKUP(2, 1/('Dev breaking tasks'!#REF!&lt;&gt;""), 'Dev breaking tasks'!#REF!)</f>
        <v>#REF!</v>
      </c>
      <c r="B34" s="299" t="e" cm="1">
        <f t="array" ref="B34">LOOKUP(2, 1/('Dev breaking tasks'!#REF!&lt;&gt;""), 'Dev breaking tasks'!#REF!)</f>
        <v>#REF!</v>
      </c>
      <c r="C34" s="297" t="e" cm="1">
        <f t="array" ref="C34">LOOKUP(2, 1/('Dev breaking tasks'!#REF!&lt;&gt;""), 'Dev breaking tasks'!#REF!)</f>
        <v>#REF!</v>
      </c>
      <c r="D34" s="298" t="e">
        <f>'Dev breaking tasks'!#REF!</f>
        <v>#REF!</v>
      </c>
    </row>
    <row r="35" spans="1:4" ht="15.75" customHeight="1">
      <c r="A35" s="299" t="e" cm="1">
        <f t="array" ref="A35">LOOKUP(2, 1/('Dev breaking tasks'!#REF!&lt;&gt;""), 'Dev breaking tasks'!#REF!)</f>
        <v>#REF!</v>
      </c>
      <c r="B35" s="299" t="e" cm="1">
        <f t="array" ref="B35">LOOKUP(2, 1/('Dev breaking tasks'!#REF!&lt;&gt;""), 'Dev breaking tasks'!#REF!)</f>
        <v>#REF!</v>
      </c>
      <c r="C35" s="297" t="e" cm="1">
        <f t="array" ref="C35">LOOKUP(2, 1/('Dev breaking tasks'!#REF!&lt;&gt;""), 'Dev breaking tasks'!#REF!)</f>
        <v>#REF!</v>
      </c>
      <c r="D35" s="298" t="e">
        <f>'Dev breaking tasks'!#REF!</f>
        <v>#REF!</v>
      </c>
    </row>
    <row r="36" spans="1:4" ht="15.75" customHeight="1">
      <c r="A36" s="299" t="e" cm="1">
        <f t="array" ref="A36">LOOKUP(2, 1/('Dev breaking tasks'!#REF!&lt;&gt;""), 'Dev breaking tasks'!#REF!)</f>
        <v>#REF!</v>
      </c>
      <c r="B36" s="299" t="e" cm="1">
        <f t="array" ref="B36">LOOKUP(2, 1/('Dev breaking tasks'!#REF!&lt;&gt;""), 'Dev breaking tasks'!#REF!)</f>
        <v>#REF!</v>
      </c>
      <c r="C36" s="297" t="e" cm="1">
        <f t="array" ref="C36">LOOKUP(2, 1/('Dev breaking tasks'!#REF!&lt;&gt;""), 'Dev breaking tasks'!#REF!)</f>
        <v>#REF!</v>
      </c>
      <c r="D36" s="298" t="e">
        <f>'Dev breaking tasks'!#REF!</f>
        <v>#REF!</v>
      </c>
    </row>
    <row r="37" spans="1:4" ht="15.75" customHeight="1">
      <c r="A37" s="299" t="e" cm="1">
        <f t="array" ref="A37">LOOKUP(2, 1/('Dev breaking tasks'!#REF!&lt;&gt;""), 'Dev breaking tasks'!#REF!)</f>
        <v>#REF!</v>
      </c>
      <c r="B37" s="299" t="e" cm="1">
        <f t="array" ref="B37">LOOKUP(2, 1/('Dev breaking tasks'!#REF!&lt;&gt;""), 'Dev breaking tasks'!#REF!)</f>
        <v>#REF!</v>
      </c>
      <c r="C37" s="297" t="e" cm="1">
        <f t="array" ref="C37">LOOKUP(2, 1/('Dev breaking tasks'!#REF!&lt;&gt;""), 'Dev breaking tasks'!#REF!)</f>
        <v>#REF!</v>
      </c>
      <c r="D37" s="298" t="e">
        <f>'Dev breaking tasks'!#REF!</f>
        <v>#REF!</v>
      </c>
    </row>
    <row r="38" spans="1:4" ht="15.75" customHeight="1">
      <c r="A38" s="299" t="e" cm="1">
        <f t="array" ref="A38">LOOKUP(2, 1/('Dev breaking tasks'!#REF!&lt;&gt;""), 'Dev breaking tasks'!#REF!)</f>
        <v>#REF!</v>
      </c>
      <c r="B38" s="299" t="e" cm="1">
        <f t="array" ref="B38">LOOKUP(2, 1/('Dev breaking tasks'!#REF!&lt;&gt;""), 'Dev breaking tasks'!#REF!)</f>
        <v>#REF!</v>
      </c>
      <c r="C38" s="297" t="e" cm="1">
        <f t="array" ref="C38">LOOKUP(2, 1/('Dev breaking tasks'!#REF!&lt;&gt;""), 'Dev breaking tasks'!#REF!)</f>
        <v>#REF!</v>
      </c>
      <c r="D38" s="298" t="e">
        <f>'Dev breaking tasks'!#REF!</f>
        <v>#REF!</v>
      </c>
    </row>
    <row r="39" spans="1:4" ht="18" customHeight="1">
      <c r="A39" s="299" t="e" cm="1">
        <f t="array" ref="A39">LOOKUP(2, 1/('Dev breaking tasks'!#REF!&lt;&gt;""), 'Dev breaking tasks'!#REF!)</f>
        <v>#REF!</v>
      </c>
      <c r="B39" s="299" t="e" cm="1">
        <f t="array" ref="B39">LOOKUP(2, 1/('Dev breaking tasks'!#REF!&lt;&gt;""), 'Dev breaking tasks'!#REF!)</f>
        <v>#REF!</v>
      </c>
      <c r="C39" s="297" t="e" cm="1">
        <f t="array" ref="C39">LOOKUP(2, 1/('Dev breaking tasks'!#REF!&lt;&gt;""), 'Dev breaking tasks'!#REF!)</f>
        <v>#REF!</v>
      </c>
      <c r="D39" s="298" t="e">
        <f>'Dev breaking tasks'!#REF!</f>
        <v>#REF!</v>
      </c>
    </row>
    <row r="40" spans="1:4" ht="15.75" customHeight="1">
      <c r="A40" s="299" t="e" cm="1">
        <f t="array" ref="A40">LOOKUP(2, 1/('Dev breaking tasks'!#REF!&lt;&gt;""), 'Dev breaking tasks'!#REF!)</f>
        <v>#REF!</v>
      </c>
      <c r="B40" s="299" t="e" cm="1">
        <f t="array" ref="B40">LOOKUP(2, 1/('Dev breaking tasks'!#REF!&lt;&gt;""), 'Dev breaking tasks'!#REF!)</f>
        <v>#REF!</v>
      </c>
      <c r="C40" s="297" t="e" cm="1">
        <f t="array" ref="C40">LOOKUP(2, 1/('Dev breaking tasks'!#REF!&lt;&gt;""), 'Dev breaking tasks'!#REF!)</f>
        <v>#REF!</v>
      </c>
      <c r="D40" s="298" t="e">
        <f>'Dev breaking tasks'!#REF!</f>
        <v>#REF!</v>
      </c>
    </row>
    <row r="41" spans="1:4">
      <c r="A41" s="299" t="e" cm="1">
        <f t="array" ref="A41">LOOKUP(2, 1/('Dev breaking tasks'!#REF!&lt;&gt;""), 'Dev breaking tasks'!#REF!)</f>
        <v>#REF!</v>
      </c>
      <c r="B41" s="299" t="e" cm="1">
        <f t="array" ref="B41">LOOKUP(2, 1/('Dev breaking tasks'!#REF!&lt;&gt;""), 'Dev breaking tasks'!#REF!)</f>
        <v>#REF!</v>
      </c>
      <c r="C41" s="297" t="e" cm="1">
        <f t="array" ref="C41">LOOKUP(2, 1/('Dev breaking tasks'!#REF!&lt;&gt;""), 'Dev breaking tasks'!#REF!)</f>
        <v>#REF!</v>
      </c>
      <c r="D41" s="298" t="e">
        <f>'Dev breaking tasks'!#REF!</f>
        <v>#REF!</v>
      </c>
    </row>
    <row r="42" spans="1:4" ht="15.75" customHeight="1">
      <c r="A42" s="299" t="e" cm="1">
        <f t="array" ref="A42">LOOKUP(2, 1/('Dev breaking tasks'!#REF!&lt;&gt;""), 'Dev breaking tasks'!#REF!)</f>
        <v>#REF!</v>
      </c>
      <c r="B42" s="299" t="e" cm="1">
        <f t="array" ref="B42">LOOKUP(2, 1/('Dev breaking tasks'!#REF!&lt;&gt;""), 'Dev breaking tasks'!#REF!)</f>
        <v>#REF!</v>
      </c>
      <c r="C42" s="297" t="e" cm="1">
        <f t="array" ref="C42">LOOKUP(2, 1/('Dev breaking tasks'!#REF!&lt;&gt;""), 'Dev breaking tasks'!#REF!)</f>
        <v>#REF!</v>
      </c>
      <c r="D42" s="298" t="e">
        <f>'Dev breaking tasks'!#REF!</f>
        <v>#REF!</v>
      </c>
    </row>
    <row r="43" spans="1:4">
      <c r="A43" s="299" t="e" cm="1">
        <f t="array" ref="A43">LOOKUP(2, 1/('Dev breaking tasks'!#REF!&lt;&gt;""), 'Dev breaking tasks'!#REF!)</f>
        <v>#REF!</v>
      </c>
      <c r="B43" s="299" t="e" cm="1">
        <f t="array" ref="B43">LOOKUP(2, 1/('Dev breaking tasks'!#REF!&lt;&gt;""), 'Dev breaking tasks'!#REF!)</f>
        <v>#REF!</v>
      </c>
      <c r="C43" s="297" t="e" cm="1">
        <f t="array" ref="C43">LOOKUP(2, 1/('Dev breaking tasks'!#REF!&lt;&gt;""), 'Dev breaking tasks'!#REF!)</f>
        <v>#REF!</v>
      </c>
      <c r="D43" s="298" t="e">
        <f>'Dev breaking tasks'!#REF!</f>
        <v>#REF!</v>
      </c>
    </row>
    <row r="44" spans="1:4" ht="15.75" customHeight="1">
      <c r="A44" s="299" t="e" cm="1">
        <f t="array" ref="A44">LOOKUP(2, 1/('Dev breaking tasks'!#REF!&lt;&gt;""), 'Dev breaking tasks'!#REF!)</f>
        <v>#REF!</v>
      </c>
      <c r="B44" s="299" t="e" cm="1">
        <f t="array" ref="B44">LOOKUP(2, 1/('Dev breaking tasks'!#REF!&lt;&gt;""), 'Dev breaking tasks'!#REF!)</f>
        <v>#REF!</v>
      </c>
      <c r="C44" s="297" t="e" cm="1">
        <f t="array" ref="C44">LOOKUP(2, 1/('Dev breaking tasks'!#REF!&lt;&gt;""), 'Dev breaking tasks'!#REF!)</f>
        <v>#REF!</v>
      </c>
      <c r="D44" s="298" t="e">
        <f>'Dev breaking tasks'!#REF!</f>
        <v>#REF!</v>
      </c>
    </row>
    <row r="45" spans="1:4">
      <c r="A45" s="299" t="e" cm="1">
        <f t="array" ref="A45">LOOKUP(2, 1/('Dev breaking tasks'!#REF!&lt;&gt;""), 'Dev breaking tasks'!#REF!)</f>
        <v>#REF!</v>
      </c>
      <c r="B45" s="299" t="e" cm="1">
        <f t="array" ref="B45">LOOKUP(2, 1/('Dev breaking tasks'!#REF!&lt;&gt;""), 'Dev breaking tasks'!#REF!)</f>
        <v>#REF!</v>
      </c>
      <c r="C45" s="297" t="e" cm="1">
        <f t="array" ref="C45">LOOKUP(2, 1/('Dev breaking tasks'!#REF!&lt;&gt;""), 'Dev breaking tasks'!#REF!)</f>
        <v>#REF!</v>
      </c>
      <c r="D45" s="298" t="e">
        <f>'Dev breaking tasks'!#REF!</f>
        <v>#REF!</v>
      </c>
    </row>
    <row r="46" spans="1:4" ht="15.75" customHeight="1">
      <c r="A46" s="299" t="e" cm="1">
        <f t="array" ref="A46">LOOKUP(2, 1/('Dev breaking tasks'!#REF!&lt;&gt;""), 'Dev breaking tasks'!#REF!)</f>
        <v>#REF!</v>
      </c>
      <c r="B46" s="299" t="e" cm="1">
        <f t="array" ref="B46">LOOKUP(2, 1/('Dev breaking tasks'!#REF!&lt;&gt;""), 'Dev breaking tasks'!#REF!)</f>
        <v>#REF!</v>
      </c>
      <c r="C46" s="297" t="e" cm="1">
        <f t="array" ref="C46">LOOKUP(2, 1/('Dev breaking tasks'!#REF!&lt;&gt;""), 'Dev breaking tasks'!#REF!)</f>
        <v>#REF!</v>
      </c>
      <c r="D46" s="298" t="e">
        <f>'Dev breaking tasks'!#REF!</f>
        <v>#REF!</v>
      </c>
    </row>
    <row r="47" spans="1:4" ht="17.25" customHeight="1">
      <c r="A47" s="299" t="e" cm="1">
        <f t="array" ref="A47">LOOKUP(2, 1/('Dev breaking tasks'!#REF!&lt;&gt;""), 'Dev breaking tasks'!#REF!)</f>
        <v>#REF!</v>
      </c>
      <c r="B47" s="299" t="e" cm="1">
        <f t="array" ref="B47">LOOKUP(2, 1/('Dev breaking tasks'!#REF!&lt;&gt;""), 'Dev breaking tasks'!#REF!)</f>
        <v>#REF!</v>
      </c>
      <c r="C47" s="297" t="e" cm="1">
        <f t="array" ref="C47">LOOKUP(2, 1/('Dev breaking tasks'!#REF!&lt;&gt;""), 'Dev breaking tasks'!#REF!)</f>
        <v>#REF!</v>
      </c>
      <c r="D47" s="298" t="e">
        <f>'Dev breaking tasks'!#REF!</f>
        <v>#REF!</v>
      </c>
    </row>
    <row r="48" spans="1:4" ht="24">
      <c r="A48" s="299" t="e" cm="1">
        <f t="array" ref="A48">LOOKUP(2, 1/('Dev breaking tasks'!#REF!&lt;&gt;""), 'Dev breaking tasks'!#REF!)</f>
        <v>#REF!</v>
      </c>
      <c r="B48" s="299" t="e" cm="1">
        <f t="array" ref="B48">LOOKUP(2, 1/('Dev breaking tasks'!#REF!&lt;&gt;""), 'Dev breaking tasks'!#REF!)</f>
        <v>#REF!</v>
      </c>
      <c r="C48" s="297" t="e" cm="1">
        <f t="array" ref="C48">LOOKUP(2, 1/('Dev breaking tasks'!#REF!&lt;&gt;""), 'Dev breaking tasks'!#REF!)</f>
        <v>#REF!</v>
      </c>
      <c r="D48" s="298" t="e">
        <f>'Dev breaking tasks'!#REF!</f>
        <v>#REF!</v>
      </c>
    </row>
    <row r="49" spans="1:4" ht="24">
      <c r="A49" s="299" t="e" cm="1">
        <f t="array" ref="A49">LOOKUP(2, 1/('Dev breaking tasks'!#REF!&lt;&gt;""), 'Dev breaking tasks'!#REF!)</f>
        <v>#REF!</v>
      </c>
      <c r="B49" s="299" t="e" cm="1">
        <f t="array" ref="B49">LOOKUP(2, 1/('Dev breaking tasks'!#REF!&lt;&gt;""), 'Dev breaking tasks'!#REF!)</f>
        <v>#REF!</v>
      </c>
      <c r="C49" s="297" t="e" cm="1">
        <f t="array" ref="C49">LOOKUP(2, 1/('Dev breaking tasks'!#REF!&lt;&gt;""), 'Dev breaking tasks'!#REF!)</f>
        <v>#REF!</v>
      </c>
      <c r="D49" s="298" t="e">
        <f>'Dev breaking tasks'!#REF!</f>
        <v>#REF!</v>
      </c>
    </row>
    <row r="50" spans="1:4" ht="24">
      <c r="A50" s="299" t="e" cm="1">
        <f t="array" ref="A50">LOOKUP(2, 1/('Dev breaking tasks'!#REF!&lt;&gt;""), 'Dev breaking tasks'!#REF!)</f>
        <v>#REF!</v>
      </c>
      <c r="B50" s="299" t="e" cm="1">
        <f t="array" ref="B50">LOOKUP(2, 1/('Dev breaking tasks'!#REF!&lt;&gt;""), 'Dev breaking tasks'!#REF!)</f>
        <v>#REF!</v>
      </c>
      <c r="C50" s="297" t="e" cm="1">
        <f t="array" ref="C50">LOOKUP(2, 1/('Dev breaking tasks'!#REF!&lt;&gt;""), 'Dev breaking tasks'!#REF!)</f>
        <v>#REF!</v>
      </c>
      <c r="D50" s="298" t="e">
        <f>'Dev breaking tasks'!#REF!</f>
        <v>#REF!</v>
      </c>
    </row>
    <row r="51" spans="1:4" ht="24">
      <c r="A51" s="299" t="e" cm="1">
        <f t="array" ref="A51">LOOKUP(2, 1/('Dev breaking tasks'!#REF!&lt;&gt;""), 'Dev breaking tasks'!#REF!)</f>
        <v>#REF!</v>
      </c>
      <c r="B51" s="299" t="e" cm="1">
        <f t="array" ref="B51">LOOKUP(2, 1/('Dev breaking tasks'!#REF!&lt;&gt;""), 'Dev breaking tasks'!#REF!)</f>
        <v>#REF!</v>
      </c>
      <c r="C51" s="297" t="e" cm="1">
        <f t="array" ref="C51">LOOKUP(2, 1/('Dev breaking tasks'!#REF!&lt;&gt;""), 'Dev breaking tasks'!#REF!)</f>
        <v>#REF!</v>
      </c>
      <c r="D51" s="298" t="e">
        <f>'Dev breaking tasks'!#REF!</f>
        <v>#REF!</v>
      </c>
    </row>
    <row r="52" spans="1:4" ht="24">
      <c r="A52" s="299" t="e" cm="1">
        <f t="array" ref="A52">LOOKUP(2, 1/('Dev breaking tasks'!#REF!&lt;&gt;""), 'Dev breaking tasks'!#REF!)</f>
        <v>#REF!</v>
      </c>
      <c r="B52" s="299" t="e" cm="1">
        <f t="array" ref="B52">LOOKUP(2, 1/('Dev breaking tasks'!#REF!&lt;&gt;""), 'Dev breaking tasks'!#REF!)</f>
        <v>#REF!</v>
      </c>
      <c r="C52" s="297" t="e" cm="1">
        <f t="array" ref="C52">LOOKUP(2, 1/('Dev breaking tasks'!#REF!&lt;&gt;""), 'Dev breaking tasks'!#REF!)</f>
        <v>#REF!</v>
      </c>
      <c r="D52" s="298" t="e">
        <f>'Dev breaking tasks'!#REF!</f>
        <v>#REF!</v>
      </c>
    </row>
    <row r="53" spans="1:4" ht="24">
      <c r="A53" s="299" t="e" cm="1">
        <f t="array" ref="A53">LOOKUP(2, 1/('Dev breaking tasks'!#REF!&lt;&gt;""), 'Dev breaking tasks'!#REF!)</f>
        <v>#REF!</v>
      </c>
      <c r="B53" s="299" t="e" cm="1">
        <f t="array" ref="B53">LOOKUP(2, 1/('Dev breaking tasks'!#REF!&lt;&gt;""), 'Dev breaking tasks'!#REF!)</f>
        <v>#REF!</v>
      </c>
      <c r="C53" s="297" t="e" cm="1">
        <f t="array" ref="C53">LOOKUP(2, 1/('Dev breaking tasks'!#REF!&lt;&gt;""), 'Dev breaking tasks'!#REF!)</f>
        <v>#REF!</v>
      </c>
      <c r="D53" s="298" t="e">
        <f>'Dev breaking tasks'!#REF!</f>
        <v>#REF!</v>
      </c>
    </row>
    <row r="54" spans="1:4" ht="24">
      <c r="A54" s="299" t="e" cm="1">
        <f t="array" ref="A54">LOOKUP(2, 1/('Dev breaking tasks'!#REF!&lt;&gt;""), 'Dev breaking tasks'!#REF!)</f>
        <v>#REF!</v>
      </c>
      <c r="B54" s="299" t="e" cm="1">
        <f t="array" ref="B54">LOOKUP(2, 1/('Dev breaking tasks'!#REF!&lt;&gt;""), 'Dev breaking tasks'!#REF!)</f>
        <v>#REF!</v>
      </c>
      <c r="C54" s="297" t="e" cm="1">
        <f t="array" ref="C54">LOOKUP(2, 1/('Dev breaking tasks'!#REF!&lt;&gt;""), 'Dev breaking tasks'!#REF!)</f>
        <v>#REF!</v>
      </c>
      <c r="D54" s="298" t="e">
        <f>'Dev breaking tasks'!#REF!</f>
        <v>#REF!</v>
      </c>
    </row>
    <row r="55" spans="1:4" ht="24">
      <c r="A55" s="299" t="e" cm="1">
        <f t="array" ref="A55">LOOKUP(2, 1/('Dev breaking tasks'!#REF!&lt;&gt;""), 'Dev breaking tasks'!#REF!)</f>
        <v>#REF!</v>
      </c>
      <c r="B55" s="299" t="e" cm="1">
        <f t="array" ref="B55">LOOKUP(2, 1/('Dev breaking tasks'!#REF!&lt;&gt;""), 'Dev breaking tasks'!#REF!)</f>
        <v>#REF!</v>
      </c>
      <c r="C55" s="297" t="e" cm="1">
        <f t="array" ref="C55">LOOKUP(2, 1/('Dev breaking tasks'!#REF!&lt;&gt;""), 'Dev breaking tasks'!#REF!)</f>
        <v>#REF!</v>
      </c>
      <c r="D55" s="298" t="e">
        <f>'Dev breaking tasks'!#REF!</f>
        <v>#REF!</v>
      </c>
    </row>
    <row r="56" spans="1:4" ht="24">
      <c r="A56" s="299" t="e" cm="1">
        <f t="array" ref="A56">LOOKUP(2, 1/('Dev breaking tasks'!#REF!&lt;&gt;""), 'Dev breaking tasks'!#REF!)</f>
        <v>#REF!</v>
      </c>
      <c r="B56" s="299" t="e" cm="1">
        <f t="array" ref="B56">LOOKUP(2, 1/('Dev breaking tasks'!#REF!&lt;&gt;""), 'Dev breaking tasks'!#REF!)</f>
        <v>#REF!</v>
      </c>
      <c r="C56" s="297" t="e" cm="1">
        <f t="array" ref="C56">LOOKUP(2, 1/('Dev breaking tasks'!#REF!&lt;&gt;""), 'Dev breaking tasks'!#REF!)</f>
        <v>#REF!</v>
      </c>
      <c r="D56" s="298" t="e">
        <f>'Dev breaking tasks'!#REF!</f>
        <v>#REF!</v>
      </c>
    </row>
    <row r="57" spans="1:4" ht="24">
      <c r="A57" s="299" t="e" cm="1">
        <f t="array" ref="A57">LOOKUP(2, 1/('Dev breaking tasks'!#REF!&lt;&gt;""), 'Dev breaking tasks'!#REF!)</f>
        <v>#REF!</v>
      </c>
      <c r="B57" s="299" t="e" cm="1">
        <f t="array" ref="B57">LOOKUP(2, 1/('Dev breaking tasks'!#REF!&lt;&gt;""), 'Dev breaking tasks'!#REF!)</f>
        <v>#REF!</v>
      </c>
      <c r="C57" s="297" t="e" cm="1">
        <f t="array" ref="C57">LOOKUP(2, 1/('Dev breaking tasks'!#REF!&lt;&gt;""), 'Dev breaking tasks'!#REF!)</f>
        <v>#REF!</v>
      </c>
      <c r="D57" s="298" t="e">
        <f>'Dev breaking tasks'!#REF!</f>
        <v>#REF!</v>
      </c>
    </row>
    <row r="58" spans="1:4" ht="24">
      <c r="A58" s="299" t="e" cm="1">
        <f t="array" ref="A58">LOOKUP(2, 1/('Dev breaking tasks'!#REF!&lt;&gt;""), 'Dev breaking tasks'!#REF!)</f>
        <v>#REF!</v>
      </c>
      <c r="B58" s="299" t="e" cm="1">
        <f t="array" ref="B58">LOOKUP(2, 1/('Dev breaking tasks'!#REF!&lt;&gt;""), 'Dev breaking tasks'!#REF!)</f>
        <v>#REF!</v>
      </c>
      <c r="C58" s="297" t="e" cm="1">
        <f t="array" ref="C58">LOOKUP(2, 1/('Dev breaking tasks'!#REF!&lt;&gt;""), 'Dev breaking tasks'!#REF!)</f>
        <v>#REF!</v>
      </c>
      <c r="D58" s="298" t="e">
        <f>'Dev breaking tasks'!#REF!</f>
        <v>#REF!</v>
      </c>
    </row>
    <row r="59" spans="1:4" ht="24">
      <c r="A59" s="299" t="e" cm="1">
        <f t="array" ref="A59">LOOKUP(2, 1/('Dev breaking tasks'!#REF!&lt;&gt;""), 'Dev breaking tasks'!#REF!)</f>
        <v>#REF!</v>
      </c>
      <c r="B59" s="299" t="e" cm="1">
        <f t="array" ref="B59">LOOKUP(2, 1/('Dev breaking tasks'!#REF!&lt;&gt;""), 'Dev breaking tasks'!#REF!)</f>
        <v>#REF!</v>
      </c>
      <c r="C59" s="297" t="e" cm="1">
        <f t="array" ref="C59">LOOKUP(2, 1/('Dev breaking tasks'!#REF!&lt;&gt;""), 'Dev breaking tasks'!#REF!)</f>
        <v>#REF!</v>
      </c>
      <c r="D59" s="298" t="e">
        <f>'Dev breaking tasks'!#REF!</f>
        <v>#REF!</v>
      </c>
    </row>
    <row r="60" spans="1:4" ht="24">
      <c r="A60" s="299" t="e" cm="1">
        <f t="array" ref="A60">LOOKUP(2, 1/('Dev breaking tasks'!#REF!&lt;&gt;""), 'Dev breaking tasks'!#REF!)</f>
        <v>#REF!</v>
      </c>
      <c r="B60" s="299" t="e" cm="1">
        <f t="array" ref="B60">LOOKUP(2, 1/('Dev breaking tasks'!#REF!&lt;&gt;""), 'Dev breaking tasks'!#REF!)</f>
        <v>#REF!</v>
      </c>
      <c r="C60" s="297" t="e" cm="1">
        <f t="array" ref="C60">LOOKUP(2, 1/('Dev breaking tasks'!#REF!&lt;&gt;""), 'Dev breaking tasks'!#REF!)</f>
        <v>#REF!</v>
      </c>
      <c r="D60" s="298" t="e">
        <f>'Dev breaking tasks'!#REF!</f>
        <v>#REF!</v>
      </c>
    </row>
    <row r="61" spans="1:4" ht="24">
      <c r="A61" s="299" t="e" cm="1">
        <f t="array" ref="A61">LOOKUP(2, 1/('Dev breaking tasks'!#REF!&lt;&gt;""), 'Dev breaking tasks'!#REF!)</f>
        <v>#REF!</v>
      </c>
      <c r="B61" s="299" t="e" cm="1">
        <f t="array" ref="B61">LOOKUP(2, 1/('Dev breaking tasks'!#REF!&lt;&gt;""), 'Dev breaking tasks'!#REF!)</f>
        <v>#REF!</v>
      </c>
      <c r="C61" s="297" t="e" cm="1">
        <f t="array" ref="C61">LOOKUP(2, 1/('Dev breaking tasks'!#REF!&lt;&gt;""), 'Dev breaking tasks'!#REF!)</f>
        <v>#REF!</v>
      </c>
      <c r="D61" s="298" t="e">
        <f>'Dev breaking tasks'!#REF!</f>
        <v>#REF!</v>
      </c>
    </row>
    <row r="62" spans="1:4" ht="24">
      <c r="A62" s="299" t="e" cm="1">
        <f t="array" ref="A62">LOOKUP(2, 1/('Dev breaking tasks'!#REF!&lt;&gt;""), 'Dev breaking tasks'!#REF!)</f>
        <v>#REF!</v>
      </c>
      <c r="B62" s="299" t="e" cm="1">
        <f t="array" ref="B62">LOOKUP(2, 1/('Dev breaking tasks'!#REF!&lt;&gt;""), 'Dev breaking tasks'!#REF!)</f>
        <v>#REF!</v>
      </c>
      <c r="C62" s="297" t="e" cm="1">
        <f t="array" ref="C62">LOOKUP(2, 1/('Dev breaking tasks'!#REF!&lt;&gt;""), 'Dev breaking tasks'!#REF!)</f>
        <v>#REF!</v>
      </c>
      <c r="D62" s="298" t="e">
        <f>'Dev breaking tasks'!#REF!</f>
        <v>#REF!</v>
      </c>
    </row>
    <row r="63" spans="1:4" ht="17.25" customHeight="1">
      <c r="A63" s="299" t="e" cm="1">
        <f t="array" ref="A63">LOOKUP(2, 1/('Dev breaking tasks'!#REF!&lt;&gt;""), 'Dev breaking tasks'!#REF!)</f>
        <v>#REF!</v>
      </c>
      <c r="B63" s="299" t="e" cm="1">
        <f t="array" ref="B63">LOOKUP(2, 1/('Dev breaking tasks'!#REF!&lt;&gt;""), 'Dev breaking tasks'!#REF!)</f>
        <v>#REF!</v>
      </c>
      <c r="C63" s="297" t="e" cm="1">
        <f t="array" ref="C63">LOOKUP(2, 1/('Dev breaking tasks'!#REF!&lt;&gt;""), 'Dev breaking tasks'!#REF!)</f>
        <v>#REF!</v>
      </c>
      <c r="D63" s="298" t="e">
        <f>'Dev breaking tasks'!#REF!</f>
        <v>#REF!</v>
      </c>
    </row>
    <row r="64" spans="1:4" ht="24">
      <c r="A64" s="299" t="e" cm="1">
        <f t="array" ref="A64">LOOKUP(2, 1/('Dev breaking tasks'!#REF!&lt;&gt;""), 'Dev breaking tasks'!#REF!)</f>
        <v>#REF!</v>
      </c>
      <c r="B64" s="299" t="e" cm="1">
        <f t="array" ref="B64">LOOKUP(2, 1/('Dev breaking tasks'!#REF!&lt;&gt;""), 'Dev breaking tasks'!#REF!)</f>
        <v>#REF!</v>
      </c>
      <c r="C64" s="297" t="e" cm="1">
        <f t="array" ref="C64">LOOKUP(2, 1/('Dev breaking tasks'!#REF!&lt;&gt;""), 'Dev breaking tasks'!#REF!)</f>
        <v>#REF!</v>
      </c>
      <c r="D64" s="298" t="e">
        <f>'Dev breaking tasks'!#REF!</f>
        <v>#REF!</v>
      </c>
    </row>
    <row r="65" spans="1:4" ht="24">
      <c r="A65" s="299" t="e" cm="1">
        <f t="array" ref="A65">LOOKUP(2, 1/('Dev breaking tasks'!#REF!&lt;&gt;""), 'Dev breaking tasks'!#REF!)</f>
        <v>#REF!</v>
      </c>
      <c r="B65" s="299" t="e" cm="1">
        <f t="array" ref="B65">LOOKUP(2, 1/('Dev breaking tasks'!#REF!&lt;&gt;""), 'Dev breaking tasks'!#REF!)</f>
        <v>#REF!</v>
      </c>
      <c r="C65" s="297" t="e" cm="1">
        <f t="array" ref="C65">LOOKUP(2, 1/('Dev breaking tasks'!#REF!&lt;&gt;""), 'Dev breaking tasks'!#REF!)</f>
        <v>#REF!</v>
      </c>
      <c r="D65" s="298" t="e">
        <f>'Dev breaking tasks'!#REF!</f>
        <v>#REF!</v>
      </c>
    </row>
    <row r="66" spans="1:4" ht="24">
      <c r="A66" s="299" t="e" cm="1">
        <f t="array" ref="A66">LOOKUP(2, 1/('Dev breaking tasks'!#REF!&lt;&gt;""), 'Dev breaking tasks'!#REF!)</f>
        <v>#REF!</v>
      </c>
      <c r="B66" s="299" t="e" cm="1">
        <f t="array" ref="B66">LOOKUP(2, 1/('Dev breaking tasks'!#REF!&lt;&gt;""), 'Dev breaking tasks'!#REF!)</f>
        <v>#REF!</v>
      </c>
      <c r="C66" s="297" t="e" cm="1">
        <f t="array" ref="C66">LOOKUP(2, 1/('Dev breaking tasks'!#REF!&lt;&gt;""), 'Dev breaking tasks'!#REF!)</f>
        <v>#REF!</v>
      </c>
      <c r="D66" s="298" t="e">
        <f>'Dev breaking tasks'!#REF!</f>
        <v>#REF!</v>
      </c>
    </row>
    <row r="67" spans="1:4" ht="24">
      <c r="A67" s="299" t="e" cm="1">
        <f t="array" ref="A67">LOOKUP(2, 1/('Dev breaking tasks'!#REF!&lt;&gt;""), 'Dev breaking tasks'!#REF!)</f>
        <v>#REF!</v>
      </c>
      <c r="B67" s="299" t="e" cm="1">
        <f t="array" ref="B67">LOOKUP(2, 1/('Dev breaking tasks'!#REF!&lt;&gt;""), 'Dev breaking tasks'!#REF!)</f>
        <v>#REF!</v>
      </c>
      <c r="C67" s="297" t="e" cm="1">
        <f t="array" ref="C67">LOOKUP(2, 1/('Dev breaking tasks'!#REF!&lt;&gt;""), 'Dev breaking tasks'!#REF!)</f>
        <v>#REF!</v>
      </c>
      <c r="D67" s="298" t="e">
        <f>'Dev breaking tasks'!#REF!</f>
        <v>#REF!</v>
      </c>
    </row>
    <row r="68" spans="1:4" ht="24">
      <c r="A68" s="299" t="e" cm="1">
        <f t="array" ref="A68">LOOKUP(2, 1/('Dev breaking tasks'!#REF!&lt;&gt;""), 'Dev breaking tasks'!#REF!)</f>
        <v>#REF!</v>
      </c>
      <c r="B68" s="299" t="e" cm="1">
        <f t="array" ref="B68">LOOKUP(2, 1/('Dev breaking tasks'!#REF!&lt;&gt;""), 'Dev breaking tasks'!#REF!)</f>
        <v>#REF!</v>
      </c>
      <c r="C68" s="297" t="e" cm="1">
        <f t="array" ref="C68">LOOKUP(2, 1/('Dev breaking tasks'!#REF!&lt;&gt;""), 'Dev breaking tasks'!#REF!)</f>
        <v>#REF!</v>
      </c>
      <c r="D68" s="298" t="e">
        <f>'Dev breaking tasks'!#REF!</f>
        <v>#REF!</v>
      </c>
    </row>
    <row r="69" spans="1:4" ht="24">
      <c r="A69" s="299" t="e" cm="1">
        <f t="array" ref="A69">LOOKUP(2, 1/('Dev breaking tasks'!#REF!&lt;&gt;""), 'Dev breaking tasks'!#REF!)</f>
        <v>#REF!</v>
      </c>
      <c r="B69" s="299" t="e" cm="1">
        <f t="array" ref="B69">LOOKUP(2, 1/('Dev breaking tasks'!#REF!&lt;&gt;""), 'Dev breaking tasks'!#REF!)</f>
        <v>#REF!</v>
      </c>
      <c r="C69" s="297" t="e" cm="1">
        <f t="array" ref="C69">LOOKUP(2, 1/('Dev breaking tasks'!#REF!&lt;&gt;""), 'Dev breaking tasks'!#REF!)</f>
        <v>#REF!</v>
      </c>
      <c r="D69" s="298" t="e">
        <f>'Dev breaking tasks'!#REF!</f>
        <v>#REF!</v>
      </c>
    </row>
    <row r="70" spans="1:4" ht="24">
      <c r="A70" s="299" t="e" cm="1">
        <f t="array" ref="A70">LOOKUP(2, 1/('Dev breaking tasks'!#REF!&lt;&gt;""), 'Dev breaking tasks'!#REF!)</f>
        <v>#REF!</v>
      </c>
      <c r="B70" s="299" t="e" cm="1">
        <f t="array" ref="B70">LOOKUP(2, 1/('Dev breaking tasks'!#REF!&lt;&gt;""), 'Dev breaking tasks'!#REF!)</f>
        <v>#REF!</v>
      </c>
      <c r="C70" s="297" t="e" cm="1">
        <f t="array" ref="C70">LOOKUP(2, 1/('Dev breaking tasks'!#REF!&lt;&gt;""), 'Dev breaking tasks'!#REF!)</f>
        <v>#REF!</v>
      </c>
      <c r="D70" s="298" t="e">
        <f>'Dev breaking tasks'!#REF!</f>
        <v>#REF!</v>
      </c>
    </row>
    <row r="71" spans="1:4" ht="24">
      <c r="A71" s="299" t="e" cm="1">
        <f t="array" ref="A71">LOOKUP(2, 1/('Dev breaking tasks'!#REF!&lt;&gt;""), 'Dev breaking tasks'!#REF!)</f>
        <v>#REF!</v>
      </c>
      <c r="B71" s="299" t="e" cm="1">
        <f t="array" ref="B71">LOOKUP(2, 1/('Dev breaking tasks'!#REF!&lt;&gt;""), 'Dev breaking tasks'!#REF!)</f>
        <v>#REF!</v>
      </c>
      <c r="C71" s="297" t="e" cm="1">
        <f t="array" ref="C71">LOOKUP(2, 1/('Dev breaking tasks'!#REF!&lt;&gt;""), 'Dev breaking tasks'!#REF!)</f>
        <v>#REF!</v>
      </c>
      <c r="D71" s="298" t="e">
        <f>'Dev breaking tasks'!#REF!</f>
        <v>#REF!</v>
      </c>
    </row>
    <row r="72" spans="1:4" ht="24">
      <c r="A72" s="299" t="e" cm="1">
        <f t="array" ref="A72">LOOKUP(2, 1/('Dev breaking tasks'!#REF!&lt;&gt;""), 'Dev breaking tasks'!#REF!)</f>
        <v>#REF!</v>
      </c>
      <c r="B72" s="299" t="e" cm="1">
        <f t="array" ref="B72">LOOKUP(2, 1/('Dev breaking tasks'!#REF!&lt;&gt;""), 'Dev breaking tasks'!#REF!)</f>
        <v>#REF!</v>
      </c>
      <c r="C72" s="297" t="e" cm="1">
        <f t="array" ref="C72">LOOKUP(2, 1/('Dev breaking tasks'!#REF!&lt;&gt;""), 'Dev breaking tasks'!#REF!)</f>
        <v>#REF!</v>
      </c>
      <c r="D72" s="298" t="e">
        <f>'Dev breaking tasks'!#REF!</f>
        <v>#REF!</v>
      </c>
    </row>
    <row r="73" spans="1:4" ht="24">
      <c r="A73" s="299" t="e" cm="1">
        <f t="array" ref="A73">LOOKUP(2, 1/('Dev breaking tasks'!#REF!&lt;&gt;""), 'Dev breaking tasks'!#REF!)</f>
        <v>#REF!</v>
      </c>
      <c r="B73" s="299" t="e" cm="1">
        <f t="array" ref="B73">LOOKUP(2, 1/('Dev breaking tasks'!#REF!&lt;&gt;""), 'Dev breaking tasks'!#REF!)</f>
        <v>#REF!</v>
      </c>
      <c r="C73" s="297" t="e" cm="1">
        <f t="array" ref="C73">LOOKUP(2, 1/('Dev breaking tasks'!#REF!&lt;&gt;""), 'Dev breaking tasks'!#REF!)</f>
        <v>#REF!</v>
      </c>
      <c r="D73" s="298" t="e">
        <f>'Dev breaking tasks'!#REF!</f>
        <v>#REF!</v>
      </c>
    </row>
    <row r="74" spans="1:4" ht="24">
      <c r="A74" s="299" t="e" cm="1">
        <f t="array" ref="A74">LOOKUP(2, 1/('Dev breaking tasks'!#REF!&lt;&gt;""), 'Dev breaking tasks'!#REF!)</f>
        <v>#REF!</v>
      </c>
      <c r="B74" s="299" t="e" cm="1">
        <f t="array" ref="B74">LOOKUP(2, 1/('Dev breaking tasks'!#REF!&lt;&gt;""), 'Dev breaking tasks'!#REF!)</f>
        <v>#REF!</v>
      </c>
      <c r="C74" s="297" t="e" cm="1">
        <f t="array" ref="C74">LOOKUP(2, 1/('Dev breaking tasks'!#REF!&lt;&gt;""), 'Dev breaking tasks'!#REF!)</f>
        <v>#REF!</v>
      </c>
      <c r="D74" s="298" t="e">
        <f>'Dev breaking tasks'!#REF!</f>
        <v>#REF!</v>
      </c>
    </row>
    <row r="75" spans="1:4" ht="24">
      <c r="A75" s="299" t="e" cm="1">
        <f t="array" ref="A75">LOOKUP(2, 1/('Dev breaking tasks'!#REF!&lt;&gt;""), 'Dev breaking tasks'!#REF!)</f>
        <v>#REF!</v>
      </c>
      <c r="B75" s="299" t="e" cm="1">
        <f t="array" ref="B75">LOOKUP(2, 1/('Dev breaking tasks'!#REF!&lt;&gt;""), 'Dev breaking tasks'!#REF!)</f>
        <v>#REF!</v>
      </c>
      <c r="C75" s="297" t="e" cm="1">
        <f t="array" ref="C75">LOOKUP(2, 1/('Dev breaking tasks'!#REF!&lt;&gt;""), 'Dev breaking tasks'!#REF!)</f>
        <v>#REF!</v>
      </c>
      <c r="D75" s="298" t="e">
        <f>'Dev breaking tasks'!#REF!</f>
        <v>#REF!</v>
      </c>
    </row>
    <row r="76" spans="1:4" ht="24">
      <c r="A76" s="299" t="e" cm="1">
        <f t="array" ref="A76">LOOKUP(2, 1/('Dev breaking tasks'!#REF!&lt;&gt;""), 'Dev breaking tasks'!#REF!)</f>
        <v>#REF!</v>
      </c>
      <c r="B76" s="299" t="e" cm="1">
        <f t="array" ref="B76">LOOKUP(2, 1/('Dev breaking tasks'!#REF!&lt;&gt;""), 'Dev breaking tasks'!#REF!)</f>
        <v>#REF!</v>
      </c>
      <c r="C76" s="297" t="e" cm="1">
        <f t="array" ref="C76">LOOKUP(2, 1/('Dev breaking tasks'!#REF!&lt;&gt;""), 'Dev breaking tasks'!#REF!)</f>
        <v>#REF!</v>
      </c>
      <c r="D76" s="298" t="e">
        <f>'Dev breaking tasks'!#REF!</f>
        <v>#REF!</v>
      </c>
    </row>
    <row r="77" spans="1:4" ht="24">
      <c r="A77" s="299" t="e" cm="1">
        <f t="array" ref="A77">LOOKUP(2, 1/('Dev breaking tasks'!#REF!&lt;&gt;""), 'Dev breaking tasks'!#REF!)</f>
        <v>#REF!</v>
      </c>
      <c r="B77" s="299" t="e" cm="1">
        <f t="array" ref="B77">LOOKUP(2, 1/('Dev breaking tasks'!#REF!&lt;&gt;""), 'Dev breaking tasks'!#REF!)</f>
        <v>#REF!</v>
      </c>
      <c r="C77" s="297" t="e" cm="1">
        <f t="array" ref="C77">LOOKUP(2, 1/('Dev breaking tasks'!#REF!&lt;&gt;""), 'Dev breaking tasks'!#REF!)</f>
        <v>#REF!</v>
      </c>
      <c r="D77" s="298" t="e">
        <f>'Dev breaking tasks'!#REF!</f>
        <v>#REF!</v>
      </c>
    </row>
    <row r="78" spans="1:4" ht="24">
      <c r="A78" s="299" t="e" cm="1">
        <f t="array" ref="A78">LOOKUP(2, 1/('Dev breaking tasks'!#REF!&lt;&gt;""), 'Dev breaking tasks'!#REF!)</f>
        <v>#REF!</v>
      </c>
      <c r="B78" s="299" t="e" cm="1">
        <f t="array" ref="B78">LOOKUP(2, 1/('Dev breaking tasks'!#REF!&lt;&gt;""), 'Dev breaking tasks'!#REF!)</f>
        <v>#REF!</v>
      </c>
      <c r="C78" s="297" t="e" cm="1">
        <f t="array" ref="C78">LOOKUP(2, 1/('Dev breaking tasks'!#REF!&lt;&gt;""), 'Dev breaking tasks'!#REF!)</f>
        <v>#REF!</v>
      </c>
      <c r="D78" s="298" t="e">
        <f>'Dev breaking tasks'!#REF!</f>
        <v>#REF!</v>
      </c>
    </row>
    <row r="79" spans="1:4" ht="24">
      <c r="A79" s="299" t="e" cm="1">
        <f t="array" ref="A79">LOOKUP(2, 1/('Dev breaking tasks'!#REF!&lt;&gt;""), 'Dev breaking tasks'!#REF!)</f>
        <v>#REF!</v>
      </c>
      <c r="B79" s="299" t="e" cm="1">
        <f t="array" ref="B79">LOOKUP(2, 1/('Dev breaking tasks'!#REF!&lt;&gt;""), 'Dev breaking tasks'!#REF!)</f>
        <v>#REF!</v>
      </c>
      <c r="C79" s="297" t="e" cm="1">
        <f t="array" ref="C79">LOOKUP(2, 1/('Dev breaking tasks'!#REF!&lt;&gt;""), 'Dev breaking tasks'!#REF!)</f>
        <v>#REF!</v>
      </c>
      <c r="D79" s="298" t="e">
        <f>'Dev breaking tasks'!#REF!</f>
        <v>#REF!</v>
      </c>
    </row>
    <row r="80" spans="1:4" ht="24">
      <c r="A80" s="299" t="e" cm="1">
        <f t="array" ref="A80">LOOKUP(2, 1/('Dev breaking tasks'!#REF!&lt;&gt;""), 'Dev breaking tasks'!#REF!)</f>
        <v>#REF!</v>
      </c>
      <c r="B80" s="299" t="e" cm="1">
        <f t="array" ref="B80">LOOKUP(2, 1/('Dev breaking tasks'!#REF!&lt;&gt;""), 'Dev breaking tasks'!#REF!)</f>
        <v>#REF!</v>
      </c>
      <c r="C80" s="297" t="e" cm="1">
        <f t="array" ref="C80">LOOKUP(2, 1/('Dev breaking tasks'!#REF!&lt;&gt;""), 'Dev breaking tasks'!#REF!)</f>
        <v>#REF!</v>
      </c>
      <c r="D80" s="298" t="e">
        <f>'Dev breaking tasks'!#REF!</f>
        <v>#REF!</v>
      </c>
    </row>
    <row r="81" spans="1:4" ht="24">
      <c r="A81" s="299" t="e" cm="1">
        <f t="array" ref="A81">LOOKUP(2, 1/('Dev breaking tasks'!#REF!&lt;&gt;""), 'Dev breaking tasks'!#REF!)</f>
        <v>#REF!</v>
      </c>
      <c r="B81" s="299" t="e" cm="1">
        <f t="array" ref="B81">LOOKUP(2, 1/('Dev breaking tasks'!#REF!&lt;&gt;""), 'Dev breaking tasks'!#REF!)</f>
        <v>#REF!</v>
      </c>
      <c r="C81" s="297" t="e" cm="1">
        <f t="array" ref="C81">LOOKUP(2, 1/('Dev breaking tasks'!#REF!&lt;&gt;""), 'Dev breaking tasks'!#REF!)</f>
        <v>#REF!</v>
      </c>
      <c r="D81" s="298" t="e">
        <f>'Dev breaking tasks'!#REF!</f>
        <v>#REF!</v>
      </c>
    </row>
    <row r="82" spans="1:4" ht="24">
      <c r="A82" s="299" t="e" cm="1">
        <f t="array" ref="A82">LOOKUP(2, 1/('Dev breaking tasks'!#REF!&lt;&gt;""), 'Dev breaking tasks'!#REF!)</f>
        <v>#REF!</v>
      </c>
      <c r="B82" s="299" t="e" cm="1">
        <f t="array" ref="B82">LOOKUP(2, 1/('Dev breaking tasks'!#REF!&lt;&gt;""), 'Dev breaking tasks'!#REF!)</f>
        <v>#REF!</v>
      </c>
      <c r="C82" s="297" t="e" cm="1">
        <f t="array" ref="C82">LOOKUP(2, 1/('Dev breaking tasks'!#REF!&lt;&gt;""), 'Dev breaking tasks'!#REF!)</f>
        <v>#REF!</v>
      </c>
      <c r="D82" s="298" t="e">
        <f>'Dev breaking tasks'!#REF!</f>
        <v>#REF!</v>
      </c>
    </row>
    <row r="83" spans="1:4" ht="24">
      <c r="A83" s="299" t="e" cm="1">
        <f t="array" ref="A83">LOOKUP(2, 1/('Dev breaking tasks'!#REF!&lt;&gt;""), 'Dev breaking tasks'!#REF!)</f>
        <v>#REF!</v>
      </c>
      <c r="B83" s="299" t="e" cm="1">
        <f t="array" ref="B83">LOOKUP(2, 1/('Dev breaking tasks'!#REF!&lt;&gt;""), 'Dev breaking tasks'!#REF!)</f>
        <v>#REF!</v>
      </c>
      <c r="C83" s="297" t="e" cm="1">
        <f t="array" ref="C83">LOOKUP(2, 1/('Dev breaking tasks'!#REF!&lt;&gt;""), 'Dev breaking tasks'!#REF!)</f>
        <v>#REF!</v>
      </c>
      <c r="D83" s="298" t="e">
        <f>'Dev breaking tasks'!#REF!</f>
        <v>#REF!</v>
      </c>
    </row>
    <row r="84" spans="1:4" ht="24">
      <c r="A84" s="299" t="e" cm="1">
        <f t="array" ref="A84">LOOKUP(2, 1/('Dev breaking tasks'!#REF!&lt;&gt;""), 'Dev breaking tasks'!#REF!)</f>
        <v>#REF!</v>
      </c>
      <c r="B84" s="299" t="e" cm="1">
        <f t="array" ref="B84">LOOKUP(2, 1/('Dev breaking tasks'!#REF!&lt;&gt;""), 'Dev breaking tasks'!#REF!)</f>
        <v>#REF!</v>
      </c>
      <c r="C84" s="297" t="e" cm="1">
        <f t="array" ref="C84">LOOKUP(2, 1/('Dev breaking tasks'!#REF!&lt;&gt;""), 'Dev breaking tasks'!#REF!)</f>
        <v>#REF!</v>
      </c>
      <c r="D84" s="298" t="e">
        <f>'Dev breaking tasks'!#REF!</f>
        <v>#REF!</v>
      </c>
    </row>
    <row r="85" spans="1:4" ht="24">
      <c r="A85" s="299" t="e" cm="1">
        <f t="array" ref="A85">LOOKUP(2, 1/('Dev breaking tasks'!#REF!&lt;&gt;""), 'Dev breaking tasks'!#REF!)</f>
        <v>#REF!</v>
      </c>
      <c r="B85" s="299" t="e" cm="1">
        <f t="array" ref="B85">LOOKUP(2, 1/('Dev breaking tasks'!#REF!&lt;&gt;""), 'Dev breaking tasks'!#REF!)</f>
        <v>#REF!</v>
      </c>
      <c r="C85" s="297" t="e" cm="1">
        <f t="array" ref="C85">LOOKUP(2, 1/('Dev breaking tasks'!#REF!&lt;&gt;""), 'Dev breaking tasks'!#REF!)</f>
        <v>#REF!</v>
      </c>
      <c r="D85" s="298" t="e">
        <f>'Dev breaking tasks'!#REF!</f>
        <v>#REF!</v>
      </c>
    </row>
    <row r="86" spans="1:4" ht="24">
      <c r="A86" s="299" t="e" cm="1">
        <f t="array" ref="A86">LOOKUP(2, 1/('Dev breaking tasks'!#REF!&lt;&gt;""), 'Dev breaking tasks'!#REF!)</f>
        <v>#REF!</v>
      </c>
      <c r="B86" s="299" t="e" cm="1">
        <f t="array" ref="B86">LOOKUP(2, 1/('Dev breaking tasks'!#REF!&lt;&gt;""), 'Dev breaking tasks'!#REF!)</f>
        <v>#REF!</v>
      </c>
      <c r="C86" s="297" t="e" cm="1">
        <f t="array" ref="C86">LOOKUP(2, 1/('Dev breaking tasks'!#REF!&lt;&gt;""), 'Dev breaking tasks'!#REF!)</f>
        <v>#REF!</v>
      </c>
      <c r="D86" s="298" t="e">
        <f>'Dev breaking tasks'!#REF!</f>
        <v>#REF!</v>
      </c>
    </row>
    <row r="87" spans="1:4" ht="24">
      <c r="A87" s="299" t="e" cm="1">
        <f t="array" ref="A87">LOOKUP(2, 1/('Dev breaking tasks'!#REF!&lt;&gt;""), 'Dev breaking tasks'!#REF!)</f>
        <v>#REF!</v>
      </c>
      <c r="B87" s="299" t="e" cm="1">
        <f t="array" ref="B87">LOOKUP(2, 1/('Dev breaking tasks'!#REF!&lt;&gt;""), 'Dev breaking tasks'!#REF!)</f>
        <v>#REF!</v>
      </c>
      <c r="C87" s="297" t="e" cm="1">
        <f t="array" ref="C87">LOOKUP(2, 1/('Dev breaking tasks'!#REF!&lt;&gt;""), 'Dev breaking tasks'!#REF!)</f>
        <v>#REF!</v>
      </c>
      <c r="D87" s="298" t="e">
        <f>'Dev breaking tasks'!#REF!</f>
        <v>#REF!</v>
      </c>
    </row>
    <row r="88" spans="1:4" ht="24">
      <c r="A88" s="299" t="e" cm="1">
        <f t="array" ref="A88">LOOKUP(2, 1/('Dev breaking tasks'!#REF!&lt;&gt;""), 'Dev breaking tasks'!#REF!)</f>
        <v>#REF!</v>
      </c>
      <c r="B88" s="299" t="e" cm="1">
        <f t="array" ref="B88">LOOKUP(2, 1/('Dev breaking tasks'!#REF!&lt;&gt;""), 'Dev breaking tasks'!#REF!)</f>
        <v>#REF!</v>
      </c>
      <c r="C88" s="297" t="e" cm="1">
        <f t="array" ref="C88">LOOKUP(2, 1/('Dev breaking tasks'!#REF!&lt;&gt;""), 'Dev breaking tasks'!#REF!)</f>
        <v>#REF!</v>
      </c>
      <c r="D88" s="298" t="e">
        <f>'Dev breaking tasks'!#REF!</f>
        <v>#REF!</v>
      </c>
    </row>
    <row r="89" spans="1:4" ht="24">
      <c r="A89" s="299" t="e" cm="1">
        <f t="array" ref="A89">LOOKUP(2, 1/('Dev breaking tasks'!#REF!&lt;&gt;""), 'Dev breaking tasks'!#REF!)</f>
        <v>#REF!</v>
      </c>
      <c r="B89" s="299" t="e" cm="1">
        <f t="array" ref="B89">LOOKUP(2, 1/('Dev breaking tasks'!#REF!&lt;&gt;""), 'Dev breaking tasks'!#REF!)</f>
        <v>#REF!</v>
      </c>
      <c r="C89" s="297" t="e" cm="1">
        <f t="array" ref="C89">LOOKUP(2, 1/('Dev breaking tasks'!#REF!&lt;&gt;""), 'Dev breaking tasks'!#REF!)</f>
        <v>#REF!</v>
      </c>
      <c r="D89" s="298" t="e">
        <f>'Dev breaking tasks'!#REF!</f>
        <v>#REF!</v>
      </c>
    </row>
    <row r="90" spans="1:4" ht="24">
      <c r="A90" s="299" t="e" cm="1">
        <f t="array" ref="A90">LOOKUP(2, 1/('Dev breaking tasks'!#REF!&lt;&gt;""), 'Dev breaking tasks'!#REF!)</f>
        <v>#REF!</v>
      </c>
      <c r="B90" s="299" t="e" cm="1">
        <f t="array" ref="B90">LOOKUP(2, 1/('Dev breaking tasks'!#REF!&lt;&gt;""), 'Dev breaking tasks'!#REF!)</f>
        <v>#REF!</v>
      </c>
      <c r="C90" s="297" t="e" cm="1">
        <f t="array" ref="C90">LOOKUP(2, 1/('Dev breaking tasks'!#REF!&lt;&gt;""), 'Dev breaking tasks'!#REF!)</f>
        <v>#REF!</v>
      </c>
      <c r="D90" s="298" t="e">
        <f>'Dev breaking tasks'!#REF!</f>
        <v>#REF!</v>
      </c>
    </row>
    <row r="91" spans="1:4" ht="24">
      <c r="A91" s="299" t="e" cm="1">
        <f t="array" ref="A91">LOOKUP(2, 1/('Dev breaking tasks'!#REF!&lt;&gt;""), 'Dev breaking tasks'!#REF!)</f>
        <v>#REF!</v>
      </c>
      <c r="B91" s="299" t="e" cm="1">
        <f t="array" ref="B91">LOOKUP(2, 1/('Dev breaking tasks'!#REF!&lt;&gt;""), 'Dev breaking tasks'!#REF!)</f>
        <v>#REF!</v>
      </c>
      <c r="C91" s="297" t="e" cm="1">
        <f t="array" ref="C91">LOOKUP(2, 1/('Dev breaking tasks'!#REF!&lt;&gt;""), 'Dev breaking tasks'!#REF!)</f>
        <v>#REF!</v>
      </c>
      <c r="D91" s="298" t="e">
        <f>'Dev breaking tasks'!#REF!</f>
        <v>#REF!</v>
      </c>
    </row>
    <row r="92" spans="1:4" ht="24">
      <c r="A92" s="299" t="e" cm="1">
        <f t="array" ref="A92">LOOKUP(2, 1/('Dev breaking tasks'!#REF!&lt;&gt;""), 'Dev breaking tasks'!#REF!)</f>
        <v>#REF!</v>
      </c>
      <c r="B92" s="299" t="e" cm="1">
        <f t="array" ref="B92">LOOKUP(2, 1/('Dev breaking tasks'!#REF!&lt;&gt;""), 'Dev breaking tasks'!#REF!)</f>
        <v>#REF!</v>
      </c>
      <c r="C92" s="297" t="e" cm="1">
        <f t="array" ref="C92">LOOKUP(2, 1/('Dev breaking tasks'!#REF!&lt;&gt;""), 'Dev breaking tasks'!#REF!)</f>
        <v>#REF!</v>
      </c>
      <c r="D92" s="298" t="e">
        <f>'Dev breaking tasks'!#REF!</f>
        <v>#REF!</v>
      </c>
    </row>
    <row r="93" spans="1:4" ht="24">
      <c r="A93" s="299" t="e" cm="1">
        <f t="array" ref="A93">LOOKUP(2, 1/('Dev breaking tasks'!#REF!&lt;&gt;""), 'Dev breaking tasks'!#REF!)</f>
        <v>#REF!</v>
      </c>
      <c r="B93" s="299" t="e" cm="1">
        <f t="array" ref="B93">LOOKUP(2, 1/('Dev breaking tasks'!#REF!&lt;&gt;""), 'Dev breaking tasks'!#REF!)</f>
        <v>#REF!</v>
      </c>
      <c r="C93" s="297" t="e" cm="1">
        <f t="array" ref="C93">LOOKUP(2, 1/('Dev breaking tasks'!#REF!&lt;&gt;""), 'Dev breaking tasks'!#REF!)</f>
        <v>#REF!</v>
      </c>
      <c r="D93" s="298" t="e">
        <f>'Dev breaking tasks'!#REF!</f>
        <v>#REF!</v>
      </c>
    </row>
    <row r="94" spans="1:4" ht="24">
      <c r="A94" s="299" t="e" cm="1">
        <f t="array" ref="A94">LOOKUP(2, 1/('Dev breaking tasks'!#REF!&lt;&gt;""), 'Dev breaking tasks'!#REF!)</f>
        <v>#REF!</v>
      </c>
      <c r="B94" s="299" t="e" cm="1">
        <f t="array" ref="B94">LOOKUP(2, 1/('Dev breaking tasks'!#REF!&lt;&gt;""), 'Dev breaking tasks'!#REF!)</f>
        <v>#REF!</v>
      </c>
      <c r="C94" s="297" t="e" cm="1">
        <f t="array" ref="C94">LOOKUP(2, 1/('Dev breaking tasks'!#REF!&lt;&gt;""), 'Dev breaking tasks'!#REF!)</f>
        <v>#REF!</v>
      </c>
      <c r="D94" s="298" t="e">
        <f>'Dev breaking tasks'!#REF!</f>
        <v>#REF!</v>
      </c>
    </row>
    <row r="95" spans="1:4" ht="24">
      <c r="A95" s="299" t="e" cm="1">
        <f t="array" ref="A95">LOOKUP(2, 1/('Dev breaking tasks'!#REF!&lt;&gt;""), 'Dev breaking tasks'!#REF!)</f>
        <v>#REF!</v>
      </c>
      <c r="B95" s="299" t="e" cm="1">
        <f t="array" ref="B95">LOOKUP(2, 1/('Dev breaking tasks'!#REF!&lt;&gt;""), 'Dev breaking tasks'!#REF!)</f>
        <v>#REF!</v>
      </c>
      <c r="C95" s="297" t="e" cm="1">
        <f t="array" ref="C95">LOOKUP(2, 1/('Dev breaking tasks'!#REF!&lt;&gt;""), 'Dev breaking tasks'!#REF!)</f>
        <v>#REF!</v>
      </c>
      <c r="D95" s="298" t="e">
        <f>'Dev breaking tasks'!#REF!</f>
        <v>#REF!</v>
      </c>
    </row>
    <row r="96" spans="1:4" ht="24">
      <c r="A96" s="299" t="e" cm="1">
        <f t="array" ref="A96">LOOKUP(2, 1/('Dev breaking tasks'!#REF!&lt;&gt;""), 'Dev breaking tasks'!#REF!)</f>
        <v>#REF!</v>
      </c>
      <c r="B96" s="299" t="e" cm="1">
        <f t="array" ref="B96">LOOKUP(2, 1/('Dev breaking tasks'!#REF!&lt;&gt;""), 'Dev breaking tasks'!#REF!)</f>
        <v>#REF!</v>
      </c>
      <c r="C96" s="297" t="e" cm="1">
        <f t="array" ref="C96">LOOKUP(2, 1/('Dev breaking tasks'!#REF!&lt;&gt;""), 'Dev breaking tasks'!#REF!)</f>
        <v>#REF!</v>
      </c>
      <c r="D96" s="298" t="e">
        <f>'Dev breaking tasks'!#REF!</f>
        <v>#REF!</v>
      </c>
    </row>
    <row r="97" spans="1:4" ht="24">
      <c r="A97" s="299" t="e" cm="1">
        <f t="array" ref="A97">LOOKUP(2, 1/('Dev breaking tasks'!#REF!&lt;&gt;""), 'Dev breaking tasks'!#REF!)</f>
        <v>#REF!</v>
      </c>
      <c r="B97" s="299" t="e" cm="1">
        <f t="array" ref="B97">LOOKUP(2, 1/('Dev breaking tasks'!#REF!&lt;&gt;""), 'Dev breaking tasks'!#REF!)</f>
        <v>#REF!</v>
      </c>
      <c r="C97" s="297" t="e" cm="1">
        <f t="array" ref="C97">LOOKUP(2, 1/('Dev breaking tasks'!#REF!&lt;&gt;""), 'Dev breaking tasks'!#REF!)</f>
        <v>#REF!</v>
      </c>
      <c r="D97" s="298" t="e">
        <f>'Dev breaking tasks'!#REF!</f>
        <v>#REF!</v>
      </c>
    </row>
    <row r="98" spans="1:4" ht="24">
      <c r="A98" s="299" t="e" cm="1">
        <f t="array" ref="A98">LOOKUP(2, 1/('Dev breaking tasks'!#REF!&lt;&gt;""), 'Dev breaking tasks'!#REF!)</f>
        <v>#REF!</v>
      </c>
      <c r="B98" s="299" t="e" cm="1">
        <f t="array" ref="B98">LOOKUP(2, 1/('Dev breaking tasks'!#REF!&lt;&gt;""), 'Dev breaking tasks'!#REF!)</f>
        <v>#REF!</v>
      </c>
      <c r="C98" s="297" t="e" cm="1">
        <f t="array" ref="C98">LOOKUP(2, 1/('Dev breaking tasks'!#REF!&lt;&gt;""), 'Dev breaking tasks'!#REF!)</f>
        <v>#REF!</v>
      </c>
      <c r="D98" s="298" t="e">
        <f>'Dev breaking tasks'!#REF!</f>
        <v>#REF!</v>
      </c>
    </row>
    <row r="99" spans="1:4" ht="24">
      <c r="A99" s="299" t="e" cm="1">
        <f t="array" ref="A99">LOOKUP(2, 1/('Dev breaking tasks'!#REF!&lt;&gt;""), 'Dev breaking tasks'!#REF!)</f>
        <v>#REF!</v>
      </c>
      <c r="B99" s="299" t="e" cm="1">
        <f t="array" ref="B99">LOOKUP(2, 1/('Dev breaking tasks'!#REF!&lt;&gt;""), 'Dev breaking tasks'!#REF!)</f>
        <v>#REF!</v>
      </c>
      <c r="C99" s="297" t="e" cm="1">
        <f t="array" ref="C99">LOOKUP(2, 1/('Dev breaking tasks'!#REF!&lt;&gt;""), 'Dev breaking tasks'!#REF!)</f>
        <v>#REF!</v>
      </c>
      <c r="D99" s="298" t="e">
        <f>'Dev breaking tasks'!#REF!</f>
        <v>#REF!</v>
      </c>
    </row>
    <row r="100" spans="1:4" ht="24">
      <c r="A100" s="299" t="e" cm="1">
        <f t="array" ref="A100">LOOKUP(2, 1/('Dev breaking tasks'!#REF!&lt;&gt;""), 'Dev breaking tasks'!#REF!)</f>
        <v>#REF!</v>
      </c>
      <c r="B100" s="299" t="e" cm="1">
        <f t="array" ref="B100">LOOKUP(2, 1/('Dev breaking tasks'!#REF!&lt;&gt;""), 'Dev breaking tasks'!#REF!)</f>
        <v>#REF!</v>
      </c>
      <c r="C100" s="297" t="e" cm="1">
        <f t="array" ref="C100">LOOKUP(2, 1/('Dev breaking tasks'!#REF!&lt;&gt;""), 'Dev breaking tasks'!#REF!)</f>
        <v>#REF!</v>
      </c>
      <c r="D100" s="298" t="e">
        <f>'Dev breaking tasks'!#REF!</f>
        <v>#REF!</v>
      </c>
    </row>
    <row r="101" spans="1:4" ht="24">
      <c r="A101" s="299" t="e" cm="1">
        <f t="array" ref="A101">LOOKUP(2, 1/('Dev breaking tasks'!#REF!&lt;&gt;""), 'Dev breaking tasks'!#REF!)</f>
        <v>#REF!</v>
      </c>
      <c r="B101" s="299" t="e" cm="1">
        <f t="array" ref="B101">LOOKUP(2, 1/('Dev breaking tasks'!#REF!&lt;&gt;""), 'Dev breaking tasks'!#REF!)</f>
        <v>#REF!</v>
      </c>
      <c r="C101" s="297" t="e" cm="1">
        <f t="array" ref="C101">LOOKUP(2, 1/('Dev breaking tasks'!#REF!&lt;&gt;""), 'Dev breaking tasks'!#REF!)</f>
        <v>#REF!</v>
      </c>
      <c r="D101" s="298" t="e">
        <f>'Dev breaking tasks'!#REF!</f>
        <v>#REF!</v>
      </c>
    </row>
    <row r="102" spans="1:4" ht="24">
      <c r="A102" s="299" t="e" cm="1">
        <f t="array" ref="A102">LOOKUP(2, 1/('Dev breaking tasks'!#REF!&lt;&gt;""), 'Dev breaking tasks'!#REF!)</f>
        <v>#REF!</v>
      </c>
      <c r="B102" s="299" t="e" cm="1">
        <f t="array" ref="B102">LOOKUP(2, 1/('Dev breaking tasks'!#REF!&lt;&gt;""), 'Dev breaking tasks'!#REF!)</f>
        <v>#REF!</v>
      </c>
      <c r="C102" s="297" t="e" cm="1">
        <f t="array" ref="C102">LOOKUP(2, 1/('Dev breaking tasks'!#REF!&lt;&gt;""), 'Dev breaking tasks'!#REF!)</f>
        <v>#REF!</v>
      </c>
      <c r="D102" s="298" t="e">
        <f>'Dev breaking tasks'!#REF!</f>
        <v>#REF!</v>
      </c>
    </row>
    <row r="103" spans="1:4" ht="24">
      <c r="A103" s="299" t="e" cm="1">
        <f t="array" ref="A103">LOOKUP(2, 1/('Dev breaking tasks'!#REF!&lt;&gt;""), 'Dev breaking tasks'!#REF!)</f>
        <v>#REF!</v>
      </c>
      <c r="B103" s="299" t="e" cm="1">
        <f t="array" ref="B103">LOOKUP(2, 1/('Dev breaking tasks'!#REF!&lt;&gt;""), 'Dev breaking tasks'!#REF!)</f>
        <v>#REF!</v>
      </c>
      <c r="C103" s="297" t="e" cm="1">
        <f t="array" ref="C103">LOOKUP(2, 1/('Dev breaking tasks'!#REF!&lt;&gt;""), 'Dev breaking tasks'!#REF!)</f>
        <v>#REF!</v>
      </c>
      <c r="D103" s="298" t="e">
        <f>'Dev breaking tasks'!#REF!</f>
        <v>#REF!</v>
      </c>
    </row>
    <row r="104" spans="1:4" ht="24">
      <c r="A104" s="299" t="e" cm="1">
        <f t="array" ref="A104">LOOKUP(2, 1/('Dev breaking tasks'!#REF!&lt;&gt;""), 'Dev breaking tasks'!#REF!)</f>
        <v>#REF!</v>
      </c>
      <c r="B104" s="299" t="e" cm="1">
        <f t="array" ref="B104">LOOKUP(2, 1/('Dev breaking tasks'!#REF!&lt;&gt;""), 'Dev breaking tasks'!#REF!)</f>
        <v>#REF!</v>
      </c>
      <c r="C104" s="297" t="e" cm="1">
        <f t="array" ref="C104">LOOKUP(2, 1/('Dev breaking tasks'!#REF!&lt;&gt;""), 'Dev breaking tasks'!#REF!)</f>
        <v>#REF!</v>
      </c>
      <c r="D104" s="298" t="e">
        <f>'Dev breaking tasks'!#REF!</f>
        <v>#REF!</v>
      </c>
    </row>
    <row r="105" spans="1:4" ht="24">
      <c r="A105" s="299" t="e" cm="1">
        <f t="array" ref="A105">LOOKUP(2, 1/('Dev breaking tasks'!#REF!&lt;&gt;""), 'Dev breaking tasks'!#REF!)</f>
        <v>#REF!</v>
      </c>
      <c r="B105" s="299" t="e" cm="1">
        <f t="array" ref="B105">LOOKUP(2, 1/('Dev breaking tasks'!#REF!&lt;&gt;""), 'Dev breaking tasks'!#REF!)</f>
        <v>#REF!</v>
      </c>
      <c r="C105" s="297" t="e" cm="1">
        <f t="array" ref="C105">LOOKUP(2, 1/('Dev breaking tasks'!#REF!&lt;&gt;""), 'Dev breaking tasks'!#REF!)</f>
        <v>#REF!</v>
      </c>
      <c r="D105" s="298" t="e">
        <f>'Dev breaking tasks'!#REF!</f>
        <v>#REF!</v>
      </c>
    </row>
    <row r="106" spans="1:4" ht="24">
      <c r="A106" s="299" t="e" cm="1">
        <f t="array" ref="A106">LOOKUP(2, 1/('Dev breaking tasks'!#REF!&lt;&gt;""), 'Dev breaking tasks'!#REF!)</f>
        <v>#REF!</v>
      </c>
      <c r="B106" s="299" t="e" cm="1">
        <f t="array" ref="B106">LOOKUP(2, 1/('Dev breaking tasks'!#REF!&lt;&gt;""), 'Dev breaking tasks'!#REF!)</f>
        <v>#REF!</v>
      </c>
      <c r="C106" s="297" t="e" cm="1">
        <f t="array" ref="C106">LOOKUP(2, 1/('Dev breaking tasks'!#REF!&lt;&gt;""), 'Dev breaking tasks'!#REF!)</f>
        <v>#REF!</v>
      </c>
      <c r="D106" s="298" t="e">
        <f>'Dev breaking tasks'!#REF!</f>
        <v>#REF!</v>
      </c>
    </row>
    <row r="107" spans="1:4" ht="22.5" customHeight="1">
      <c r="A107" s="299" t="e" cm="1">
        <f t="array" ref="A107">LOOKUP(2, 1/('Dev breaking tasks'!#REF!&lt;&gt;""), 'Dev breaking tasks'!#REF!)</f>
        <v>#REF!</v>
      </c>
      <c r="B107" s="299" t="e" cm="1">
        <f t="array" ref="B107">LOOKUP(2, 1/('Dev breaking tasks'!#REF!&lt;&gt;""), 'Dev breaking tasks'!#REF!)</f>
        <v>#REF!</v>
      </c>
      <c r="C107" s="297" t="e" cm="1">
        <f t="array" ref="C107">LOOKUP(2, 1/('Dev breaking tasks'!#REF!&lt;&gt;""), 'Dev breaking tasks'!#REF!)</f>
        <v>#REF!</v>
      </c>
      <c r="D107" s="298" t="e">
        <f>'Dev breaking tasks'!#REF!</f>
        <v>#REF!</v>
      </c>
    </row>
    <row r="108" spans="1:4" ht="22.5" customHeight="1">
      <c r="A108" s="299" t="e" cm="1">
        <f t="array" ref="A108">LOOKUP(2, 1/('Dev breaking tasks'!#REF!&lt;&gt;""), 'Dev breaking tasks'!#REF!)</f>
        <v>#REF!</v>
      </c>
      <c r="B108" s="299" t="e" cm="1">
        <f t="array" ref="B108">LOOKUP(2, 1/('Dev breaking tasks'!#REF!&lt;&gt;""), 'Dev breaking tasks'!#REF!)</f>
        <v>#REF!</v>
      </c>
      <c r="C108" s="297" t="e" cm="1">
        <f t="array" ref="C108">LOOKUP(2, 1/('Dev breaking tasks'!#REF!&lt;&gt;""), 'Dev breaking tasks'!#REF!)</f>
        <v>#REF!</v>
      </c>
      <c r="D108" s="298" t="e">
        <f>'Dev breaking tasks'!#REF!</f>
        <v>#REF!</v>
      </c>
    </row>
    <row r="109" spans="1:4" ht="24">
      <c r="A109" s="299" t="e" cm="1">
        <f t="array" ref="A109">LOOKUP(2, 1/('Dev breaking tasks'!#REF!&lt;&gt;""), 'Dev breaking tasks'!#REF!)</f>
        <v>#REF!</v>
      </c>
      <c r="B109" s="299" t="e" cm="1">
        <f t="array" ref="B109">LOOKUP(2, 1/('Dev breaking tasks'!#REF!&lt;&gt;""), 'Dev breaking tasks'!#REF!)</f>
        <v>#REF!</v>
      </c>
      <c r="C109" s="297" t="e" cm="1">
        <f t="array" ref="C109">LOOKUP(2, 1/('Dev breaking tasks'!#REF!&lt;&gt;""), 'Dev breaking tasks'!#REF!)</f>
        <v>#REF!</v>
      </c>
      <c r="D109" s="298" t="e">
        <f>'Dev breaking tasks'!#REF!</f>
        <v>#REF!</v>
      </c>
    </row>
    <row r="110" spans="1:4" ht="24">
      <c r="A110" s="299" t="e" cm="1">
        <f t="array" ref="A110">LOOKUP(2, 1/('Dev breaking tasks'!#REF!&lt;&gt;""), 'Dev breaking tasks'!#REF!)</f>
        <v>#REF!</v>
      </c>
      <c r="B110" s="299" t="e" cm="1">
        <f t="array" ref="B110">LOOKUP(2, 1/('Dev breaking tasks'!#REF!&lt;&gt;""), 'Dev breaking tasks'!#REF!)</f>
        <v>#REF!</v>
      </c>
      <c r="C110" s="297" t="e" cm="1">
        <f t="array" ref="C110">LOOKUP(2, 1/('Dev breaking tasks'!#REF!&lt;&gt;""), 'Dev breaking tasks'!#REF!)</f>
        <v>#REF!</v>
      </c>
      <c r="D110" s="298" t="e">
        <f>'Dev breaking tasks'!#REF!</f>
        <v>#REF!</v>
      </c>
    </row>
    <row r="111" spans="1:4" ht="24">
      <c r="A111" s="299" t="e" cm="1">
        <f t="array" ref="A111">LOOKUP(2, 1/('Dev breaking tasks'!#REF!&lt;&gt;""), 'Dev breaking tasks'!#REF!)</f>
        <v>#REF!</v>
      </c>
      <c r="B111" s="299" t="e" cm="1">
        <f t="array" ref="B111">LOOKUP(2, 1/('Dev breaking tasks'!#REF!&lt;&gt;""), 'Dev breaking tasks'!#REF!)</f>
        <v>#REF!</v>
      </c>
      <c r="C111" s="297" t="e" cm="1">
        <f t="array" ref="C111">LOOKUP(2, 1/('Dev breaking tasks'!#REF!&lt;&gt;""), 'Dev breaking tasks'!#REF!)</f>
        <v>#REF!</v>
      </c>
      <c r="D111" s="298" t="e">
        <f>'Dev breaking tasks'!#REF!</f>
        <v>#REF!</v>
      </c>
    </row>
    <row r="112" spans="1:4" ht="24">
      <c r="A112" s="299" t="e" cm="1">
        <f t="array" ref="A112">LOOKUP(2, 1/('Dev breaking tasks'!#REF!&lt;&gt;""), 'Dev breaking tasks'!#REF!)</f>
        <v>#REF!</v>
      </c>
      <c r="B112" s="299" t="e" cm="1">
        <f t="array" ref="B112">LOOKUP(2, 1/('Dev breaking tasks'!#REF!&lt;&gt;""), 'Dev breaking tasks'!#REF!)</f>
        <v>#REF!</v>
      </c>
      <c r="C112" s="297" t="e" cm="1">
        <f t="array" ref="C112">LOOKUP(2, 1/('Dev breaking tasks'!#REF!&lt;&gt;""), 'Dev breaking tasks'!#REF!)</f>
        <v>#REF!</v>
      </c>
      <c r="D112" s="298" t="e">
        <f>'Dev breaking tasks'!#REF!</f>
        <v>#REF!</v>
      </c>
    </row>
    <row r="113" spans="1:4" ht="24">
      <c r="A113" s="299" t="e" cm="1">
        <f t="array" ref="A113">LOOKUP(2, 1/('Dev breaking tasks'!#REF!&lt;&gt;""), 'Dev breaking tasks'!#REF!)</f>
        <v>#REF!</v>
      </c>
      <c r="B113" s="299" t="e" cm="1">
        <f t="array" ref="B113">LOOKUP(2, 1/('Dev breaking tasks'!#REF!&lt;&gt;""), 'Dev breaking tasks'!#REF!)</f>
        <v>#REF!</v>
      </c>
      <c r="C113" s="297" t="e" cm="1">
        <f t="array" ref="C113">LOOKUP(2, 1/('Dev breaking tasks'!#REF!&lt;&gt;""), 'Dev breaking tasks'!#REF!)</f>
        <v>#REF!</v>
      </c>
      <c r="D113" s="298" t="e">
        <f>'Dev breaking tasks'!#REF!</f>
        <v>#REF!</v>
      </c>
    </row>
    <row r="114" spans="1:4" ht="24">
      <c r="A114" s="299" t="e" cm="1">
        <f t="array" ref="A114">LOOKUP(2, 1/('Dev breaking tasks'!#REF!&lt;&gt;""), 'Dev breaking tasks'!#REF!)</f>
        <v>#REF!</v>
      </c>
      <c r="B114" s="299" t="e" cm="1">
        <f t="array" ref="B114">LOOKUP(2, 1/('Dev breaking tasks'!#REF!&lt;&gt;""), 'Dev breaking tasks'!#REF!)</f>
        <v>#REF!</v>
      </c>
      <c r="C114" s="297" t="e" cm="1">
        <f t="array" ref="C114">LOOKUP(2, 1/('Dev breaking tasks'!#REF!&lt;&gt;""), 'Dev breaking tasks'!#REF!)</f>
        <v>#REF!</v>
      </c>
      <c r="D114" s="298" t="e">
        <f>'Dev breaking tasks'!#REF!</f>
        <v>#REF!</v>
      </c>
    </row>
    <row r="115" spans="1:4" ht="24">
      <c r="A115" s="299" t="e" cm="1">
        <f t="array" ref="A115">LOOKUP(2, 1/('Dev breaking tasks'!#REF!&lt;&gt;""), 'Dev breaking tasks'!#REF!)</f>
        <v>#REF!</v>
      </c>
      <c r="B115" s="299" t="e" cm="1">
        <f t="array" ref="B115">LOOKUP(2, 1/('Dev breaking tasks'!#REF!&lt;&gt;""), 'Dev breaking tasks'!#REF!)</f>
        <v>#REF!</v>
      </c>
      <c r="C115" s="297" t="e" cm="1">
        <f t="array" ref="C115">LOOKUP(2, 1/('Dev breaking tasks'!#REF!&lt;&gt;""), 'Dev breaking tasks'!#REF!)</f>
        <v>#REF!</v>
      </c>
      <c r="D115" s="298" t="e">
        <f>'Dev breaking tasks'!#REF!</f>
        <v>#REF!</v>
      </c>
    </row>
    <row r="116" spans="1:4" ht="24">
      <c r="A116" s="299" t="e" cm="1">
        <f t="array" ref="A116">LOOKUP(2, 1/('Dev breaking tasks'!#REF!&lt;&gt;""), 'Dev breaking tasks'!#REF!)</f>
        <v>#REF!</v>
      </c>
      <c r="B116" s="299" t="e" cm="1">
        <f t="array" ref="B116">LOOKUP(2, 1/('Dev breaking tasks'!#REF!&lt;&gt;""), 'Dev breaking tasks'!#REF!)</f>
        <v>#REF!</v>
      </c>
      <c r="C116" s="297" t="e" cm="1">
        <f t="array" ref="C116">LOOKUP(2, 1/('Dev breaking tasks'!#REF!&lt;&gt;""), 'Dev breaking tasks'!#REF!)</f>
        <v>#REF!</v>
      </c>
      <c r="D116" s="298" t="e">
        <f>'Dev breaking tasks'!#REF!</f>
        <v>#REF!</v>
      </c>
    </row>
    <row r="117" spans="1:4" ht="24">
      <c r="A117" s="299" t="e" cm="1">
        <f t="array" ref="A117">LOOKUP(2, 1/('Dev breaking tasks'!#REF!&lt;&gt;""), 'Dev breaking tasks'!#REF!)</f>
        <v>#REF!</v>
      </c>
      <c r="B117" s="299" t="e" cm="1">
        <f t="array" ref="B117">LOOKUP(2, 1/('Dev breaking tasks'!#REF!&lt;&gt;""), 'Dev breaking tasks'!#REF!)</f>
        <v>#REF!</v>
      </c>
      <c r="C117" s="297" t="e" cm="1">
        <f t="array" ref="C117">LOOKUP(2, 1/('Dev breaking tasks'!#REF!&lt;&gt;""), 'Dev breaking tasks'!#REF!)</f>
        <v>#REF!</v>
      </c>
      <c r="D117" s="298" t="e">
        <f>'Dev breaking tasks'!#REF!</f>
        <v>#REF!</v>
      </c>
    </row>
    <row r="118" spans="1:4" ht="24">
      <c r="A118" s="299" t="e" cm="1">
        <f t="array" ref="A118">LOOKUP(2, 1/('Dev breaking tasks'!#REF!&lt;&gt;""), 'Dev breaking tasks'!#REF!)</f>
        <v>#REF!</v>
      </c>
      <c r="B118" s="299" t="e" cm="1">
        <f t="array" ref="B118">LOOKUP(2, 1/('Dev breaking tasks'!#REF!&lt;&gt;""), 'Dev breaking tasks'!#REF!)</f>
        <v>#REF!</v>
      </c>
      <c r="C118" s="297" t="e" cm="1">
        <f t="array" ref="C118">LOOKUP(2, 1/('Dev breaking tasks'!#REF!&lt;&gt;""), 'Dev breaking tasks'!#REF!)</f>
        <v>#REF!</v>
      </c>
      <c r="D118" s="298" t="e">
        <f>'Dev breaking tasks'!#REF!</f>
        <v>#REF!</v>
      </c>
    </row>
    <row r="119" spans="1:4" ht="24">
      <c r="A119" s="299" t="e" cm="1">
        <f t="array" ref="A119">LOOKUP(2, 1/('Dev breaking tasks'!#REF!&lt;&gt;""), 'Dev breaking tasks'!#REF!)</f>
        <v>#REF!</v>
      </c>
      <c r="B119" s="299" t="e" cm="1">
        <f t="array" ref="B119">LOOKUP(2, 1/('Dev breaking tasks'!#REF!&lt;&gt;""), 'Dev breaking tasks'!#REF!)</f>
        <v>#REF!</v>
      </c>
      <c r="C119" s="297" t="e" cm="1">
        <f t="array" ref="C119">LOOKUP(2, 1/('Dev breaking tasks'!#REF!&lt;&gt;""), 'Dev breaking tasks'!#REF!)</f>
        <v>#REF!</v>
      </c>
      <c r="D119" s="298" t="e">
        <f>'Dev breaking tasks'!#REF!</f>
        <v>#REF!</v>
      </c>
    </row>
    <row r="120" spans="1:4" ht="24">
      <c r="A120" s="299" t="e" cm="1">
        <f t="array" ref="A120">LOOKUP(2, 1/('Dev breaking tasks'!#REF!&lt;&gt;""), 'Dev breaking tasks'!#REF!)</f>
        <v>#REF!</v>
      </c>
      <c r="B120" s="299" t="e" cm="1">
        <f t="array" ref="B120">LOOKUP(2, 1/('Dev breaking tasks'!#REF!&lt;&gt;""), 'Dev breaking tasks'!#REF!)</f>
        <v>#REF!</v>
      </c>
      <c r="C120" s="297" t="e" cm="1">
        <f t="array" ref="C120">LOOKUP(2, 1/('Dev breaking tasks'!#REF!&lt;&gt;""), 'Dev breaking tasks'!#REF!)</f>
        <v>#REF!</v>
      </c>
      <c r="D120" s="298" t="e">
        <f>'Dev breaking tasks'!#REF!</f>
        <v>#REF!</v>
      </c>
    </row>
    <row r="121" spans="1:4" ht="24">
      <c r="A121" s="299" t="e" cm="1">
        <f t="array" ref="A121">LOOKUP(2, 1/('Dev breaking tasks'!#REF!&lt;&gt;""), 'Dev breaking tasks'!#REF!)</f>
        <v>#REF!</v>
      </c>
      <c r="B121" s="299" t="e" cm="1">
        <f t="array" ref="B121">LOOKUP(2, 1/('Dev breaking tasks'!#REF!&lt;&gt;""), 'Dev breaking tasks'!#REF!)</f>
        <v>#REF!</v>
      </c>
      <c r="C121" s="297" t="e" cm="1">
        <f t="array" ref="C121">LOOKUP(2, 1/('Dev breaking tasks'!#REF!&lt;&gt;""), 'Dev breaking tasks'!#REF!)</f>
        <v>#REF!</v>
      </c>
      <c r="D121" s="298" t="e">
        <f>'Dev breaking tasks'!#REF!</f>
        <v>#REF!</v>
      </c>
    </row>
    <row r="122" spans="1:4" ht="28.5">
      <c r="A122" s="299" t="e" cm="1">
        <f t="array" ref="A122">LOOKUP(2, 1/('Dev breaking tasks'!#REF!&lt;&gt;""), 'Dev breaking tasks'!#REF!)</f>
        <v>#REF!</v>
      </c>
      <c r="B122" s="299" t="e" cm="1">
        <f t="array" ref="B122">LOOKUP(2, 1/('Dev breaking tasks'!#REF!&lt;&gt;""), 'Dev breaking tasks'!#REF!)</f>
        <v>#REF!</v>
      </c>
      <c r="C122" s="297" t="e" cm="1">
        <f t="array" ref="C122">LOOKUP(2, 1/('Dev breaking tasks'!#REF!&lt;&gt;""), 'Dev breaking tasks'!#REF!)</f>
        <v>#REF!</v>
      </c>
      <c r="D122" s="298" t="e">
        <f>'Dev breaking tasks'!#REF!</f>
        <v>#REF!</v>
      </c>
    </row>
    <row r="123" spans="1:4" ht="24">
      <c r="A123" s="299" t="e" cm="1">
        <f t="array" ref="A123">LOOKUP(2, 1/('Dev breaking tasks'!#REF!&lt;&gt;""), 'Dev breaking tasks'!#REF!)</f>
        <v>#REF!</v>
      </c>
      <c r="B123" s="299" t="e" cm="1">
        <f t="array" ref="B123">LOOKUP(2, 1/('Dev breaking tasks'!#REF!&lt;&gt;""), 'Dev breaking tasks'!#REF!)</f>
        <v>#REF!</v>
      </c>
      <c r="C123" s="297" t="e" cm="1">
        <f t="array" ref="C123">LOOKUP(2, 1/('Dev breaking tasks'!#REF!&lt;&gt;""), 'Dev breaking tasks'!#REF!)</f>
        <v>#REF!</v>
      </c>
      <c r="D123" s="298" t="e">
        <f>'Dev breaking tasks'!#REF!</f>
        <v>#REF!</v>
      </c>
    </row>
    <row r="124" spans="1:4">
      <c r="A124" s="299" t="e" cm="1">
        <f t="array" ref="A124">LOOKUP(2, 1/('Dev breaking tasks'!#REF!&lt;&gt;""), 'Dev breaking tasks'!#REF!)</f>
        <v>#REF!</v>
      </c>
      <c r="B124" s="299" t="e" cm="1">
        <f t="array" ref="B124">LOOKUP(2, 1/('Dev breaking tasks'!#REF!&lt;&gt;""), 'Dev breaking tasks'!#REF!)</f>
        <v>#REF!</v>
      </c>
      <c r="C124" s="297" t="e" cm="1">
        <f t="array" ref="C124">LOOKUP(2, 1/('Dev breaking tasks'!#REF!&lt;&gt;""), 'Dev breaking tasks'!#REF!)</f>
        <v>#REF!</v>
      </c>
      <c r="D124" s="298" t="e">
        <f>'Dev breaking tasks'!#REF!</f>
        <v>#REF!</v>
      </c>
    </row>
    <row r="125" spans="1:4">
      <c r="A125" s="299" t="e" cm="1">
        <f t="array" ref="A125">LOOKUP(2, 1/('Dev breaking tasks'!#REF!&lt;&gt;""), 'Dev breaking tasks'!#REF!)</f>
        <v>#REF!</v>
      </c>
      <c r="B125" s="299" t="e" cm="1">
        <f t="array" ref="B125">LOOKUP(2, 1/('Dev breaking tasks'!#REF!&lt;&gt;""), 'Dev breaking tasks'!#REF!)</f>
        <v>#REF!</v>
      </c>
      <c r="C125" s="297" t="e" cm="1">
        <f t="array" ref="C125">LOOKUP(2, 1/('Dev breaking tasks'!#REF!&lt;&gt;""), 'Dev breaking tasks'!#REF!)</f>
        <v>#REF!</v>
      </c>
      <c r="D125" s="298" t="e">
        <f>'Dev breaking tasks'!#REF!</f>
        <v>#REF!</v>
      </c>
    </row>
    <row r="126" spans="1:4" ht="24">
      <c r="A126" s="299" t="e" cm="1">
        <f t="array" ref="A126">LOOKUP(2, 1/('Dev breaking tasks'!#REF!&lt;&gt;""), 'Dev breaking tasks'!#REF!)</f>
        <v>#REF!</v>
      </c>
      <c r="B126" s="299" t="e" cm="1">
        <f t="array" ref="B126">LOOKUP(2, 1/('Dev breaking tasks'!#REF!&lt;&gt;""), 'Dev breaking tasks'!#REF!)</f>
        <v>#REF!</v>
      </c>
      <c r="C126" s="297" t="e" cm="1">
        <f t="array" ref="C126">LOOKUP(2, 1/('Dev breaking tasks'!#REF!&lt;&gt;""), 'Dev breaking tasks'!#REF!)</f>
        <v>#REF!</v>
      </c>
      <c r="D126" s="298" t="e">
        <f>'Dev breaking tasks'!#REF!</f>
        <v>#REF!</v>
      </c>
    </row>
    <row r="127" spans="1:4" ht="24">
      <c r="A127" s="299" t="e" cm="1">
        <f t="array" ref="A127">LOOKUP(2, 1/('Dev breaking tasks'!#REF!&lt;&gt;""), 'Dev breaking tasks'!#REF!)</f>
        <v>#REF!</v>
      </c>
      <c r="B127" s="299" t="e" cm="1">
        <f t="array" ref="B127">LOOKUP(2, 1/('Dev breaking tasks'!#REF!&lt;&gt;""), 'Dev breaking tasks'!#REF!)</f>
        <v>#REF!</v>
      </c>
      <c r="C127" s="297" t="e" cm="1">
        <f t="array" ref="C127">LOOKUP(2, 1/('Dev breaking tasks'!#REF!&lt;&gt;""), 'Dev breaking tasks'!#REF!)</f>
        <v>#REF!</v>
      </c>
      <c r="D127" s="298" t="e">
        <f>'Dev breaking tasks'!#REF!</f>
        <v>#REF!</v>
      </c>
    </row>
    <row r="128" spans="1:4" ht="24">
      <c r="A128" s="299" t="e" cm="1">
        <f t="array" ref="A128">LOOKUP(2, 1/('Dev breaking tasks'!#REF!&lt;&gt;""), 'Dev breaking tasks'!#REF!)</f>
        <v>#REF!</v>
      </c>
      <c r="B128" s="299" t="e" cm="1">
        <f t="array" ref="B128">LOOKUP(2, 1/('Dev breaking tasks'!#REF!&lt;&gt;""), 'Dev breaking tasks'!#REF!)</f>
        <v>#REF!</v>
      </c>
      <c r="C128" s="297" t="e" cm="1">
        <f t="array" ref="C128">LOOKUP(2, 1/('Dev breaking tasks'!#REF!&lt;&gt;""), 'Dev breaking tasks'!#REF!)</f>
        <v>#REF!</v>
      </c>
      <c r="D128" s="298" t="e">
        <f>'Dev breaking tasks'!#REF!</f>
        <v>#REF!</v>
      </c>
    </row>
    <row r="129" spans="1:4" ht="24">
      <c r="A129" s="299" t="e" cm="1">
        <f t="array" ref="A129">LOOKUP(2, 1/('Dev breaking tasks'!#REF!&lt;&gt;""), 'Dev breaking tasks'!#REF!)</f>
        <v>#REF!</v>
      </c>
      <c r="B129" s="299" t="e" cm="1">
        <f t="array" ref="B129">LOOKUP(2, 1/('Dev breaking tasks'!#REF!&lt;&gt;""), 'Dev breaking tasks'!#REF!)</f>
        <v>#REF!</v>
      </c>
      <c r="C129" s="297" t="e" cm="1">
        <f t="array" ref="C129">LOOKUP(2, 1/('Dev breaking tasks'!#REF!&lt;&gt;""), 'Dev breaking tasks'!#REF!)</f>
        <v>#REF!</v>
      </c>
      <c r="D129" s="298" t="e">
        <f>'Dev breaking tasks'!#REF!</f>
        <v>#REF!</v>
      </c>
    </row>
    <row r="130" spans="1:4">
      <c r="A130" s="299" t="e" cm="1">
        <f t="array" ref="A130">LOOKUP(2, 1/('Dev breaking tasks'!#REF!&lt;&gt;""), 'Dev breaking tasks'!#REF!)</f>
        <v>#REF!</v>
      </c>
      <c r="B130" s="299" t="e" cm="1">
        <f t="array" ref="B130">LOOKUP(2, 1/('Dev breaking tasks'!#REF!&lt;&gt;""), 'Dev breaking tasks'!#REF!)</f>
        <v>#REF!</v>
      </c>
      <c r="C130" s="297" t="e" cm="1">
        <f t="array" ref="C130">LOOKUP(2, 1/('Dev breaking tasks'!#REF!&lt;&gt;""), 'Dev breaking tasks'!#REF!)</f>
        <v>#REF!</v>
      </c>
      <c r="D130" s="298"/>
    </row>
    <row r="131" spans="1:4">
      <c r="A131" s="299" t="str" cm="1">
        <f t="array" ref="A131">LOOKUP(2, 1/('Dev breaking tasks'!B$2:B2&lt;&gt;""), 'Dev breaking tasks'!B$2:B2)</f>
        <v>Analyze requirements</v>
      </c>
      <c r="B131" s="299" t="str" cm="1">
        <f t="array" ref="B131">LOOKUP(2, 1/('Dev breaking tasks'!C$2:C2&lt;&gt;""), 'Dev breaking tasks'!C$2:C2)</f>
        <v>Analyze requirements</v>
      </c>
      <c r="C131" s="297" t="e" cm="1">
        <f t="array" ref="C131">LOOKUP(2, 1/('Dev breaking tasks'!H$2:H2&lt;&gt;""), 'Dev breaking tasks'!H$2:H2)</f>
        <v>#DIV/0!</v>
      </c>
      <c r="D131" s="298"/>
    </row>
    <row r="132" spans="1:4">
      <c r="A132" s="299"/>
      <c r="B132" s="299"/>
    </row>
    <row r="133" spans="1:4">
      <c r="B133" s="299"/>
    </row>
    <row r="134" spans="1:4">
      <c r="B134" s="299"/>
    </row>
    <row r="135" spans="1:4">
      <c r="B135" s="299"/>
    </row>
    <row r="136" spans="1:4">
      <c r="B136" s="299"/>
    </row>
    <row r="137" spans="1:4">
      <c r="B137" s="299"/>
    </row>
    <row r="138" spans="1:4">
      <c r="B138" s="299"/>
    </row>
    <row r="139" spans="1:4">
      <c r="B139" s="299"/>
    </row>
    <row r="140" spans="1:4">
      <c r="B140" s="299"/>
    </row>
    <row r="141" spans="1:4">
      <c r="B141" s="299"/>
    </row>
    <row r="142" spans="1:4">
      <c r="B142" s="299"/>
    </row>
    <row r="143" spans="1:4">
      <c r="B143" s="299"/>
    </row>
    <row r="144" spans="1:4">
      <c r="B144" s="299"/>
    </row>
    <row r="145" spans="2:2">
      <c r="B145" s="299"/>
    </row>
    <row r="146" spans="2:2">
      <c r="B146" s="299"/>
    </row>
    <row r="147" spans="2:2">
      <c r="B147" s="299"/>
    </row>
    <row r="148" spans="2:2">
      <c r="B148" s="299"/>
    </row>
    <row r="149" spans="2:2">
      <c r="B149" s="299"/>
    </row>
    <row r="150" spans="2:2">
      <c r="B150" s="299"/>
    </row>
    <row r="151" spans="2:2">
      <c r="B151" s="299"/>
    </row>
    <row r="152" spans="2:2">
      <c r="B152" s="299"/>
    </row>
    <row r="153" spans="2:2">
      <c r="B153" s="299"/>
    </row>
  </sheetData>
  <mergeCells count="1">
    <mergeCell ref="F2: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8650-BEEF-4F8F-AC9A-658EBF292A9C}">
  <sheetPr filterMode="1">
    <tabColor theme="9" tint="0.39997558519241921"/>
  </sheetPr>
  <dimension ref="A1:AC1710"/>
  <sheetViews>
    <sheetView showGridLines="0" tabSelected="1" zoomScale="172" zoomScaleNormal="172" workbookViewId="0">
      <pane xSplit="7" ySplit="3" topLeftCell="H4" activePane="bottomRight" state="frozen"/>
      <selection pane="bottomRight" activeCell="G82" sqref="G82"/>
      <selection pane="bottomLeft" activeCell="A6" sqref="A6"/>
      <selection pane="topRight" activeCell="K1" sqref="K1"/>
    </sheetView>
  </sheetViews>
  <sheetFormatPr defaultColWidth="9" defaultRowHeight="11.25" customHeight="1"/>
  <cols>
    <col min="1" max="1" width="1.625" style="53" customWidth="1"/>
    <col min="2" max="2" width="3.875" style="51" customWidth="1"/>
    <col min="3" max="3" width="21.25" style="51" customWidth="1"/>
    <col min="4" max="4" width="18.125" style="53" customWidth="1"/>
    <col min="5" max="5" width="32.25" style="51" customWidth="1"/>
    <col min="6" max="6" width="36.625" style="53" customWidth="1"/>
    <col min="7" max="7" width="30.25" style="53" customWidth="1"/>
    <col min="8" max="9" width="12.75" style="51" customWidth="1"/>
    <col min="10" max="10" width="26.125" style="332" customWidth="1"/>
    <col min="11" max="11" width="25.25" style="51" customWidth="1"/>
    <col min="12" max="12" width="16.375" style="51" customWidth="1"/>
    <col min="13" max="13" width="9" style="51" customWidth="1"/>
    <col min="14" max="14" width="8.125" style="51" customWidth="1"/>
    <col min="15" max="15" width="9" style="51" customWidth="1"/>
    <col min="16" max="16" width="12" style="49" customWidth="1"/>
    <col min="17" max="17" width="15.375" style="49" customWidth="1"/>
    <col min="18" max="18" width="13.125" style="49" customWidth="1"/>
    <col min="19" max="19" width="14.125" style="49" customWidth="1"/>
    <col min="20" max="20" width="7" style="52" customWidth="1"/>
    <col min="21" max="21" width="16.375" style="52" customWidth="1"/>
    <col min="22" max="22" width="16.375" style="56" customWidth="1"/>
    <col min="23" max="23" width="9.125" style="53" customWidth="1"/>
    <col min="24" max="28" width="9.375" style="53" customWidth="1"/>
    <col min="29" max="16384" width="9" style="53"/>
  </cols>
  <sheetData>
    <row r="1" spans="2:28" s="59" customFormat="1" ht="12" customHeight="1">
      <c r="B1" s="467" t="s">
        <v>74</v>
      </c>
      <c r="C1" s="468"/>
      <c r="D1" s="468"/>
      <c r="E1" s="468"/>
      <c r="F1" s="468"/>
      <c r="G1" s="469"/>
      <c r="H1" s="353"/>
      <c r="I1" s="353"/>
      <c r="J1" s="320"/>
      <c r="K1" s="403"/>
      <c r="L1" s="333"/>
      <c r="M1" s="464" t="s">
        <v>75</v>
      </c>
      <c r="N1" s="464"/>
      <c r="O1" s="464"/>
      <c r="P1" s="464"/>
      <c r="Q1" s="464"/>
      <c r="R1" s="464"/>
      <c r="S1" s="464"/>
      <c r="T1" s="464"/>
      <c r="U1" s="464"/>
      <c r="V1" s="464"/>
      <c r="W1" s="465"/>
      <c r="X1" s="455" t="s">
        <v>76</v>
      </c>
      <c r="Y1" s="456"/>
      <c r="Z1" s="456"/>
      <c r="AA1" s="456"/>
      <c r="AB1" s="457"/>
    </row>
    <row r="2" spans="2:28" s="59" customFormat="1" ht="45">
      <c r="B2" s="69" t="s">
        <v>77</v>
      </c>
      <c r="C2" s="69" t="s">
        <v>78</v>
      </c>
      <c r="D2" s="69" t="s">
        <v>79</v>
      </c>
      <c r="E2" s="69" t="s">
        <v>80</v>
      </c>
      <c r="F2" s="69" t="s">
        <v>81</v>
      </c>
      <c r="G2" s="322" t="s">
        <v>82</v>
      </c>
      <c r="H2" s="321" t="s">
        <v>83</v>
      </c>
      <c r="I2" s="354" t="s">
        <v>84</v>
      </c>
      <c r="J2" s="354" t="s">
        <v>85</v>
      </c>
      <c r="K2" s="404" t="s">
        <v>86</v>
      </c>
      <c r="L2" s="328" t="s">
        <v>87</v>
      </c>
      <c r="M2" s="71" t="s">
        <v>88</v>
      </c>
      <c r="N2" s="71" t="s">
        <v>89</v>
      </c>
      <c r="O2" s="71" t="s">
        <v>90</v>
      </c>
      <c r="P2" s="71" t="s">
        <v>91</v>
      </c>
      <c r="Q2" s="71" t="s">
        <v>92</v>
      </c>
      <c r="R2" s="57" t="s">
        <v>93</v>
      </c>
      <c r="S2" s="57" t="s">
        <v>94</v>
      </c>
      <c r="T2" s="71" t="s">
        <v>95</v>
      </c>
      <c r="U2" s="57" t="s">
        <v>96</v>
      </c>
      <c r="V2" s="71" t="s">
        <v>97</v>
      </c>
      <c r="W2" s="71" t="s">
        <v>98</v>
      </c>
      <c r="X2" s="71" t="s">
        <v>99</v>
      </c>
      <c r="Y2" s="71" t="s">
        <v>100</v>
      </c>
      <c r="Z2" s="71" t="s">
        <v>101</v>
      </c>
      <c r="AA2" s="71" t="s">
        <v>102</v>
      </c>
      <c r="AB2" s="71" t="s">
        <v>103</v>
      </c>
    </row>
    <row r="3" spans="2:28" s="50" customFormat="1" ht="12" hidden="1">
      <c r="B3" s="460"/>
      <c r="C3" s="461"/>
      <c r="D3" s="461"/>
      <c r="E3" s="461"/>
      <c r="F3" s="461"/>
      <c r="G3" s="461"/>
      <c r="H3" s="461"/>
      <c r="I3" s="461"/>
      <c r="J3" s="461"/>
      <c r="K3" s="462"/>
      <c r="L3" s="461"/>
      <c r="M3" s="461"/>
      <c r="N3" s="461"/>
      <c r="O3" s="461"/>
      <c r="P3" s="461"/>
      <c r="Q3" s="463"/>
      <c r="R3" s="107">
        <f>SUM(R4:R1051)</f>
        <v>1832.0900000000006</v>
      </c>
      <c r="S3" s="108">
        <f>SUM(S4:S1051)</f>
        <v>1804.2168000000011</v>
      </c>
      <c r="T3" s="110">
        <f>SUM(T4:T1051)</f>
        <v>0</v>
      </c>
      <c r="U3" s="112">
        <f>SUM(U4:U1051)</f>
        <v>1804.2168000000011</v>
      </c>
      <c r="V3" s="458"/>
      <c r="W3" s="466"/>
      <c r="X3" s="458"/>
      <c r="Y3" s="459"/>
      <c r="Z3" s="459"/>
      <c r="AA3" s="459"/>
      <c r="AB3" s="459"/>
    </row>
    <row r="4" spans="2:28" s="67" customFormat="1" ht="33.75" hidden="1" customHeight="1">
      <c r="B4" s="72">
        <v>1</v>
      </c>
      <c r="C4" s="434" t="s">
        <v>104</v>
      </c>
      <c r="D4" s="441" t="s">
        <v>104</v>
      </c>
      <c r="E4" s="437" t="s">
        <v>105</v>
      </c>
      <c r="F4" s="383" t="s">
        <v>106</v>
      </c>
      <c r="G4" s="323"/>
      <c r="H4" s="362">
        <f>U4/1.7</f>
        <v>9.1</v>
      </c>
      <c r="I4" s="362" t="s">
        <v>107</v>
      </c>
      <c r="J4" s="362" t="s">
        <v>108</v>
      </c>
      <c r="K4" s="330" t="s">
        <v>109</v>
      </c>
      <c r="L4" s="307" t="s">
        <v>110</v>
      </c>
      <c r="M4" s="72"/>
      <c r="N4" s="87"/>
      <c r="O4" s="68" t="s">
        <v>111</v>
      </c>
      <c r="P4" s="87" t="s">
        <v>112</v>
      </c>
      <c r="Q4" s="103"/>
      <c r="R4" s="309">
        <f>IF(L4="Other",0,IF(AND(L4&lt;&gt;"",SUMIFS('Details Effort'!$E:$E,'Details Effort'!$B:$B,L4,'Details Effort'!$C:$C,LEFT(P4,3),'Details Effort'!$D:$D,O4)=0),"No reference",SUMIFS('Details Effort'!$E:$E,'Details Effort'!$B:$B,L4,'Details Effort'!$C:$C,LEFT(P4,3),'Details Effort'!$D:$D,O4)))</f>
        <v>15.469999999999999</v>
      </c>
      <c r="S4" s="308">
        <f>IFERROR(IF(P4="New Reuse",'Basic Project Information'!$F$9*$R4*RIGHT(Q4,5),R4),"Select the reuse change rate.")</f>
        <v>15.469999999999999</v>
      </c>
      <c r="T4" s="359"/>
      <c r="U4" s="278">
        <f>IF(AND(L4="Other",T4=0),"Please input M/M",IFERROR(S4+T4,"The M/M reference is incorrect."))</f>
        <v>15.469999999999999</v>
      </c>
      <c r="V4" s="73"/>
      <c r="W4" s="73"/>
      <c r="X4" s="138"/>
      <c r="Y4" s="138"/>
      <c r="Z4" s="138"/>
      <c r="AA4" s="138"/>
      <c r="AB4" s="138"/>
    </row>
    <row r="5" spans="2:28" s="67" customFormat="1" ht="33.75" hidden="1" customHeight="1">
      <c r="B5" s="72">
        <v>2</v>
      </c>
      <c r="C5" s="435"/>
      <c r="D5" s="442"/>
      <c r="E5" s="438"/>
      <c r="F5" s="384" t="s">
        <v>113</v>
      </c>
      <c r="G5" s="323"/>
      <c r="H5" s="362">
        <f t="shared" ref="H5:H25" si="0">U5/1.7</f>
        <v>5</v>
      </c>
      <c r="I5" s="362" t="s">
        <v>107</v>
      </c>
      <c r="J5" s="362" t="s">
        <v>108</v>
      </c>
      <c r="K5" s="330" t="s">
        <v>109</v>
      </c>
      <c r="L5" s="307" t="s">
        <v>110</v>
      </c>
      <c r="M5" s="72"/>
      <c r="N5" s="87"/>
      <c r="O5" s="68" t="s">
        <v>114</v>
      </c>
      <c r="P5" s="87" t="s">
        <v>112</v>
      </c>
      <c r="Q5" s="103"/>
      <c r="R5" s="309">
        <f>IF(L5="Other",0,IF(AND(L5&lt;&gt;"",SUMIFS('Details Effort'!$E:$E,'Details Effort'!$B:$B,L5,'Details Effort'!$C:$C,LEFT(P5,3),'Details Effort'!$D:$D,O5)=0),"No reference",SUMIFS('Details Effort'!$E:$E,'Details Effort'!$B:$B,L5,'Details Effort'!$C:$C,LEFT(P5,3),'Details Effort'!$D:$D,O5)))</f>
        <v>8.5</v>
      </c>
      <c r="S5" s="308">
        <f>IFERROR(IF(P5="New Reuse",'Basic Project Information'!$F$9*$R5*RIGHT(Q5,5),R5),"Select the reuse change rate.")</f>
        <v>8.5</v>
      </c>
      <c r="T5" s="359"/>
      <c r="U5" s="278">
        <f t="shared" ref="U5:U25" si="1">IF(AND(L5="Other",T5=0),"Please input M/M",IFERROR(S5+T5,"The M/M reference is incorrect."))</f>
        <v>8.5</v>
      </c>
      <c r="V5" s="73"/>
      <c r="W5" s="73"/>
      <c r="X5" s="138"/>
      <c r="Y5" s="138"/>
      <c r="Z5" s="138"/>
      <c r="AA5" s="138"/>
      <c r="AB5" s="138"/>
    </row>
    <row r="6" spans="2:28" s="67" customFormat="1" ht="33.75" hidden="1" customHeight="1">
      <c r="B6" s="72">
        <v>3</v>
      </c>
      <c r="C6" s="435"/>
      <c r="D6" s="442"/>
      <c r="E6" s="439" t="s">
        <v>115</v>
      </c>
      <c r="F6" s="383" t="s">
        <v>116</v>
      </c>
      <c r="G6" s="323"/>
      <c r="H6" s="362">
        <f t="shared" si="0"/>
        <v>5</v>
      </c>
      <c r="I6" s="362" t="s">
        <v>107</v>
      </c>
      <c r="J6" s="362" t="s">
        <v>108</v>
      </c>
      <c r="K6" s="330" t="s">
        <v>109</v>
      </c>
      <c r="L6" s="307" t="s">
        <v>110</v>
      </c>
      <c r="M6" s="72"/>
      <c r="N6" s="87"/>
      <c r="O6" s="68" t="s">
        <v>114</v>
      </c>
      <c r="P6" s="87" t="s">
        <v>112</v>
      </c>
      <c r="Q6" s="103"/>
      <c r="R6" s="309">
        <f>IF(L6="Other",0,IF(AND(L6&lt;&gt;"",SUMIFS('Details Effort'!$E:$E,'Details Effort'!$B:$B,L6,'Details Effort'!$C:$C,LEFT(P6,3),'Details Effort'!$D:$D,O6)=0),"No reference",SUMIFS('Details Effort'!$E:$E,'Details Effort'!$B:$B,L6,'Details Effort'!$C:$C,LEFT(P6,3),'Details Effort'!$D:$D,O6)))</f>
        <v>8.5</v>
      </c>
      <c r="S6" s="308">
        <f>IFERROR(IF(P6="New Reuse",'Basic Project Information'!$F$9*$R6*RIGHT(Q6,5),R6),"Select the reuse change rate.")</f>
        <v>8.5</v>
      </c>
      <c r="T6" s="359"/>
      <c r="U6" s="278">
        <f t="shared" si="1"/>
        <v>8.5</v>
      </c>
      <c r="V6" s="73"/>
      <c r="W6" s="73"/>
      <c r="X6" s="138"/>
      <c r="Y6" s="138"/>
      <c r="Z6" s="138"/>
      <c r="AA6" s="138"/>
      <c r="AB6" s="138"/>
    </row>
    <row r="7" spans="2:28" s="67" customFormat="1" ht="33.75" hidden="1" customHeight="1">
      <c r="B7" s="72">
        <v>4</v>
      </c>
      <c r="C7" s="435"/>
      <c r="D7" s="442"/>
      <c r="E7" s="438"/>
      <c r="F7" s="384" t="s">
        <v>117</v>
      </c>
      <c r="G7" s="323"/>
      <c r="H7" s="362">
        <f t="shared" si="0"/>
        <v>5</v>
      </c>
      <c r="I7" s="362" t="s">
        <v>107</v>
      </c>
      <c r="J7" s="362" t="s">
        <v>108</v>
      </c>
      <c r="K7" s="330" t="s">
        <v>109</v>
      </c>
      <c r="L7" s="307" t="s">
        <v>110</v>
      </c>
      <c r="M7" s="72"/>
      <c r="N7" s="87"/>
      <c r="O7" s="68" t="s">
        <v>114</v>
      </c>
      <c r="P7" s="87" t="s">
        <v>112</v>
      </c>
      <c r="Q7" s="103"/>
      <c r="R7" s="309">
        <f>IF(L7="Other",0,IF(AND(L7&lt;&gt;"",SUMIFS('Details Effort'!$E:$E,'Details Effort'!$B:$B,L7,'Details Effort'!$C:$C,LEFT(P7,3),'Details Effort'!$D:$D,O7)=0),"No reference",SUMIFS('Details Effort'!$E:$E,'Details Effort'!$B:$B,L7,'Details Effort'!$C:$C,LEFT(P7,3),'Details Effort'!$D:$D,O7)))</f>
        <v>8.5</v>
      </c>
      <c r="S7" s="308">
        <f>IFERROR(IF(P7="New Reuse",'Basic Project Information'!$F$9*$R7*RIGHT(Q7,5),R7),"Select the reuse change rate.")</f>
        <v>8.5</v>
      </c>
      <c r="T7" s="359"/>
      <c r="U7" s="278">
        <f t="shared" si="1"/>
        <v>8.5</v>
      </c>
      <c r="V7" s="73"/>
      <c r="W7" s="73"/>
      <c r="X7" s="138"/>
      <c r="Y7" s="138"/>
      <c r="Z7" s="138"/>
      <c r="AA7" s="138"/>
      <c r="AB7" s="138"/>
    </row>
    <row r="8" spans="2:28" s="67" customFormat="1" ht="33.75" hidden="1" customHeight="1">
      <c r="B8" s="72">
        <v>5</v>
      </c>
      <c r="C8" s="435"/>
      <c r="D8" s="442"/>
      <c r="E8" s="439" t="s">
        <v>118</v>
      </c>
      <c r="F8" s="385" t="s">
        <v>119</v>
      </c>
      <c r="G8" s="323"/>
      <c r="H8" s="362">
        <f t="shared" si="0"/>
        <v>9.1</v>
      </c>
      <c r="I8" s="362" t="s">
        <v>107</v>
      </c>
      <c r="J8" s="362" t="s">
        <v>108</v>
      </c>
      <c r="K8" s="330" t="s">
        <v>120</v>
      </c>
      <c r="L8" s="307" t="s">
        <v>110</v>
      </c>
      <c r="M8" s="72"/>
      <c r="N8" s="87"/>
      <c r="O8" s="68" t="s">
        <v>111</v>
      </c>
      <c r="P8" s="87" t="s">
        <v>112</v>
      </c>
      <c r="Q8" s="103"/>
      <c r="R8" s="309">
        <f>IF(L8="Other",0,IF(AND(L8&lt;&gt;"",SUMIFS('Details Effort'!$E:$E,'Details Effort'!$B:$B,L8,'Details Effort'!$C:$C,LEFT(P8,3),'Details Effort'!$D:$D,O8)=0),"No reference",SUMIFS('Details Effort'!$E:$E,'Details Effort'!$B:$B,L8,'Details Effort'!$C:$C,LEFT(P8,3),'Details Effort'!$D:$D,O8)))</f>
        <v>15.469999999999999</v>
      </c>
      <c r="S8" s="308">
        <f>IFERROR(IF(P8="New Reuse",'Basic Project Information'!$F$9*$R8*RIGHT(Q8,5),R8),"Select the reuse change rate.")</f>
        <v>15.469999999999999</v>
      </c>
      <c r="T8" s="359"/>
      <c r="U8" s="278">
        <f t="shared" si="1"/>
        <v>15.469999999999999</v>
      </c>
      <c r="V8" s="73"/>
      <c r="W8" s="73"/>
      <c r="X8" s="138"/>
      <c r="Y8" s="138"/>
      <c r="Z8" s="138"/>
      <c r="AA8" s="138"/>
      <c r="AB8" s="138"/>
    </row>
    <row r="9" spans="2:28" s="67" customFormat="1" ht="33.75" hidden="1" customHeight="1">
      <c r="B9" s="72">
        <v>6</v>
      </c>
      <c r="C9" s="435"/>
      <c r="D9" s="442"/>
      <c r="E9" s="440"/>
      <c r="F9" s="385" t="s">
        <v>121</v>
      </c>
      <c r="G9" s="323"/>
      <c r="H9" s="362">
        <f t="shared" si="0"/>
        <v>5</v>
      </c>
      <c r="I9" s="362" t="s">
        <v>107</v>
      </c>
      <c r="J9" s="362" t="s">
        <v>108</v>
      </c>
      <c r="K9" s="330" t="s">
        <v>120</v>
      </c>
      <c r="L9" s="307" t="s">
        <v>110</v>
      </c>
      <c r="M9" s="72"/>
      <c r="N9" s="87"/>
      <c r="O9" s="68" t="s">
        <v>114</v>
      </c>
      <c r="P9" s="87" t="s">
        <v>112</v>
      </c>
      <c r="Q9" s="103"/>
      <c r="R9" s="309">
        <f>IF(L9="Other",0,IF(AND(L9&lt;&gt;"",SUMIFS('Details Effort'!$E:$E,'Details Effort'!$B:$B,L9,'Details Effort'!$C:$C,LEFT(P9,3),'Details Effort'!$D:$D,O9)=0),"No reference",SUMIFS('Details Effort'!$E:$E,'Details Effort'!$B:$B,L9,'Details Effort'!$C:$C,LEFT(P9,3),'Details Effort'!$D:$D,O9)))</f>
        <v>8.5</v>
      </c>
      <c r="S9" s="308">
        <f>IFERROR(IF(P9="New Reuse",'Basic Project Information'!$F$9*$R9*RIGHT(Q9,5),R9),"Select the reuse change rate.")</f>
        <v>8.5</v>
      </c>
      <c r="T9" s="359"/>
      <c r="U9" s="278">
        <f t="shared" si="1"/>
        <v>8.5</v>
      </c>
      <c r="V9" s="73"/>
      <c r="W9" s="73"/>
      <c r="X9" s="138"/>
      <c r="Y9" s="138"/>
      <c r="Z9" s="138"/>
      <c r="AA9" s="138"/>
      <c r="AB9" s="138"/>
    </row>
    <row r="10" spans="2:28" s="67" customFormat="1" ht="33.75" hidden="1" customHeight="1">
      <c r="B10" s="72">
        <v>7</v>
      </c>
      <c r="C10" s="435"/>
      <c r="D10" s="443"/>
      <c r="E10" s="439" t="s">
        <v>122</v>
      </c>
      <c r="F10" s="383" t="s">
        <v>123</v>
      </c>
      <c r="G10" s="323"/>
      <c r="H10" s="362">
        <f t="shared" si="0"/>
        <v>9.1</v>
      </c>
      <c r="I10" s="362" t="s">
        <v>107</v>
      </c>
      <c r="J10" s="362" t="s">
        <v>108</v>
      </c>
      <c r="K10" s="330" t="s">
        <v>124</v>
      </c>
      <c r="L10" s="307" t="s">
        <v>110</v>
      </c>
      <c r="M10" s="72"/>
      <c r="N10" s="87"/>
      <c r="O10" s="68" t="s">
        <v>111</v>
      </c>
      <c r="P10" s="87" t="s">
        <v>112</v>
      </c>
      <c r="Q10" s="103"/>
      <c r="R10" s="309">
        <f>IF(L10="Other",0,IF(AND(L10&lt;&gt;"",SUMIFS('Details Effort'!$E:$E,'Details Effort'!$B:$B,L10,'Details Effort'!$C:$C,LEFT(P10,3),'Details Effort'!$D:$D,O10)=0),"No reference",SUMIFS('Details Effort'!$E:$E,'Details Effort'!$B:$B,L10,'Details Effort'!$C:$C,LEFT(P10,3),'Details Effort'!$D:$D,O10)))</f>
        <v>15.469999999999999</v>
      </c>
      <c r="S10" s="308">
        <f>IFERROR(IF(P10="New Reuse",'Basic Project Information'!$F$9*$R10*RIGHT(Q10,5),R10),"Select the reuse change rate.")</f>
        <v>15.469999999999999</v>
      </c>
      <c r="T10" s="359"/>
      <c r="U10" s="278">
        <f t="shared" si="1"/>
        <v>15.469999999999999</v>
      </c>
      <c r="V10" s="73"/>
      <c r="W10" s="73"/>
      <c r="X10" s="138"/>
      <c r="Y10" s="138"/>
      <c r="Z10" s="138"/>
      <c r="AA10" s="138"/>
      <c r="AB10" s="138"/>
    </row>
    <row r="11" spans="2:28" s="67" customFormat="1" ht="33.75" hidden="1" customHeight="1">
      <c r="B11" s="72">
        <v>8</v>
      </c>
      <c r="C11" s="435"/>
      <c r="D11" s="443"/>
      <c r="E11" s="440"/>
      <c r="F11" s="386" t="s">
        <v>125</v>
      </c>
      <c r="G11" s="323"/>
      <c r="H11" s="362">
        <f t="shared" si="0"/>
        <v>5</v>
      </c>
      <c r="I11" s="362" t="s">
        <v>107</v>
      </c>
      <c r="J11" s="362" t="s">
        <v>108</v>
      </c>
      <c r="K11" s="330" t="s">
        <v>126</v>
      </c>
      <c r="L11" s="307" t="s">
        <v>110</v>
      </c>
      <c r="M11" s="72"/>
      <c r="N11" s="87"/>
      <c r="O11" s="68" t="s">
        <v>114</v>
      </c>
      <c r="P11" s="87" t="s">
        <v>112</v>
      </c>
      <c r="Q11" s="103"/>
      <c r="R11" s="309">
        <f>IF(L11="Other",0,IF(AND(L11&lt;&gt;"",SUMIFS('Details Effort'!$E:$E,'Details Effort'!$B:$B,L11,'Details Effort'!$C:$C,LEFT(P11,3),'Details Effort'!$D:$D,O11)=0),"No reference",SUMIFS('Details Effort'!$E:$E,'Details Effort'!$B:$B,L11,'Details Effort'!$C:$C,LEFT(P11,3),'Details Effort'!$D:$D,O11)))</f>
        <v>8.5</v>
      </c>
      <c r="S11" s="308">
        <f>IFERROR(IF(P11="New Reuse",'Basic Project Information'!$F$9*$R11*RIGHT(Q11,5),R11),"Select the reuse change rate.")</f>
        <v>8.5</v>
      </c>
      <c r="T11" s="359"/>
      <c r="U11" s="278">
        <f t="shared" si="1"/>
        <v>8.5</v>
      </c>
      <c r="V11" s="73"/>
      <c r="W11" s="73"/>
      <c r="X11" s="138"/>
      <c r="Y11" s="138"/>
      <c r="Z11" s="138"/>
      <c r="AA11" s="138"/>
      <c r="AB11" s="138"/>
    </row>
    <row r="12" spans="2:28" s="67" customFormat="1" ht="33.75" hidden="1" customHeight="1">
      <c r="B12" s="72">
        <v>9</v>
      </c>
      <c r="C12" s="435"/>
      <c r="D12" s="443"/>
      <c r="E12" s="438"/>
      <c r="F12" s="387" t="s">
        <v>127</v>
      </c>
      <c r="G12" s="323"/>
      <c r="H12" s="362">
        <f t="shared" si="0"/>
        <v>5</v>
      </c>
      <c r="I12" s="362" t="s">
        <v>107</v>
      </c>
      <c r="J12" s="362" t="s">
        <v>108</v>
      </c>
      <c r="K12" s="330" t="s">
        <v>126</v>
      </c>
      <c r="L12" s="307" t="s">
        <v>110</v>
      </c>
      <c r="M12" s="72"/>
      <c r="N12" s="87"/>
      <c r="O12" s="68" t="s">
        <v>114</v>
      </c>
      <c r="P12" s="87" t="s">
        <v>112</v>
      </c>
      <c r="Q12" s="103"/>
      <c r="R12" s="309">
        <f>IF(L12="Other",0,IF(AND(L12&lt;&gt;"",SUMIFS('Details Effort'!$E:$E,'Details Effort'!$B:$B,L12,'Details Effort'!$C:$C,LEFT(P12,3),'Details Effort'!$D:$D,O12)=0),"No reference",SUMIFS('Details Effort'!$E:$E,'Details Effort'!$B:$B,L12,'Details Effort'!$C:$C,LEFT(P12,3),'Details Effort'!$D:$D,O12)))</f>
        <v>8.5</v>
      </c>
      <c r="S12" s="308">
        <f>IFERROR(IF(P12="New Reuse",'Basic Project Information'!$F$9*$R12*RIGHT(Q12,5),R12),"Select the reuse change rate.")</f>
        <v>8.5</v>
      </c>
      <c r="T12" s="359"/>
      <c r="U12" s="278">
        <f t="shared" si="1"/>
        <v>8.5</v>
      </c>
      <c r="V12" s="73"/>
      <c r="W12" s="73"/>
      <c r="X12" s="138"/>
      <c r="Y12" s="138"/>
      <c r="Z12" s="138"/>
      <c r="AA12" s="138"/>
      <c r="AB12" s="138"/>
    </row>
    <row r="13" spans="2:28" s="67" customFormat="1" ht="45" hidden="1" customHeight="1">
      <c r="B13" s="72">
        <v>10</v>
      </c>
      <c r="C13" s="435"/>
      <c r="D13" s="442"/>
      <c r="E13" s="389" t="s">
        <v>128</v>
      </c>
      <c r="F13" s="388" t="s">
        <v>129</v>
      </c>
      <c r="G13" s="323"/>
      <c r="H13" s="362">
        <f t="shared" si="0"/>
        <v>5</v>
      </c>
      <c r="I13" s="362" t="s">
        <v>107</v>
      </c>
      <c r="J13" s="362" t="s">
        <v>130</v>
      </c>
      <c r="K13" s="330" t="s">
        <v>131</v>
      </c>
      <c r="L13" s="307" t="s">
        <v>110</v>
      </c>
      <c r="M13" s="72"/>
      <c r="N13" s="87"/>
      <c r="O13" s="68" t="s">
        <v>114</v>
      </c>
      <c r="P13" s="87" t="s">
        <v>112</v>
      </c>
      <c r="Q13" s="103"/>
      <c r="R13" s="309">
        <f>IF(L13="Other",0,IF(AND(L13&lt;&gt;"",SUMIFS('Details Effort'!$E:$E,'Details Effort'!$B:$B,L13,'Details Effort'!$C:$C,LEFT(P13,3),'Details Effort'!$D:$D,O13)=0),"No reference",SUMIFS('Details Effort'!$E:$E,'Details Effort'!$B:$B,L13,'Details Effort'!$C:$C,LEFT(P13,3),'Details Effort'!$D:$D,O13)))</f>
        <v>8.5</v>
      </c>
      <c r="S13" s="308">
        <f>IFERROR(IF(P13="New Reuse",'Basic Project Information'!$F$9*$R13*RIGHT(Q13,5),R13),"Select the reuse change rate.")</f>
        <v>8.5</v>
      </c>
      <c r="T13" s="359"/>
      <c r="U13" s="278">
        <f t="shared" si="1"/>
        <v>8.5</v>
      </c>
      <c r="V13" s="73"/>
      <c r="W13" s="73"/>
      <c r="X13" s="138"/>
      <c r="Y13" s="138"/>
      <c r="Z13" s="138"/>
      <c r="AA13" s="138"/>
      <c r="AB13" s="138"/>
    </row>
    <row r="14" spans="2:28" s="67" customFormat="1" ht="33.75" customHeight="1">
      <c r="B14" s="72">
        <v>11</v>
      </c>
      <c r="C14" s="435"/>
      <c r="D14" s="442"/>
      <c r="E14" s="439" t="s">
        <v>132</v>
      </c>
      <c r="F14" s="387" t="s">
        <v>133</v>
      </c>
      <c r="G14" s="323"/>
      <c r="H14" s="362">
        <f t="shared" si="0"/>
        <v>9.1</v>
      </c>
      <c r="I14" s="362" t="s">
        <v>134</v>
      </c>
      <c r="J14" s="362" t="s">
        <v>135</v>
      </c>
      <c r="K14" s="330" t="s">
        <v>136</v>
      </c>
      <c r="L14" s="307" t="s">
        <v>110</v>
      </c>
      <c r="M14" s="72"/>
      <c r="N14" s="87"/>
      <c r="O14" s="68" t="s">
        <v>111</v>
      </c>
      <c r="P14" s="87" t="s">
        <v>112</v>
      </c>
      <c r="Q14" s="103"/>
      <c r="R14" s="309">
        <f>IF(L14="Other",0,IF(AND(L14&lt;&gt;"",SUMIFS('Details Effort'!$E:$E,'Details Effort'!$B:$B,L14,'Details Effort'!$C:$C,LEFT(P14,3),'Details Effort'!$D:$D,O14)=0),"No reference",SUMIFS('Details Effort'!$E:$E,'Details Effort'!$B:$B,L14,'Details Effort'!$C:$C,LEFT(P14,3),'Details Effort'!$D:$D,O14)))</f>
        <v>15.469999999999999</v>
      </c>
      <c r="S14" s="308">
        <f>IFERROR(IF(P14="New Reuse",'Basic Project Information'!$F$9*$R14*RIGHT(Q14,5),R14),"Select the reuse change rate.")</f>
        <v>15.469999999999999</v>
      </c>
      <c r="T14" s="359"/>
      <c r="U14" s="278">
        <f t="shared" si="1"/>
        <v>15.469999999999999</v>
      </c>
      <c r="V14" s="73"/>
      <c r="W14" s="73"/>
      <c r="X14" s="138"/>
      <c r="Y14" s="138"/>
      <c r="Z14" s="138"/>
      <c r="AA14" s="138"/>
      <c r="AB14" s="138"/>
    </row>
    <row r="15" spans="2:28" s="67" customFormat="1" ht="33.75" customHeight="1">
      <c r="B15" s="72">
        <v>12</v>
      </c>
      <c r="C15" s="435"/>
      <c r="D15" s="442"/>
      <c r="E15" s="440"/>
      <c r="F15" s="386" t="s">
        <v>137</v>
      </c>
      <c r="G15" s="323"/>
      <c r="H15" s="362">
        <f t="shared" si="0"/>
        <v>5</v>
      </c>
      <c r="I15" s="362" t="s">
        <v>134</v>
      </c>
      <c r="J15" s="362" t="s">
        <v>135</v>
      </c>
      <c r="K15" s="330" t="s">
        <v>136</v>
      </c>
      <c r="L15" s="307" t="s">
        <v>110</v>
      </c>
      <c r="M15" s="72"/>
      <c r="N15" s="87"/>
      <c r="O15" s="68" t="s">
        <v>114</v>
      </c>
      <c r="P15" s="87" t="s">
        <v>112</v>
      </c>
      <c r="Q15" s="103"/>
      <c r="R15" s="309">
        <f>IF(L15="Other",0,IF(AND(L15&lt;&gt;"",SUMIFS('Details Effort'!$E:$E,'Details Effort'!$B:$B,L15,'Details Effort'!$C:$C,LEFT(P15,3),'Details Effort'!$D:$D,O15)=0),"No reference",SUMIFS('Details Effort'!$E:$E,'Details Effort'!$B:$B,L15,'Details Effort'!$C:$C,LEFT(P15,3),'Details Effort'!$D:$D,O15)))</f>
        <v>8.5</v>
      </c>
      <c r="S15" s="308">
        <f>IFERROR(IF(P15="New Reuse",'Basic Project Information'!$F$9*$R15*RIGHT(Q15,5),R15),"Select the reuse change rate.")</f>
        <v>8.5</v>
      </c>
      <c r="T15" s="359"/>
      <c r="U15" s="278">
        <f t="shared" si="1"/>
        <v>8.5</v>
      </c>
      <c r="V15" s="73"/>
      <c r="W15" s="73"/>
      <c r="X15" s="138"/>
      <c r="Y15" s="138"/>
      <c r="Z15" s="138"/>
      <c r="AA15" s="138"/>
      <c r="AB15" s="138"/>
    </row>
    <row r="16" spans="2:28" s="67" customFormat="1" ht="33.75" customHeight="1">
      <c r="B16" s="72">
        <v>13</v>
      </c>
      <c r="C16" s="435"/>
      <c r="D16" s="442"/>
      <c r="E16" s="440"/>
      <c r="F16" s="387" t="s">
        <v>138</v>
      </c>
      <c r="G16" s="323"/>
      <c r="H16" s="362">
        <f t="shared" si="0"/>
        <v>9.1</v>
      </c>
      <c r="I16" s="362" t="s">
        <v>134</v>
      </c>
      <c r="J16" s="362" t="s">
        <v>135</v>
      </c>
      <c r="K16" s="330" t="s">
        <v>136</v>
      </c>
      <c r="L16" s="307" t="s">
        <v>110</v>
      </c>
      <c r="M16" s="72"/>
      <c r="N16" s="87"/>
      <c r="O16" s="68" t="s">
        <v>111</v>
      </c>
      <c r="P16" s="87" t="s">
        <v>112</v>
      </c>
      <c r="Q16" s="103"/>
      <c r="R16" s="309">
        <f>IF(L16="Other",0,IF(AND(L16&lt;&gt;"",SUMIFS('Details Effort'!$E:$E,'Details Effort'!$B:$B,L16,'Details Effort'!$C:$C,LEFT(P16,3),'Details Effort'!$D:$D,O16)=0),"No reference",SUMIFS('Details Effort'!$E:$E,'Details Effort'!$B:$B,L16,'Details Effort'!$C:$C,LEFT(P16,3),'Details Effort'!$D:$D,O16)))</f>
        <v>15.469999999999999</v>
      </c>
      <c r="S16" s="308">
        <f>IFERROR(IF(P16="New Reuse",'Basic Project Information'!$F$9*$R16*RIGHT(Q16,5),R16),"Select the reuse change rate.")</f>
        <v>15.469999999999999</v>
      </c>
      <c r="T16" s="359"/>
      <c r="U16" s="278">
        <f t="shared" si="1"/>
        <v>15.469999999999999</v>
      </c>
      <c r="V16" s="73"/>
      <c r="W16" s="73"/>
      <c r="X16" s="138"/>
      <c r="Y16" s="138"/>
      <c r="Z16" s="138"/>
      <c r="AA16" s="138"/>
      <c r="AB16" s="138"/>
    </row>
    <row r="17" spans="2:28" s="67" customFormat="1" ht="33.75" customHeight="1">
      <c r="B17" s="72">
        <v>14</v>
      </c>
      <c r="C17" s="435"/>
      <c r="D17" s="442"/>
      <c r="E17" s="440"/>
      <c r="F17" s="387" t="s">
        <v>139</v>
      </c>
      <c r="G17" s="323"/>
      <c r="H17" s="362">
        <f t="shared" si="0"/>
        <v>5</v>
      </c>
      <c r="I17" s="362" t="s">
        <v>134</v>
      </c>
      <c r="J17" s="362" t="s">
        <v>135</v>
      </c>
      <c r="K17" s="330" t="s">
        <v>136</v>
      </c>
      <c r="L17" s="307" t="s">
        <v>110</v>
      </c>
      <c r="M17" s="72"/>
      <c r="N17" s="87"/>
      <c r="O17" s="68" t="s">
        <v>114</v>
      </c>
      <c r="P17" s="87" t="s">
        <v>112</v>
      </c>
      <c r="Q17" s="103"/>
      <c r="R17" s="309">
        <f>IF(L17="Other",0,IF(AND(L17&lt;&gt;"",SUMIFS('Details Effort'!$E:$E,'Details Effort'!$B:$B,L17,'Details Effort'!$C:$C,LEFT(P17,3),'Details Effort'!$D:$D,O17)=0),"No reference",SUMIFS('Details Effort'!$E:$E,'Details Effort'!$B:$B,L17,'Details Effort'!$C:$C,LEFT(P17,3),'Details Effort'!$D:$D,O17)))</f>
        <v>8.5</v>
      </c>
      <c r="S17" s="308">
        <f>IFERROR(IF(P17="New Reuse",'Basic Project Information'!$F$9*$R17*RIGHT(Q17,5),R17),"Select the reuse change rate.")</f>
        <v>8.5</v>
      </c>
      <c r="T17" s="359"/>
      <c r="U17" s="278">
        <f t="shared" si="1"/>
        <v>8.5</v>
      </c>
      <c r="V17" s="73"/>
      <c r="W17" s="73"/>
      <c r="X17" s="138"/>
      <c r="Y17" s="138"/>
      <c r="Z17" s="138"/>
      <c r="AA17" s="138"/>
      <c r="AB17" s="138"/>
    </row>
    <row r="18" spans="2:28" s="67" customFormat="1" ht="33.75" customHeight="1">
      <c r="B18" s="72">
        <v>15</v>
      </c>
      <c r="C18" s="435"/>
      <c r="D18" s="442"/>
      <c r="E18" s="438"/>
      <c r="F18" s="387" t="s">
        <v>140</v>
      </c>
      <c r="G18" s="323"/>
      <c r="H18" s="362">
        <f t="shared" si="0"/>
        <v>5</v>
      </c>
      <c r="I18" s="362" t="s">
        <v>134</v>
      </c>
      <c r="J18" s="362" t="s">
        <v>135</v>
      </c>
      <c r="K18" s="330" t="s">
        <v>136</v>
      </c>
      <c r="L18" s="307" t="s">
        <v>110</v>
      </c>
      <c r="M18" s="72"/>
      <c r="N18" s="87"/>
      <c r="O18" s="68" t="s">
        <v>114</v>
      </c>
      <c r="P18" s="87" t="s">
        <v>112</v>
      </c>
      <c r="Q18" s="103"/>
      <c r="R18" s="309">
        <f>IF(L18="Other",0,IF(AND(L18&lt;&gt;"",SUMIFS('Details Effort'!$E:$E,'Details Effort'!$B:$B,L18,'Details Effort'!$C:$C,LEFT(P18,3),'Details Effort'!$D:$D,O18)=0),"No reference",SUMIFS('Details Effort'!$E:$E,'Details Effort'!$B:$B,L18,'Details Effort'!$C:$C,LEFT(P18,3),'Details Effort'!$D:$D,O18)))</f>
        <v>8.5</v>
      </c>
      <c r="S18" s="308">
        <f>IFERROR(IF(P18="New Reuse",'Basic Project Information'!$F$9*$R18*RIGHT(Q18,5),R18),"Select the reuse change rate.")</f>
        <v>8.5</v>
      </c>
      <c r="T18" s="359"/>
      <c r="U18" s="278">
        <f t="shared" si="1"/>
        <v>8.5</v>
      </c>
      <c r="V18" s="73"/>
      <c r="W18" s="73"/>
      <c r="X18" s="138"/>
      <c r="Y18" s="138"/>
      <c r="Z18" s="138"/>
      <c r="AA18" s="138"/>
      <c r="AB18" s="138"/>
    </row>
    <row r="19" spans="2:28" s="67" customFormat="1" ht="33.75" hidden="1" customHeight="1">
      <c r="B19" s="72">
        <v>16</v>
      </c>
      <c r="C19" s="435"/>
      <c r="D19" s="442"/>
      <c r="E19" s="439" t="s">
        <v>141</v>
      </c>
      <c r="F19" s="387" t="s">
        <v>142</v>
      </c>
      <c r="G19" s="323"/>
      <c r="H19" s="362">
        <f t="shared" si="0"/>
        <v>9.1</v>
      </c>
      <c r="I19" s="362" t="s">
        <v>107</v>
      </c>
      <c r="J19" s="362" t="s">
        <v>135</v>
      </c>
      <c r="K19" s="330" t="s">
        <v>143</v>
      </c>
      <c r="L19" s="307" t="s">
        <v>110</v>
      </c>
      <c r="M19" s="72"/>
      <c r="N19" s="87"/>
      <c r="O19" s="68" t="s">
        <v>111</v>
      </c>
      <c r="P19" s="87" t="s">
        <v>112</v>
      </c>
      <c r="Q19" s="103"/>
      <c r="R19" s="309">
        <f>IF(L19="Other",0,IF(AND(L19&lt;&gt;"",SUMIFS('Details Effort'!$E:$E,'Details Effort'!$B:$B,L19,'Details Effort'!$C:$C,LEFT(P19,3),'Details Effort'!$D:$D,O19)=0),"No reference",SUMIFS('Details Effort'!$E:$E,'Details Effort'!$B:$B,L19,'Details Effort'!$C:$C,LEFT(P19,3),'Details Effort'!$D:$D,O19)))</f>
        <v>15.469999999999999</v>
      </c>
      <c r="S19" s="308">
        <f>IFERROR(IF(P19="New Reuse",'Basic Project Information'!$F$9*$R19*RIGHT(Q19,5),R19),"Select the reuse change rate.")</f>
        <v>15.469999999999999</v>
      </c>
      <c r="T19" s="359"/>
      <c r="U19" s="278">
        <f t="shared" si="1"/>
        <v>15.469999999999999</v>
      </c>
      <c r="V19" s="73"/>
      <c r="W19" s="73"/>
      <c r="X19" s="138"/>
      <c r="Y19" s="138"/>
      <c r="Z19" s="138"/>
      <c r="AA19" s="138"/>
      <c r="AB19" s="138"/>
    </row>
    <row r="20" spans="2:28" s="67" customFormat="1" ht="33.75" hidden="1" customHeight="1">
      <c r="B20" s="72">
        <v>17</v>
      </c>
      <c r="C20" s="435"/>
      <c r="D20" s="442"/>
      <c r="E20" s="438"/>
      <c r="F20" s="387" t="s">
        <v>144</v>
      </c>
      <c r="G20" s="323"/>
      <c r="H20" s="362">
        <f t="shared" si="0"/>
        <v>5</v>
      </c>
      <c r="I20" s="362" t="s">
        <v>107</v>
      </c>
      <c r="J20" s="362" t="s">
        <v>135</v>
      </c>
      <c r="K20" s="330" t="s">
        <v>143</v>
      </c>
      <c r="L20" s="307" t="s">
        <v>110</v>
      </c>
      <c r="M20" s="72"/>
      <c r="N20" s="87"/>
      <c r="O20" s="68" t="s">
        <v>114</v>
      </c>
      <c r="P20" s="87" t="s">
        <v>112</v>
      </c>
      <c r="Q20" s="103"/>
      <c r="R20" s="309">
        <f>IF(L20="Other",0,IF(AND(L20&lt;&gt;"",SUMIFS('Details Effort'!$E:$E,'Details Effort'!$B:$B,L20,'Details Effort'!$C:$C,LEFT(P20,3),'Details Effort'!$D:$D,O20)=0),"No reference",SUMIFS('Details Effort'!$E:$E,'Details Effort'!$B:$B,L20,'Details Effort'!$C:$C,LEFT(P20,3),'Details Effort'!$D:$D,O20)))</f>
        <v>8.5</v>
      </c>
      <c r="S20" s="308">
        <f>IFERROR(IF(P20="New Reuse",'Basic Project Information'!$F$9*$R20*RIGHT(Q20,5),R20),"Select the reuse change rate.")</f>
        <v>8.5</v>
      </c>
      <c r="T20" s="359"/>
      <c r="U20" s="278">
        <f t="shared" si="1"/>
        <v>8.5</v>
      </c>
      <c r="V20" s="73"/>
      <c r="W20" s="73"/>
      <c r="X20" s="138"/>
      <c r="Y20" s="138"/>
      <c r="Z20" s="138"/>
      <c r="AA20" s="138"/>
      <c r="AB20" s="138"/>
    </row>
    <row r="21" spans="2:28" s="67" customFormat="1" ht="33.75" hidden="1" customHeight="1">
      <c r="B21" s="72">
        <v>18</v>
      </c>
      <c r="C21" s="435"/>
      <c r="D21" s="442"/>
      <c r="E21" s="439" t="s">
        <v>145</v>
      </c>
      <c r="F21" s="386" t="s">
        <v>146</v>
      </c>
      <c r="G21" s="323"/>
      <c r="H21" s="362">
        <f t="shared" si="0"/>
        <v>9.1</v>
      </c>
      <c r="I21" s="362" t="s">
        <v>107</v>
      </c>
      <c r="J21" s="362" t="s">
        <v>135</v>
      </c>
      <c r="K21" s="330" t="s">
        <v>147</v>
      </c>
      <c r="L21" s="307" t="s">
        <v>110</v>
      </c>
      <c r="M21" s="72"/>
      <c r="N21" s="87"/>
      <c r="O21" s="68" t="s">
        <v>111</v>
      </c>
      <c r="P21" s="87" t="s">
        <v>112</v>
      </c>
      <c r="Q21" s="103"/>
      <c r="R21" s="309">
        <f>IF(L21="Other",0,IF(AND(L21&lt;&gt;"",SUMIFS('Details Effort'!$E:$E,'Details Effort'!$B:$B,L21,'Details Effort'!$C:$C,LEFT(P21,3),'Details Effort'!$D:$D,O21)=0),"No reference",SUMIFS('Details Effort'!$E:$E,'Details Effort'!$B:$B,L21,'Details Effort'!$C:$C,LEFT(P21,3),'Details Effort'!$D:$D,O21)))</f>
        <v>15.469999999999999</v>
      </c>
      <c r="S21" s="308">
        <f>IFERROR(IF(P21="New Reuse",'Basic Project Information'!$F$9*$R21*RIGHT(Q21,5),R21),"Select the reuse change rate.")</f>
        <v>15.469999999999999</v>
      </c>
      <c r="T21" s="359"/>
      <c r="U21" s="278">
        <f t="shared" si="1"/>
        <v>15.469999999999999</v>
      </c>
      <c r="V21" s="73"/>
      <c r="W21" s="73"/>
      <c r="X21" s="138"/>
      <c r="Y21" s="138"/>
      <c r="Z21" s="138"/>
      <c r="AA21" s="138"/>
      <c r="AB21" s="138"/>
    </row>
    <row r="22" spans="2:28" s="67" customFormat="1" ht="33.75" hidden="1" customHeight="1">
      <c r="B22" s="72">
        <v>19</v>
      </c>
      <c r="C22" s="435"/>
      <c r="D22" s="442"/>
      <c r="E22" s="440"/>
      <c r="F22" s="387" t="s">
        <v>148</v>
      </c>
      <c r="G22" s="323"/>
      <c r="H22" s="362">
        <f t="shared" si="0"/>
        <v>5</v>
      </c>
      <c r="I22" s="362" t="s">
        <v>107</v>
      </c>
      <c r="J22" s="362" t="s">
        <v>135</v>
      </c>
      <c r="K22" s="330" t="s">
        <v>147</v>
      </c>
      <c r="L22" s="307" t="s">
        <v>110</v>
      </c>
      <c r="M22" s="72"/>
      <c r="N22" s="87"/>
      <c r="O22" s="68" t="s">
        <v>114</v>
      </c>
      <c r="P22" s="87" t="s">
        <v>112</v>
      </c>
      <c r="Q22" s="103"/>
      <c r="R22" s="309">
        <f>IF(L22="Other",0,IF(AND(L22&lt;&gt;"",SUMIFS('Details Effort'!$E:$E,'Details Effort'!$B:$B,L22,'Details Effort'!$C:$C,LEFT(P22,3),'Details Effort'!$D:$D,O22)=0),"No reference",SUMIFS('Details Effort'!$E:$E,'Details Effort'!$B:$B,L22,'Details Effort'!$C:$C,LEFT(P22,3),'Details Effort'!$D:$D,O22)))</f>
        <v>8.5</v>
      </c>
      <c r="S22" s="308">
        <f>IFERROR(IF(P22="New Reuse",'Basic Project Information'!$F$9*$R22*RIGHT(Q22,5),R22),"Select the reuse change rate.")</f>
        <v>8.5</v>
      </c>
      <c r="T22" s="359"/>
      <c r="U22" s="278">
        <f t="shared" si="1"/>
        <v>8.5</v>
      </c>
      <c r="V22" s="73"/>
      <c r="W22" s="73"/>
      <c r="X22" s="138"/>
      <c r="Y22" s="138"/>
      <c r="Z22" s="138"/>
      <c r="AA22" s="138"/>
      <c r="AB22" s="138"/>
    </row>
    <row r="23" spans="2:28" s="67" customFormat="1" ht="33.75" hidden="1" customHeight="1">
      <c r="B23" s="72">
        <v>20</v>
      </c>
      <c r="C23" s="435"/>
      <c r="D23" s="442"/>
      <c r="E23" s="438"/>
      <c r="F23" s="387" t="s">
        <v>149</v>
      </c>
      <c r="G23" s="323"/>
      <c r="H23" s="362">
        <f t="shared" si="0"/>
        <v>5</v>
      </c>
      <c r="I23" s="362" t="s">
        <v>107</v>
      </c>
      <c r="J23" s="362" t="s">
        <v>135</v>
      </c>
      <c r="K23" s="330" t="s">
        <v>147</v>
      </c>
      <c r="L23" s="307" t="s">
        <v>110</v>
      </c>
      <c r="M23" s="72"/>
      <c r="N23" s="87"/>
      <c r="O23" s="68" t="s">
        <v>114</v>
      </c>
      <c r="P23" s="87" t="s">
        <v>112</v>
      </c>
      <c r="Q23" s="103"/>
      <c r="R23" s="309">
        <f>IF(L23="Other",0,IF(AND(L23&lt;&gt;"",SUMIFS('Details Effort'!$E:$E,'Details Effort'!$B:$B,L23,'Details Effort'!$C:$C,LEFT(P23,3),'Details Effort'!$D:$D,O23)=0),"No reference",SUMIFS('Details Effort'!$E:$E,'Details Effort'!$B:$B,L23,'Details Effort'!$C:$C,LEFT(P23,3),'Details Effort'!$D:$D,O23)))</f>
        <v>8.5</v>
      </c>
      <c r="S23" s="308">
        <f>IFERROR(IF(P23="New Reuse",'Basic Project Information'!$F$9*$R23*RIGHT(Q23,5),R23),"Select the reuse change rate.")</f>
        <v>8.5</v>
      </c>
      <c r="T23" s="359"/>
      <c r="U23" s="278">
        <f t="shared" si="1"/>
        <v>8.5</v>
      </c>
      <c r="V23" s="73"/>
      <c r="W23" s="73"/>
      <c r="X23" s="138"/>
      <c r="Y23" s="138"/>
      <c r="Z23" s="138"/>
      <c r="AA23" s="138"/>
      <c r="AB23" s="138"/>
    </row>
    <row r="24" spans="2:28" s="67" customFormat="1" ht="33.75" hidden="1" customHeight="1">
      <c r="B24" s="72">
        <v>21</v>
      </c>
      <c r="C24" s="435"/>
      <c r="D24" s="442"/>
      <c r="E24" s="439" t="s">
        <v>150</v>
      </c>
      <c r="F24" s="388" t="s">
        <v>151</v>
      </c>
      <c r="G24" s="323"/>
      <c r="H24" s="362">
        <f t="shared" si="0"/>
        <v>5</v>
      </c>
      <c r="I24" s="362" t="s">
        <v>107</v>
      </c>
      <c r="J24" s="362" t="s">
        <v>135</v>
      </c>
      <c r="K24" s="330" t="s">
        <v>152</v>
      </c>
      <c r="L24" s="307" t="s">
        <v>110</v>
      </c>
      <c r="M24" s="72"/>
      <c r="N24" s="87"/>
      <c r="O24" s="68" t="s">
        <v>114</v>
      </c>
      <c r="P24" s="87" t="s">
        <v>112</v>
      </c>
      <c r="Q24" s="103"/>
      <c r="R24" s="309">
        <f>IF(L24="Other",0,IF(AND(L24&lt;&gt;"",SUMIFS('Details Effort'!$E:$E,'Details Effort'!$B:$B,L24,'Details Effort'!$C:$C,LEFT(P24,3),'Details Effort'!$D:$D,O24)=0),"No reference",SUMIFS('Details Effort'!$E:$E,'Details Effort'!$B:$B,L24,'Details Effort'!$C:$C,LEFT(P24,3),'Details Effort'!$D:$D,O24)))</f>
        <v>8.5</v>
      </c>
      <c r="S24" s="308">
        <f>IFERROR(IF(P24="New Reuse",'Basic Project Information'!$F$9*$R24*RIGHT(Q24,5),R24),"Select the reuse change rate.")</f>
        <v>8.5</v>
      </c>
      <c r="T24" s="359"/>
      <c r="U24" s="278">
        <f t="shared" si="1"/>
        <v>8.5</v>
      </c>
      <c r="V24" s="73"/>
      <c r="W24" s="73"/>
      <c r="X24" s="138"/>
      <c r="Y24" s="138"/>
      <c r="Z24" s="138"/>
      <c r="AA24" s="138"/>
      <c r="AB24" s="138"/>
    </row>
    <row r="25" spans="2:28" s="67" customFormat="1" ht="33.75" hidden="1" customHeight="1">
      <c r="B25" s="72">
        <v>22</v>
      </c>
      <c r="C25" s="436"/>
      <c r="D25" s="444"/>
      <c r="E25" s="438"/>
      <c r="F25" s="388" t="s">
        <v>153</v>
      </c>
      <c r="G25" s="323"/>
      <c r="H25" s="362">
        <f t="shared" si="0"/>
        <v>9.1</v>
      </c>
      <c r="I25" s="362" t="s">
        <v>107</v>
      </c>
      <c r="J25" s="362" t="s">
        <v>135</v>
      </c>
      <c r="K25" s="330" t="s">
        <v>152</v>
      </c>
      <c r="L25" s="307" t="s">
        <v>110</v>
      </c>
      <c r="M25" s="72"/>
      <c r="N25" s="87"/>
      <c r="O25" s="68" t="s">
        <v>111</v>
      </c>
      <c r="P25" s="87" t="s">
        <v>112</v>
      </c>
      <c r="Q25" s="103"/>
      <c r="R25" s="309">
        <f>IF(L25="Other",0,IF(AND(L25&lt;&gt;"",SUMIFS('Details Effort'!$E:$E,'Details Effort'!$B:$B,L25,'Details Effort'!$C:$C,LEFT(P25,3),'Details Effort'!$D:$D,O25)=0),"No reference",SUMIFS('Details Effort'!$E:$E,'Details Effort'!$B:$B,L25,'Details Effort'!$C:$C,LEFT(P25,3),'Details Effort'!$D:$D,O25)))</f>
        <v>15.469999999999999</v>
      </c>
      <c r="S25" s="308">
        <f>IFERROR(IF(P25="New Reuse",'Basic Project Information'!$F$9*$R25*RIGHT(Q25,5),R25),"Select the reuse change rate.")</f>
        <v>15.469999999999999</v>
      </c>
      <c r="T25" s="359"/>
      <c r="U25" s="278">
        <f t="shared" si="1"/>
        <v>15.469999999999999</v>
      </c>
      <c r="V25" s="73"/>
      <c r="W25" s="73"/>
      <c r="X25" s="138"/>
      <c r="Y25" s="138"/>
      <c r="Z25" s="138"/>
      <c r="AA25" s="138"/>
      <c r="AB25" s="138"/>
    </row>
    <row r="26" spans="2:28" s="67" customFormat="1" ht="33.75" hidden="1" customHeight="1">
      <c r="B26" s="72">
        <v>24</v>
      </c>
      <c r="C26" s="398"/>
      <c r="D26" s="431" t="s">
        <v>154</v>
      </c>
      <c r="E26" s="445" t="s">
        <v>155</v>
      </c>
      <c r="F26" s="349" t="s">
        <v>156</v>
      </c>
      <c r="G26" s="323"/>
      <c r="H26" s="362">
        <f>U26/1.7</f>
        <v>9.1</v>
      </c>
      <c r="I26" s="362" t="s">
        <v>107</v>
      </c>
      <c r="J26" s="362" t="s">
        <v>108</v>
      </c>
      <c r="K26" s="330" t="s">
        <v>109</v>
      </c>
      <c r="L26" s="307" t="s">
        <v>110</v>
      </c>
      <c r="M26" s="72"/>
      <c r="N26" s="87"/>
      <c r="O26" s="68" t="s">
        <v>111</v>
      </c>
      <c r="P26" s="87" t="s">
        <v>112</v>
      </c>
      <c r="Q26" s="103"/>
      <c r="R26" s="309">
        <f>IF(L26="Other",0,IF(AND(L26&lt;&gt;"",SUMIFS('Details Effort'!$E:$E,'Details Effort'!$B:$B,L26,'Details Effort'!$C:$C,LEFT(P26,3),'Details Effort'!$D:$D,O26)=0),"No reference",SUMIFS('Details Effort'!$E:$E,'Details Effort'!$B:$B,L26,'Details Effort'!$C:$C,LEFT(P26,3),'Details Effort'!$D:$D,O26)))</f>
        <v>15.469999999999999</v>
      </c>
      <c r="S26" s="308">
        <f>IFERROR(IF(P26="New Reuse",'Basic Project Information'!$F$9*$R26*RIGHT(Q26,5),R26),"Select the reuse change rate.")</f>
        <v>15.469999999999999</v>
      </c>
      <c r="T26" s="103"/>
      <c r="U26" s="310">
        <f>IF(AND(L26="Other",T26=0),"Please input M/M",IFERROR(S26+T26,"The M/M reference is incorrect."))</f>
        <v>15.469999999999999</v>
      </c>
      <c r="V26" s="73"/>
      <c r="W26" s="73"/>
      <c r="X26" s="138"/>
      <c r="Y26" s="138"/>
      <c r="Z26" s="138"/>
      <c r="AA26" s="138"/>
      <c r="AB26" s="138"/>
    </row>
    <row r="27" spans="2:28" s="67" customFormat="1" ht="33.75" hidden="1" customHeight="1">
      <c r="B27" s="72">
        <v>25</v>
      </c>
      <c r="C27" s="398" t="s">
        <v>157</v>
      </c>
      <c r="D27" s="432"/>
      <c r="E27" s="447"/>
      <c r="F27" s="380" t="s">
        <v>158</v>
      </c>
      <c r="G27" s="323"/>
      <c r="H27" s="362">
        <f>U27/1.7</f>
        <v>5</v>
      </c>
      <c r="I27" s="362" t="s">
        <v>107</v>
      </c>
      <c r="J27" s="362" t="s">
        <v>108</v>
      </c>
      <c r="K27" s="330" t="s">
        <v>109</v>
      </c>
      <c r="L27" s="307" t="s">
        <v>110</v>
      </c>
      <c r="M27" s="72"/>
      <c r="N27" s="87"/>
      <c r="O27" s="68" t="s">
        <v>114</v>
      </c>
      <c r="P27" s="87" t="s">
        <v>112</v>
      </c>
      <c r="Q27" s="103"/>
      <c r="R27" s="309">
        <f>IF(L27="Other",0,IF(AND(L27&lt;&gt;"",SUMIFS('Details Effort'!$E:$E,'Details Effort'!$B:$B,L27,'Details Effort'!$C:$C,LEFT(P27,3),'Details Effort'!$D:$D,O27)=0),"No reference",SUMIFS('Details Effort'!$E:$E,'Details Effort'!$B:$B,L27,'Details Effort'!$C:$C,LEFT(P27,3),'Details Effort'!$D:$D,O27)))</f>
        <v>8.5</v>
      </c>
      <c r="S27" s="308">
        <f>IFERROR(IF(P27="New Reuse",'Basic Project Information'!$F$9*$R27*RIGHT(Q27,5),R27),"Select the reuse change rate.")</f>
        <v>8.5</v>
      </c>
      <c r="T27" s="103"/>
      <c r="U27" s="310">
        <f>IF(AND(L27="Other",T27=0),"Please input M/M",IFERROR(S27+T27,"The M/M reference is incorrect."))</f>
        <v>8.5</v>
      </c>
      <c r="V27" s="73"/>
      <c r="W27" s="73"/>
      <c r="X27" s="138"/>
      <c r="Y27" s="138"/>
      <c r="Z27" s="138"/>
      <c r="AA27" s="138"/>
      <c r="AB27" s="138"/>
    </row>
    <row r="28" spans="2:28" s="67" customFormat="1" ht="33.75" hidden="1" customHeight="1">
      <c r="B28" s="72">
        <v>26</v>
      </c>
      <c r="C28" s="398"/>
      <c r="D28" s="432"/>
      <c r="E28" s="445" t="s">
        <v>159</v>
      </c>
      <c r="F28" s="349" t="s">
        <v>160</v>
      </c>
      <c r="G28" s="323"/>
      <c r="H28" s="362">
        <f t="shared" ref="H28:H29" si="2">U28/1.7</f>
        <v>9.1</v>
      </c>
      <c r="I28" s="362" t="s">
        <v>107</v>
      </c>
      <c r="J28" s="362" t="s">
        <v>108</v>
      </c>
      <c r="K28" s="330" t="s">
        <v>109</v>
      </c>
      <c r="L28" s="307" t="s">
        <v>110</v>
      </c>
      <c r="M28" s="72"/>
      <c r="N28" s="87"/>
      <c r="O28" s="68" t="s">
        <v>111</v>
      </c>
      <c r="P28" s="87" t="s">
        <v>112</v>
      </c>
      <c r="Q28" s="103"/>
      <c r="R28" s="309">
        <f>IF(L28="Other",0,IF(AND(L28&lt;&gt;"",SUMIFS('Details Effort'!$E:$E,'Details Effort'!$B:$B,L28,'Details Effort'!$C:$C,LEFT(P28,3),'Details Effort'!$D:$D,O28)=0),"No reference",SUMIFS('Details Effort'!$E:$E,'Details Effort'!$B:$B,L28,'Details Effort'!$C:$C,LEFT(P28,3),'Details Effort'!$D:$D,O28)))</f>
        <v>15.469999999999999</v>
      </c>
      <c r="S28" s="308">
        <f>IFERROR(IF(P28="New Reuse",'Basic Project Information'!$F$9*$R28*RIGHT(Q28,5),R28),"Select the reuse change rate.")</f>
        <v>15.469999999999999</v>
      </c>
      <c r="T28" s="103"/>
      <c r="U28" s="310">
        <f t="shared" ref="U28:U29" si="3">IF(AND(L28="Other",T28=0),"Please input M/M",IFERROR(S28+T28,"The M/M reference is incorrect."))</f>
        <v>15.469999999999999</v>
      </c>
      <c r="V28" s="73"/>
      <c r="W28" s="73"/>
      <c r="X28" s="138"/>
      <c r="Y28" s="138"/>
      <c r="Z28" s="138"/>
      <c r="AA28" s="138"/>
      <c r="AB28" s="138"/>
    </row>
    <row r="29" spans="2:28" s="67" customFormat="1" ht="33.75" hidden="1" customHeight="1">
      <c r="B29" s="72">
        <v>27</v>
      </c>
      <c r="C29" s="398"/>
      <c r="D29" s="432"/>
      <c r="E29" s="447"/>
      <c r="F29" s="380" t="s">
        <v>161</v>
      </c>
      <c r="G29" s="323"/>
      <c r="H29" s="362">
        <f t="shared" si="2"/>
        <v>5</v>
      </c>
      <c r="I29" s="362" t="s">
        <v>107</v>
      </c>
      <c r="J29" s="362" t="s">
        <v>108</v>
      </c>
      <c r="K29" s="330" t="s">
        <v>109</v>
      </c>
      <c r="L29" s="307" t="s">
        <v>110</v>
      </c>
      <c r="M29" s="72"/>
      <c r="N29" s="87"/>
      <c r="O29" s="68" t="s">
        <v>114</v>
      </c>
      <c r="P29" s="87" t="s">
        <v>112</v>
      </c>
      <c r="Q29" s="103"/>
      <c r="R29" s="309">
        <f>IF(L29="Other",0,IF(AND(L29&lt;&gt;"",SUMIFS('Details Effort'!$E:$E,'Details Effort'!$B:$B,L29,'Details Effort'!$C:$C,LEFT(P29,3),'Details Effort'!$D:$D,O29)=0),"No reference",SUMIFS('Details Effort'!$E:$E,'Details Effort'!$B:$B,L29,'Details Effort'!$C:$C,LEFT(P29,3),'Details Effort'!$D:$D,O29)))</f>
        <v>8.5</v>
      </c>
      <c r="S29" s="308">
        <f>IFERROR(IF(P29="New Reuse",'Basic Project Information'!$F$9*$R29*RIGHT(Q29,5),R29),"Select the reuse change rate.")</f>
        <v>8.5</v>
      </c>
      <c r="T29" s="103"/>
      <c r="U29" s="310">
        <f t="shared" si="3"/>
        <v>8.5</v>
      </c>
      <c r="V29" s="73"/>
      <c r="W29" s="73"/>
      <c r="X29" s="138"/>
      <c r="Y29" s="138"/>
      <c r="Z29" s="138"/>
      <c r="AA29" s="138"/>
      <c r="AB29" s="138"/>
    </row>
    <row r="30" spans="2:28" s="67" customFormat="1" ht="33.75" hidden="1" customHeight="1">
      <c r="B30" s="72">
        <v>28</v>
      </c>
      <c r="C30" s="398"/>
      <c r="D30" s="432"/>
      <c r="E30" s="445" t="s">
        <v>162</v>
      </c>
      <c r="F30" s="379" t="s">
        <v>163</v>
      </c>
      <c r="G30" s="323"/>
      <c r="H30" s="362">
        <f>U30/1.7</f>
        <v>9.1</v>
      </c>
      <c r="I30" s="362" t="s">
        <v>107</v>
      </c>
      <c r="J30" s="362" t="s">
        <v>108</v>
      </c>
      <c r="K30" s="330" t="s">
        <v>120</v>
      </c>
      <c r="L30" s="307" t="s">
        <v>110</v>
      </c>
      <c r="M30" s="72"/>
      <c r="N30" s="87"/>
      <c r="O30" s="68" t="s">
        <v>111</v>
      </c>
      <c r="P30" s="87" t="s">
        <v>112</v>
      </c>
      <c r="Q30" s="103"/>
      <c r="R30" s="309">
        <f>IF(L30="Other",0,IF(AND(L30&lt;&gt;"",SUMIFS('Details Effort'!$E:$E,'Details Effort'!$B:$B,L30,'Details Effort'!$C:$C,LEFT(P30,3),'Details Effort'!$D:$D,O30)=0),"No reference",SUMIFS('Details Effort'!$E:$E,'Details Effort'!$B:$B,L30,'Details Effort'!$C:$C,LEFT(P30,3),'Details Effort'!$D:$D,O30)))</f>
        <v>15.469999999999999</v>
      </c>
      <c r="S30" s="308">
        <f>IFERROR(IF(P30="New Reuse",'Basic Project Information'!$F$9*$R30*RIGHT(Q30,5),R30),"Select the reuse change rate.")</f>
        <v>15.469999999999999</v>
      </c>
      <c r="T30" s="103"/>
      <c r="U30" s="310">
        <f>IF(AND(L30="Other",T30=0),"Please input M/M",IFERROR(S30+T30,"The M/M reference is incorrect."))</f>
        <v>15.469999999999999</v>
      </c>
      <c r="V30" s="73"/>
      <c r="W30" s="73"/>
      <c r="X30" s="138"/>
      <c r="Y30" s="138"/>
      <c r="Z30" s="138"/>
      <c r="AA30" s="138"/>
      <c r="AB30" s="138"/>
    </row>
    <row r="31" spans="2:28" s="67" customFormat="1" ht="33.75" hidden="1" customHeight="1">
      <c r="B31" s="72">
        <v>29</v>
      </c>
      <c r="C31" s="398"/>
      <c r="D31" s="432"/>
      <c r="E31" s="447"/>
      <c r="F31" s="379" t="s">
        <v>164</v>
      </c>
      <c r="G31" s="323"/>
      <c r="H31" s="362">
        <f>U31/1.7</f>
        <v>9.1</v>
      </c>
      <c r="I31" s="362" t="s">
        <v>107</v>
      </c>
      <c r="J31" s="362" t="s">
        <v>108</v>
      </c>
      <c r="K31" s="330" t="s">
        <v>120</v>
      </c>
      <c r="L31" s="307" t="s">
        <v>110</v>
      </c>
      <c r="M31" s="72"/>
      <c r="N31" s="87"/>
      <c r="O31" s="68" t="s">
        <v>111</v>
      </c>
      <c r="P31" s="87" t="s">
        <v>112</v>
      </c>
      <c r="Q31" s="103"/>
      <c r="R31" s="309">
        <f>IF(L31="Other",0,IF(AND(L31&lt;&gt;"",SUMIFS('Details Effort'!$E:$E,'Details Effort'!$B:$B,L31,'Details Effort'!$C:$C,LEFT(P31,3),'Details Effort'!$D:$D,O31)=0),"No reference",SUMIFS('Details Effort'!$E:$E,'Details Effort'!$B:$B,L31,'Details Effort'!$C:$C,LEFT(P31,3),'Details Effort'!$D:$D,O31)))</f>
        <v>15.469999999999999</v>
      </c>
      <c r="S31" s="308">
        <f>IFERROR(IF(P31="New Reuse",'Basic Project Information'!$F$9*$R31*RIGHT(Q31,5),R31),"Select the reuse change rate.")</f>
        <v>15.469999999999999</v>
      </c>
      <c r="T31" s="103"/>
      <c r="U31" s="310">
        <f>IF(AND(L31="Other",T31=0),"Please input M/M",IFERROR(S31+T31,"The M/M reference is incorrect."))</f>
        <v>15.469999999999999</v>
      </c>
      <c r="V31" s="73"/>
      <c r="W31" s="73"/>
      <c r="X31" s="138"/>
      <c r="Y31" s="138"/>
      <c r="Z31" s="138"/>
      <c r="AA31" s="138"/>
      <c r="AB31" s="138"/>
    </row>
    <row r="32" spans="2:28" s="67" customFormat="1" ht="33.75" hidden="1" customHeight="1">
      <c r="B32" s="72">
        <v>30</v>
      </c>
      <c r="C32" s="398"/>
      <c r="D32" s="432"/>
      <c r="E32" s="445" t="s">
        <v>165</v>
      </c>
      <c r="F32" s="349" t="s">
        <v>166</v>
      </c>
      <c r="G32" s="323"/>
      <c r="H32" s="362">
        <f>U32/1.7</f>
        <v>14.1</v>
      </c>
      <c r="I32" s="362" t="s">
        <v>107</v>
      </c>
      <c r="J32" s="362" t="s">
        <v>108</v>
      </c>
      <c r="K32" s="330" t="s">
        <v>124</v>
      </c>
      <c r="L32" s="307" t="s">
        <v>110</v>
      </c>
      <c r="M32" s="72"/>
      <c r="N32" s="87"/>
      <c r="O32" s="68" t="s">
        <v>167</v>
      </c>
      <c r="P32" s="87" t="s">
        <v>112</v>
      </c>
      <c r="Q32" s="103"/>
      <c r="R32" s="309">
        <f>IF(L32="Other",0,IF(AND(L32&lt;&gt;"",SUMIFS('Details Effort'!$E:$E,'Details Effort'!$B:$B,L32,'Details Effort'!$C:$C,LEFT(P32,3),'Details Effort'!$D:$D,O32)=0),"No reference",SUMIFS('Details Effort'!$E:$E,'Details Effort'!$B:$B,L32,'Details Effort'!$C:$C,LEFT(P32,3),'Details Effort'!$D:$D,O32)))</f>
        <v>23.97</v>
      </c>
      <c r="S32" s="308">
        <f>IFERROR(IF(P32="New Reuse",'Basic Project Information'!$F$9*$R32*RIGHT(Q32,5),R32),"Select the reuse change rate.")</f>
        <v>23.97</v>
      </c>
      <c r="T32" s="103"/>
      <c r="U32" s="310">
        <f>IF(AND(L32="Other",T32=0),"Please input M/M",IFERROR(S32+T32,"The M/M reference is incorrect."))</f>
        <v>23.97</v>
      </c>
      <c r="V32" s="73"/>
      <c r="W32" s="73"/>
      <c r="X32" s="138"/>
      <c r="Y32" s="138"/>
      <c r="Z32" s="138"/>
      <c r="AA32" s="138"/>
      <c r="AB32" s="138"/>
    </row>
    <row r="33" spans="1:29" s="67" customFormat="1" ht="33.75" hidden="1" customHeight="1">
      <c r="B33" s="72">
        <v>31</v>
      </c>
      <c r="C33" s="398"/>
      <c r="D33" s="432"/>
      <c r="E33" s="446"/>
      <c r="F33" s="381" t="s">
        <v>168</v>
      </c>
      <c r="G33" s="323"/>
      <c r="H33" s="362">
        <f>U33/1.7</f>
        <v>9.1</v>
      </c>
      <c r="I33" s="362" t="s">
        <v>107</v>
      </c>
      <c r="J33" s="362" t="s">
        <v>108</v>
      </c>
      <c r="K33" s="330" t="s">
        <v>126</v>
      </c>
      <c r="L33" s="307" t="s">
        <v>110</v>
      </c>
      <c r="M33" s="72"/>
      <c r="N33" s="87"/>
      <c r="O33" s="68" t="s">
        <v>111</v>
      </c>
      <c r="P33" s="87" t="s">
        <v>112</v>
      </c>
      <c r="Q33" s="103"/>
      <c r="R33" s="309">
        <f>IF(L33="Other",0,IF(AND(L33&lt;&gt;"",SUMIFS('Details Effort'!$E:$E,'Details Effort'!$B:$B,L33,'Details Effort'!$C:$C,LEFT(P33,3),'Details Effort'!$D:$D,O33)=0),"No reference",SUMIFS('Details Effort'!$E:$E,'Details Effort'!$B:$B,L33,'Details Effort'!$C:$C,LEFT(P33,3),'Details Effort'!$D:$D,O33)))</f>
        <v>15.469999999999999</v>
      </c>
      <c r="S33" s="308">
        <f>IFERROR(IF(P33="New Reuse",'Basic Project Information'!$F$9*$R33*RIGHT(Q33,5),R33),"Select the reuse change rate.")</f>
        <v>15.469999999999999</v>
      </c>
      <c r="T33" s="103"/>
      <c r="U33" s="310">
        <f>IF(AND(L33="Other",T33=0),"Please input M/M",IFERROR(S33+T33,"The M/M reference is incorrect."))</f>
        <v>15.469999999999999</v>
      </c>
      <c r="V33" s="73"/>
      <c r="W33" s="73"/>
      <c r="X33" s="138"/>
      <c r="Y33" s="138"/>
      <c r="Z33" s="138"/>
      <c r="AA33" s="138"/>
      <c r="AB33" s="138"/>
    </row>
    <row r="34" spans="1:29" s="67" customFormat="1" ht="58.5" hidden="1" customHeight="1">
      <c r="B34" s="72">
        <v>32</v>
      </c>
      <c r="C34" s="398"/>
      <c r="D34" s="432"/>
      <c r="E34" s="447"/>
      <c r="F34" s="349" t="s">
        <v>169</v>
      </c>
      <c r="G34" s="323"/>
      <c r="H34" s="362">
        <f>U34/1.7</f>
        <v>5</v>
      </c>
      <c r="I34" s="362" t="s">
        <v>107</v>
      </c>
      <c r="J34" s="362" t="s">
        <v>108</v>
      </c>
      <c r="K34" s="330" t="s">
        <v>126</v>
      </c>
      <c r="L34" s="307" t="s">
        <v>110</v>
      </c>
      <c r="M34" s="72"/>
      <c r="N34" s="87"/>
      <c r="O34" s="68" t="s">
        <v>114</v>
      </c>
      <c r="P34" s="87" t="s">
        <v>112</v>
      </c>
      <c r="Q34" s="103"/>
      <c r="R34" s="309">
        <f>IF(L34="Other",0,IF(AND(L34&lt;&gt;"",SUMIFS('Details Effort'!$E:$E,'Details Effort'!$B:$B,L34,'Details Effort'!$C:$C,LEFT(P34,3),'Details Effort'!$D:$D,O34)=0),"No reference",SUMIFS('Details Effort'!$E:$E,'Details Effort'!$B:$B,L34,'Details Effort'!$C:$C,LEFT(P34,3),'Details Effort'!$D:$D,O34)))</f>
        <v>8.5</v>
      </c>
      <c r="S34" s="308">
        <f>IFERROR(IF(P34="New Reuse",'Basic Project Information'!$F$9*$R34*RIGHT(Q34,5),R34),"Select the reuse change rate.")</f>
        <v>8.5</v>
      </c>
      <c r="T34" s="103"/>
      <c r="U34" s="310">
        <f>IF(AND(L34="Other",T34=0),"Please input M/M",IFERROR(S34+T34,"The M/M reference is incorrect."))</f>
        <v>8.5</v>
      </c>
      <c r="V34" s="73"/>
      <c r="W34" s="73"/>
      <c r="X34" s="138"/>
      <c r="Y34" s="138"/>
      <c r="Z34" s="138"/>
      <c r="AA34" s="138"/>
      <c r="AB34" s="138"/>
    </row>
    <row r="35" spans="1:29" s="67" customFormat="1" ht="55.5" hidden="1" customHeight="1">
      <c r="B35" s="72">
        <v>33</v>
      </c>
      <c r="C35" s="398"/>
      <c r="D35" s="432"/>
      <c r="E35" s="377" t="s">
        <v>170</v>
      </c>
      <c r="F35" s="342" t="s">
        <v>171</v>
      </c>
      <c r="G35" s="323"/>
      <c r="H35" s="362">
        <f>U35/1.7</f>
        <v>5</v>
      </c>
      <c r="I35" s="362" t="s">
        <v>107</v>
      </c>
      <c r="J35" s="362" t="s">
        <v>130</v>
      </c>
      <c r="K35" s="330" t="s">
        <v>131</v>
      </c>
      <c r="L35" s="307" t="s">
        <v>110</v>
      </c>
      <c r="M35" s="72"/>
      <c r="N35" s="87"/>
      <c r="O35" s="68" t="s">
        <v>114</v>
      </c>
      <c r="P35" s="87" t="s">
        <v>112</v>
      </c>
      <c r="Q35" s="103"/>
      <c r="R35" s="309">
        <f>IF(L35="Other",0,IF(AND(L35&lt;&gt;"",SUMIFS('Details Effort'!$E:$E,'Details Effort'!$B:$B,L35,'Details Effort'!$C:$C,LEFT(P35,3),'Details Effort'!$D:$D,O35)=0),"No reference",SUMIFS('Details Effort'!$E:$E,'Details Effort'!$B:$B,L35,'Details Effort'!$C:$C,LEFT(P35,3),'Details Effort'!$D:$D,O35)))</f>
        <v>8.5</v>
      </c>
      <c r="S35" s="308">
        <f>IFERROR(IF(P35="New Reuse",'Basic Project Information'!$F$9*$R35*RIGHT(Q35,5),R35),"Select the reuse change rate.")</f>
        <v>8.5</v>
      </c>
      <c r="T35" s="103"/>
      <c r="U35" s="310">
        <f>IF(AND(L35="Other",T35=0),"Please input M/M",IFERROR(S35+T35,"The M/M reference is incorrect."))</f>
        <v>8.5</v>
      </c>
      <c r="V35" s="73"/>
      <c r="W35" s="73"/>
      <c r="X35" s="138"/>
      <c r="Y35" s="138"/>
      <c r="Z35" s="138"/>
      <c r="AA35" s="138"/>
      <c r="AB35" s="138"/>
    </row>
    <row r="36" spans="1:29" s="67" customFormat="1" ht="33.75" customHeight="1">
      <c r="B36" s="72">
        <v>34</v>
      </c>
      <c r="C36" s="398"/>
      <c r="D36" s="432"/>
      <c r="E36" s="445" t="s">
        <v>172</v>
      </c>
      <c r="F36" s="349" t="s">
        <v>173</v>
      </c>
      <c r="G36" s="323"/>
      <c r="H36" s="362">
        <f>U36/1.7</f>
        <v>9.1</v>
      </c>
      <c r="I36" s="362" t="s">
        <v>134</v>
      </c>
      <c r="J36" s="362" t="s">
        <v>135</v>
      </c>
      <c r="K36" s="330" t="s">
        <v>136</v>
      </c>
      <c r="L36" s="307" t="s">
        <v>110</v>
      </c>
      <c r="M36" s="72"/>
      <c r="N36" s="87"/>
      <c r="O36" s="68" t="s">
        <v>111</v>
      </c>
      <c r="P36" s="87" t="s">
        <v>112</v>
      </c>
      <c r="Q36" s="103"/>
      <c r="R36" s="309">
        <f>IF(L36="Other",0,IF(AND(L36&lt;&gt;"",SUMIFS('Details Effort'!$E:$E,'Details Effort'!$B:$B,L36,'Details Effort'!$C:$C,LEFT(P36,3),'Details Effort'!$D:$D,O36)=0),"No reference",SUMIFS('Details Effort'!$E:$E,'Details Effort'!$B:$B,L36,'Details Effort'!$C:$C,LEFT(P36,3),'Details Effort'!$D:$D,O36)))</f>
        <v>15.469999999999999</v>
      </c>
      <c r="S36" s="308">
        <f>IFERROR(IF(P36="New Reuse",'Basic Project Information'!$F$9*$R36*RIGHT(Q36,5),R36),"Select the reuse change rate.")</f>
        <v>15.469999999999999</v>
      </c>
      <c r="T36" s="103"/>
      <c r="U36" s="310">
        <f>IF(AND(L36="Other",T36=0),"Please input M/M",IFERROR(S36+T36,"The M/M reference is incorrect."))</f>
        <v>15.469999999999999</v>
      </c>
      <c r="V36" s="73"/>
      <c r="W36" s="73"/>
      <c r="X36" s="138"/>
      <c r="Y36" s="138"/>
      <c r="Z36" s="138"/>
      <c r="AA36" s="138"/>
      <c r="AB36" s="138"/>
    </row>
    <row r="37" spans="1:29" s="67" customFormat="1" ht="33.75" customHeight="1">
      <c r="B37" s="72">
        <v>35</v>
      </c>
      <c r="C37" s="398"/>
      <c r="D37" s="432"/>
      <c r="E37" s="446"/>
      <c r="F37" s="381" t="s">
        <v>174</v>
      </c>
      <c r="G37" s="323"/>
      <c r="H37" s="362">
        <f>U37/1.7</f>
        <v>5</v>
      </c>
      <c r="I37" s="362" t="s">
        <v>134</v>
      </c>
      <c r="J37" s="362" t="s">
        <v>135</v>
      </c>
      <c r="K37" s="330" t="s">
        <v>136</v>
      </c>
      <c r="L37" s="307" t="s">
        <v>110</v>
      </c>
      <c r="M37" s="72"/>
      <c r="N37" s="87"/>
      <c r="O37" s="68" t="s">
        <v>114</v>
      </c>
      <c r="P37" s="87" t="s">
        <v>112</v>
      </c>
      <c r="Q37" s="103"/>
      <c r="R37" s="309">
        <f>IF(L37="Other",0,IF(AND(L37&lt;&gt;"",SUMIFS('Details Effort'!$E:$E,'Details Effort'!$B:$B,L37,'Details Effort'!$C:$C,LEFT(P37,3),'Details Effort'!$D:$D,O37)=0),"No reference",SUMIFS('Details Effort'!$E:$E,'Details Effort'!$B:$B,L37,'Details Effort'!$C:$C,LEFT(P37,3),'Details Effort'!$D:$D,O37)))</f>
        <v>8.5</v>
      </c>
      <c r="S37" s="308">
        <f>IFERROR(IF(P37="New Reuse",'Basic Project Information'!$F$9*$R37*RIGHT(Q37,5),R37),"Select the reuse change rate.")</f>
        <v>8.5</v>
      </c>
      <c r="T37" s="103"/>
      <c r="U37" s="310">
        <f>IF(AND(L37="Other",T37=0),"Please input M/M",IFERROR(S37+T37,"The M/M reference is incorrect."))</f>
        <v>8.5</v>
      </c>
      <c r="V37" s="73"/>
      <c r="W37" s="73"/>
      <c r="X37" s="138"/>
      <c r="Y37" s="138"/>
      <c r="Z37" s="138"/>
      <c r="AA37" s="138"/>
      <c r="AB37" s="138"/>
    </row>
    <row r="38" spans="1:29" s="67" customFormat="1" ht="33.75" customHeight="1">
      <c r="B38" s="72">
        <v>36</v>
      </c>
      <c r="C38" s="398"/>
      <c r="D38" s="432"/>
      <c r="E38" s="446"/>
      <c r="F38" s="349" t="s">
        <v>175</v>
      </c>
      <c r="G38" s="323"/>
      <c r="H38" s="362">
        <f>U38/1.7</f>
        <v>9.1</v>
      </c>
      <c r="I38" s="362" t="s">
        <v>134</v>
      </c>
      <c r="J38" s="362" t="s">
        <v>135</v>
      </c>
      <c r="K38" s="330" t="s">
        <v>136</v>
      </c>
      <c r="L38" s="307" t="s">
        <v>110</v>
      </c>
      <c r="M38" s="72"/>
      <c r="N38" s="87"/>
      <c r="O38" s="68" t="s">
        <v>111</v>
      </c>
      <c r="P38" s="87" t="s">
        <v>112</v>
      </c>
      <c r="Q38" s="103"/>
      <c r="R38" s="309">
        <f>IF(L38="Other",0,IF(AND(L38&lt;&gt;"",SUMIFS('Details Effort'!$E:$E,'Details Effort'!$B:$B,L38,'Details Effort'!$C:$C,LEFT(P38,3),'Details Effort'!$D:$D,O38)=0),"No reference",SUMIFS('Details Effort'!$E:$E,'Details Effort'!$B:$B,L38,'Details Effort'!$C:$C,LEFT(P38,3),'Details Effort'!$D:$D,O38)))</f>
        <v>15.469999999999999</v>
      </c>
      <c r="S38" s="308">
        <f>IFERROR(IF(P38="New Reuse",'Basic Project Information'!$F$9*$R38*RIGHT(Q38,5),R38),"Select the reuse change rate.")</f>
        <v>15.469999999999999</v>
      </c>
      <c r="T38" s="103"/>
      <c r="U38" s="310">
        <f>IF(AND(L38="Other",T38=0),"Please input M/M",IFERROR(S38+T38,"The M/M reference is incorrect."))</f>
        <v>15.469999999999999</v>
      </c>
      <c r="V38" s="73"/>
      <c r="W38" s="73"/>
      <c r="X38" s="138"/>
      <c r="Y38" s="138"/>
      <c r="Z38" s="138"/>
      <c r="AA38" s="138"/>
      <c r="AB38" s="138"/>
    </row>
    <row r="39" spans="1:29" s="67" customFormat="1" ht="33.75" customHeight="1">
      <c r="B39" s="72">
        <v>37</v>
      </c>
      <c r="C39" s="398"/>
      <c r="D39" s="432"/>
      <c r="E39" s="446"/>
      <c r="F39" s="349" t="s">
        <v>176</v>
      </c>
      <c r="G39" s="323"/>
      <c r="H39" s="362">
        <f>U39/1.7</f>
        <v>5</v>
      </c>
      <c r="I39" s="362" t="s">
        <v>134</v>
      </c>
      <c r="J39" s="362" t="s">
        <v>135</v>
      </c>
      <c r="K39" s="330" t="s">
        <v>136</v>
      </c>
      <c r="L39" s="307" t="s">
        <v>110</v>
      </c>
      <c r="M39" s="72"/>
      <c r="N39" s="87"/>
      <c r="O39" s="68" t="s">
        <v>114</v>
      </c>
      <c r="P39" s="87" t="s">
        <v>112</v>
      </c>
      <c r="Q39" s="103"/>
      <c r="R39" s="309">
        <f>IF(L39="Other",0,IF(AND(L39&lt;&gt;"",SUMIFS('Details Effort'!$E:$E,'Details Effort'!$B:$B,L39,'Details Effort'!$C:$C,LEFT(P39,3),'Details Effort'!$D:$D,O39)=0),"No reference",SUMIFS('Details Effort'!$E:$E,'Details Effort'!$B:$B,L39,'Details Effort'!$C:$C,LEFT(P39,3),'Details Effort'!$D:$D,O39)))</f>
        <v>8.5</v>
      </c>
      <c r="S39" s="308">
        <f>IFERROR(IF(P39="New Reuse",'Basic Project Information'!$F$9*$R39*RIGHT(Q39,5),R39),"Select the reuse change rate.")</f>
        <v>8.5</v>
      </c>
      <c r="T39" s="103"/>
      <c r="U39" s="310">
        <f>IF(AND(L39="Other",T39=0),"Please input M/M",IFERROR(S39+T39,"The M/M reference is incorrect."))</f>
        <v>8.5</v>
      </c>
      <c r="V39" s="73"/>
      <c r="W39" s="73"/>
      <c r="X39" s="138"/>
      <c r="Y39" s="138"/>
      <c r="Z39" s="138"/>
      <c r="AA39" s="138"/>
      <c r="AB39" s="138"/>
    </row>
    <row r="40" spans="1:29" s="67" customFormat="1" ht="33.75" customHeight="1">
      <c r="B40" s="72">
        <v>38</v>
      </c>
      <c r="C40" s="398"/>
      <c r="D40" s="432"/>
      <c r="E40" s="447"/>
      <c r="F40" s="349" t="s">
        <v>177</v>
      </c>
      <c r="G40" s="323"/>
      <c r="H40" s="362">
        <f>U40/1.7</f>
        <v>9.1</v>
      </c>
      <c r="I40" s="362" t="s">
        <v>134</v>
      </c>
      <c r="J40" s="362" t="s">
        <v>135</v>
      </c>
      <c r="K40" s="330" t="s">
        <v>136</v>
      </c>
      <c r="L40" s="307" t="s">
        <v>110</v>
      </c>
      <c r="M40" s="72"/>
      <c r="N40" s="87"/>
      <c r="O40" s="68" t="s">
        <v>111</v>
      </c>
      <c r="P40" s="87" t="s">
        <v>112</v>
      </c>
      <c r="Q40" s="103"/>
      <c r="R40" s="309">
        <f>IF(L40="Other",0,IF(AND(L40&lt;&gt;"",SUMIFS('Details Effort'!$E:$E,'Details Effort'!$B:$B,L40,'Details Effort'!$C:$C,LEFT(P40,3),'Details Effort'!$D:$D,O40)=0),"No reference",SUMIFS('Details Effort'!$E:$E,'Details Effort'!$B:$B,L40,'Details Effort'!$C:$C,LEFT(P40,3),'Details Effort'!$D:$D,O40)))</f>
        <v>15.469999999999999</v>
      </c>
      <c r="S40" s="308">
        <f>IFERROR(IF(P40="New Reuse",'Basic Project Information'!$F$9*$R40*RIGHT(Q40,5),R40),"Select the reuse change rate.")</f>
        <v>15.469999999999999</v>
      </c>
      <c r="T40" s="103"/>
      <c r="U40" s="310">
        <f>IF(AND(L40="Other",T40=0),"Please input M/M",IFERROR(S40+T40,"The M/M reference is incorrect."))</f>
        <v>15.469999999999999</v>
      </c>
      <c r="V40" s="73"/>
      <c r="W40" s="73"/>
      <c r="X40" s="138"/>
      <c r="Y40" s="138"/>
      <c r="Z40" s="138"/>
      <c r="AA40" s="138"/>
      <c r="AB40" s="138"/>
    </row>
    <row r="41" spans="1:29" s="67" customFormat="1" ht="33.75" hidden="1" customHeight="1">
      <c r="B41" s="72">
        <v>39</v>
      </c>
      <c r="C41" s="398"/>
      <c r="D41" s="432"/>
      <c r="E41" s="445" t="s">
        <v>178</v>
      </c>
      <c r="F41" s="349" t="s">
        <v>179</v>
      </c>
      <c r="G41" s="323"/>
      <c r="H41" s="362">
        <f>U41/1.7</f>
        <v>9.1</v>
      </c>
      <c r="I41" s="362" t="s">
        <v>107</v>
      </c>
      <c r="J41" s="362" t="s">
        <v>135</v>
      </c>
      <c r="K41" s="330" t="s">
        <v>180</v>
      </c>
      <c r="L41" s="307" t="s">
        <v>110</v>
      </c>
      <c r="M41" s="72"/>
      <c r="N41" s="87"/>
      <c r="O41" s="68" t="s">
        <v>111</v>
      </c>
      <c r="P41" s="87" t="s">
        <v>112</v>
      </c>
      <c r="Q41" s="103"/>
      <c r="R41" s="309">
        <f>IF(L41="Other",0,IF(AND(L41&lt;&gt;"",SUMIFS('Details Effort'!$E:$E,'Details Effort'!$B:$B,L41,'Details Effort'!$C:$C,LEFT(P41,3),'Details Effort'!$D:$D,O41)=0),"No reference",SUMIFS('Details Effort'!$E:$E,'Details Effort'!$B:$B,L41,'Details Effort'!$C:$C,LEFT(P41,3),'Details Effort'!$D:$D,O41)))</f>
        <v>15.469999999999999</v>
      </c>
      <c r="S41" s="308">
        <f>IFERROR(IF(P41="New Reuse",'Basic Project Information'!$F$9*$R41*RIGHT(Q41,5),R41),"Select the reuse change rate.")</f>
        <v>15.469999999999999</v>
      </c>
      <c r="T41" s="103"/>
      <c r="U41" s="310">
        <f>IF(AND(L41="Other",T41=0),"Please input M/M",IFERROR(S41+T41,"The M/M reference is incorrect."))</f>
        <v>15.469999999999999</v>
      </c>
      <c r="V41" s="73"/>
      <c r="W41" s="73"/>
      <c r="X41" s="138"/>
      <c r="Y41" s="138"/>
      <c r="Z41" s="138"/>
      <c r="AA41" s="138"/>
      <c r="AB41" s="138"/>
    </row>
    <row r="42" spans="1:29" s="67" customFormat="1" ht="33.75" hidden="1" customHeight="1">
      <c r="B42" s="72">
        <v>40</v>
      </c>
      <c r="C42" s="398"/>
      <c r="D42" s="432"/>
      <c r="E42" s="447"/>
      <c r="F42" s="349" t="s">
        <v>181</v>
      </c>
      <c r="G42" s="323"/>
      <c r="H42" s="362">
        <f>U42/1.7</f>
        <v>5</v>
      </c>
      <c r="I42" s="362" t="s">
        <v>107</v>
      </c>
      <c r="J42" s="362" t="s">
        <v>135</v>
      </c>
      <c r="K42" s="330" t="s">
        <v>180</v>
      </c>
      <c r="L42" s="307" t="s">
        <v>110</v>
      </c>
      <c r="M42" s="72"/>
      <c r="N42" s="87"/>
      <c r="O42" s="68" t="s">
        <v>114</v>
      </c>
      <c r="P42" s="87" t="s">
        <v>112</v>
      </c>
      <c r="Q42" s="103"/>
      <c r="R42" s="309">
        <f>IF(L42="Other",0,IF(AND(L42&lt;&gt;"",SUMIFS('Details Effort'!$E:$E,'Details Effort'!$B:$B,L42,'Details Effort'!$C:$C,LEFT(P42,3),'Details Effort'!$D:$D,O42)=0),"No reference",SUMIFS('Details Effort'!$E:$E,'Details Effort'!$B:$B,L42,'Details Effort'!$C:$C,LEFT(P42,3),'Details Effort'!$D:$D,O42)))</f>
        <v>8.5</v>
      </c>
      <c r="S42" s="308">
        <f>IFERROR(IF(P42="New Reuse",'Basic Project Information'!$F$9*$R42*RIGHT(Q42,5),R42),"Select the reuse change rate.")</f>
        <v>8.5</v>
      </c>
      <c r="T42" s="103"/>
      <c r="U42" s="310">
        <f>IF(AND(L42="Other",T42=0),"Please input M/M",IFERROR(S42+T42,"The M/M reference is incorrect."))</f>
        <v>8.5</v>
      </c>
      <c r="V42" s="73"/>
      <c r="W42" s="73"/>
      <c r="X42" s="138"/>
      <c r="Y42" s="138"/>
      <c r="Z42" s="138"/>
      <c r="AA42" s="138"/>
      <c r="AB42" s="138"/>
    </row>
    <row r="43" spans="1:29" s="67" customFormat="1" ht="33.75" hidden="1" customHeight="1">
      <c r="B43" s="72">
        <v>41</v>
      </c>
      <c r="C43" s="398"/>
      <c r="D43" s="432"/>
      <c r="E43" s="445" t="s">
        <v>182</v>
      </c>
      <c r="F43" s="381" t="s">
        <v>183</v>
      </c>
      <c r="G43" s="323"/>
      <c r="H43" s="362">
        <f>U43/1.7</f>
        <v>9.1</v>
      </c>
      <c r="I43" s="362" t="s">
        <v>107</v>
      </c>
      <c r="J43" s="362" t="s">
        <v>135</v>
      </c>
      <c r="K43" s="330" t="s">
        <v>147</v>
      </c>
      <c r="L43" s="307" t="s">
        <v>110</v>
      </c>
      <c r="M43" s="72"/>
      <c r="N43" s="87"/>
      <c r="O43" s="68" t="s">
        <v>111</v>
      </c>
      <c r="P43" s="87" t="s">
        <v>112</v>
      </c>
      <c r="Q43" s="103"/>
      <c r="R43" s="309">
        <f>IF(L43="Other",0,IF(AND(L43&lt;&gt;"",SUMIFS('Details Effort'!$E:$E,'Details Effort'!$B:$B,L43,'Details Effort'!$C:$C,LEFT(P43,3),'Details Effort'!$D:$D,O43)=0),"No reference",SUMIFS('Details Effort'!$E:$E,'Details Effort'!$B:$B,L43,'Details Effort'!$C:$C,LEFT(P43,3),'Details Effort'!$D:$D,O43)))</f>
        <v>15.469999999999999</v>
      </c>
      <c r="S43" s="308">
        <f>IFERROR(IF(P43="New Reuse",'Basic Project Information'!$F$9*$R43*RIGHT(Q43,5),R43),"Select the reuse change rate.")</f>
        <v>15.469999999999999</v>
      </c>
      <c r="T43" s="103"/>
      <c r="U43" s="310">
        <f>IF(AND(L43="Other",T43=0),"Please input M/M",IFERROR(S43+T43,"The M/M reference is incorrect."))</f>
        <v>15.469999999999999</v>
      </c>
      <c r="V43" s="73"/>
      <c r="W43" s="73"/>
      <c r="X43" s="138"/>
      <c r="Y43" s="138"/>
      <c r="Z43" s="138"/>
      <c r="AA43" s="138"/>
      <c r="AB43" s="138"/>
    </row>
    <row r="44" spans="1:29" s="67" customFormat="1" ht="33.75" hidden="1" customHeight="1">
      <c r="B44" s="72">
        <v>42</v>
      </c>
      <c r="C44" s="398"/>
      <c r="D44" s="432"/>
      <c r="E44" s="446"/>
      <c r="F44" s="349" t="s">
        <v>184</v>
      </c>
      <c r="G44" s="323"/>
      <c r="H44" s="362">
        <f>U44/1.7</f>
        <v>5</v>
      </c>
      <c r="I44" s="362" t="s">
        <v>107</v>
      </c>
      <c r="J44" s="362" t="s">
        <v>135</v>
      </c>
      <c r="K44" s="330" t="s">
        <v>147</v>
      </c>
      <c r="L44" s="307" t="s">
        <v>110</v>
      </c>
      <c r="M44" s="72"/>
      <c r="N44" s="87"/>
      <c r="O44" s="68" t="s">
        <v>114</v>
      </c>
      <c r="P44" s="87" t="s">
        <v>112</v>
      </c>
      <c r="Q44" s="103"/>
      <c r="R44" s="309">
        <f>IF(L44="Other",0,IF(AND(L44&lt;&gt;"",SUMIFS('Details Effort'!$E:$E,'Details Effort'!$B:$B,L44,'Details Effort'!$C:$C,LEFT(P44,3),'Details Effort'!$D:$D,O44)=0),"No reference",SUMIFS('Details Effort'!$E:$E,'Details Effort'!$B:$B,L44,'Details Effort'!$C:$C,LEFT(P44,3),'Details Effort'!$D:$D,O44)))</f>
        <v>8.5</v>
      </c>
      <c r="S44" s="308">
        <f>IFERROR(IF(P44="New Reuse",'Basic Project Information'!$F$9*$R44*RIGHT(Q44,5),R44),"Select the reuse change rate.")</f>
        <v>8.5</v>
      </c>
      <c r="T44" s="103"/>
      <c r="U44" s="310">
        <f>IF(AND(L44="Other",T44=0),"Please input M/M",IFERROR(S44+T44,"The M/M reference is incorrect."))</f>
        <v>8.5</v>
      </c>
      <c r="V44" s="73"/>
      <c r="W44" s="73"/>
      <c r="X44" s="138"/>
      <c r="Y44" s="138"/>
      <c r="Z44" s="138"/>
      <c r="AA44" s="138"/>
      <c r="AB44" s="138"/>
    </row>
    <row r="45" spans="1:29" s="67" customFormat="1" ht="33.75" hidden="1" customHeight="1">
      <c r="B45" s="72">
        <v>43</v>
      </c>
      <c r="C45" s="398"/>
      <c r="D45" s="432"/>
      <c r="E45" s="447"/>
      <c r="F45" s="349" t="s">
        <v>185</v>
      </c>
      <c r="G45" s="323"/>
      <c r="H45" s="362">
        <f>U45/1.7</f>
        <v>5</v>
      </c>
      <c r="I45" s="362" t="s">
        <v>107</v>
      </c>
      <c r="J45" s="362" t="s">
        <v>135</v>
      </c>
      <c r="K45" s="330" t="s">
        <v>147</v>
      </c>
      <c r="L45" s="307" t="s">
        <v>110</v>
      </c>
      <c r="M45" s="72"/>
      <c r="N45" s="87"/>
      <c r="O45" s="68" t="s">
        <v>114</v>
      </c>
      <c r="P45" s="87" t="s">
        <v>112</v>
      </c>
      <c r="Q45" s="103"/>
      <c r="R45" s="309">
        <f>IF(L45="Other",0,IF(AND(L45&lt;&gt;"",SUMIFS('Details Effort'!$E:$E,'Details Effort'!$B:$B,L45,'Details Effort'!$C:$C,LEFT(P45,3),'Details Effort'!$D:$D,O45)=0),"No reference",SUMIFS('Details Effort'!$E:$E,'Details Effort'!$B:$B,L45,'Details Effort'!$C:$C,LEFT(P45,3),'Details Effort'!$D:$D,O45)))</f>
        <v>8.5</v>
      </c>
      <c r="S45" s="308">
        <f>IFERROR(IF(P45="New Reuse",'Basic Project Information'!$F$9*$R45*RIGHT(Q45,5),R45),"Select the reuse change rate.")</f>
        <v>8.5</v>
      </c>
      <c r="T45" s="103"/>
      <c r="U45" s="310">
        <f>IF(AND(L45="Other",T45=0),"Please input M/M",IFERROR(S45+T45,"The M/M reference is incorrect."))</f>
        <v>8.5</v>
      </c>
      <c r="V45" s="73"/>
      <c r="W45" s="73"/>
      <c r="X45" s="138"/>
      <c r="Y45" s="138"/>
      <c r="Z45" s="138"/>
      <c r="AA45" s="138"/>
      <c r="AB45" s="138"/>
    </row>
    <row r="46" spans="1:29" s="67" customFormat="1" ht="33.75" hidden="1" customHeight="1">
      <c r="B46" s="72">
        <v>44</v>
      </c>
      <c r="C46" s="398"/>
      <c r="D46" s="432"/>
      <c r="E46" s="445" t="s">
        <v>186</v>
      </c>
      <c r="F46" s="342" t="s">
        <v>187</v>
      </c>
      <c r="G46" s="323"/>
      <c r="H46" s="362">
        <f>U46/1.7</f>
        <v>9.1</v>
      </c>
      <c r="I46" s="362" t="s">
        <v>107</v>
      </c>
      <c r="J46" s="362" t="s">
        <v>135</v>
      </c>
      <c r="K46" s="330" t="s">
        <v>152</v>
      </c>
      <c r="L46" s="307" t="s">
        <v>110</v>
      </c>
      <c r="M46" s="72"/>
      <c r="N46" s="87"/>
      <c r="O46" s="68" t="s">
        <v>111</v>
      </c>
      <c r="P46" s="87" t="s">
        <v>112</v>
      </c>
      <c r="Q46" s="103"/>
      <c r="R46" s="309">
        <f>IF(L46="Other",0,IF(AND(L46&lt;&gt;"",SUMIFS('Details Effort'!$E:$E,'Details Effort'!$B:$B,L46,'Details Effort'!$C:$C,LEFT(P46,3),'Details Effort'!$D:$D,O46)=0),"No reference",SUMIFS('Details Effort'!$E:$E,'Details Effort'!$B:$B,L46,'Details Effort'!$C:$C,LEFT(P46,3),'Details Effort'!$D:$D,O46)))</f>
        <v>15.469999999999999</v>
      </c>
      <c r="S46" s="308">
        <f>IFERROR(IF(P46="New Reuse",'Basic Project Information'!$F$9*$R46*RIGHT(Q46,5),R46),"Select the reuse change rate.")</f>
        <v>15.469999999999999</v>
      </c>
      <c r="T46" s="103"/>
      <c r="U46" s="310">
        <f>IF(AND(L46="Other",T46=0),"Please input M/M",IFERROR(S46+T46,"The M/M reference is incorrect."))</f>
        <v>15.469999999999999</v>
      </c>
      <c r="V46" s="73"/>
      <c r="W46" s="73"/>
      <c r="X46" s="138"/>
      <c r="Y46" s="138"/>
      <c r="Z46" s="138"/>
      <c r="AA46" s="138"/>
      <c r="AB46" s="138"/>
    </row>
    <row r="47" spans="1:29" s="67" customFormat="1" ht="33.75" hidden="1" customHeight="1">
      <c r="B47" s="72">
        <v>45</v>
      </c>
      <c r="C47" s="399"/>
      <c r="D47" s="432"/>
      <c r="E47" s="447"/>
      <c r="F47" s="342" t="s">
        <v>188</v>
      </c>
      <c r="G47" s="323"/>
      <c r="H47" s="362">
        <f>U47/1.7</f>
        <v>5</v>
      </c>
      <c r="I47" s="362" t="s">
        <v>107</v>
      </c>
      <c r="J47" s="362" t="s">
        <v>135</v>
      </c>
      <c r="K47" s="412" t="s">
        <v>152</v>
      </c>
      <c r="L47" s="307" t="s">
        <v>110</v>
      </c>
      <c r="M47" s="72"/>
      <c r="N47" s="87"/>
      <c r="O47" s="68" t="s">
        <v>114</v>
      </c>
      <c r="P47" s="87" t="s">
        <v>112</v>
      </c>
      <c r="Q47" s="103"/>
      <c r="R47" s="309">
        <f>IF(L47="Other",0,IF(AND(L47&lt;&gt;"",SUMIFS('Details Effort'!$E:$E,'Details Effort'!$B:$B,L47,'Details Effort'!$C:$C,LEFT(P47,3),'Details Effort'!$D:$D,O47)=0),"No reference",SUMIFS('Details Effort'!$E:$E,'Details Effort'!$B:$B,L47,'Details Effort'!$C:$C,LEFT(P47,3),'Details Effort'!$D:$D,O47)))</f>
        <v>8.5</v>
      </c>
      <c r="S47" s="308">
        <f>IFERROR(IF(P47="New Reuse",'Basic Project Information'!$F$9*$R47*RIGHT(Q47,5),R47),"Select the reuse change rate.")</f>
        <v>8.5</v>
      </c>
      <c r="T47" s="103"/>
      <c r="U47" s="310">
        <f>IF(AND(L47="Other",T47=0),"Please input M/M",IFERROR(S47+T47,"The M/M reference is incorrect."))</f>
        <v>8.5</v>
      </c>
      <c r="V47" s="73"/>
      <c r="W47" s="73"/>
      <c r="X47" s="138"/>
      <c r="Y47" s="138"/>
      <c r="Z47" s="138"/>
      <c r="AA47" s="138"/>
      <c r="AB47" s="138"/>
    </row>
    <row r="48" spans="1:29" s="313" customFormat="1" ht="33.75" customHeight="1">
      <c r="A48" s="67"/>
      <c r="B48" s="72">
        <v>23</v>
      </c>
      <c r="C48" s="393" t="s">
        <v>189</v>
      </c>
      <c r="D48" s="342" t="s">
        <v>190</v>
      </c>
      <c r="E48" s="379" t="s">
        <v>190</v>
      </c>
      <c r="F48" s="342" t="s">
        <v>191</v>
      </c>
      <c r="G48" s="323"/>
      <c r="H48" s="362">
        <f>U48/1.7</f>
        <v>14.1</v>
      </c>
      <c r="I48" s="362" t="s">
        <v>134</v>
      </c>
      <c r="J48" s="362" t="s">
        <v>192</v>
      </c>
      <c r="K48" s="330" t="s">
        <v>193</v>
      </c>
      <c r="L48" s="307" t="s">
        <v>110</v>
      </c>
      <c r="M48" s="72"/>
      <c r="N48" s="87"/>
      <c r="O48" s="68" t="s">
        <v>167</v>
      </c>
      <c r="P48" s="87" t="s">
        <v>112</v>
      </c>
      <c r="Q48" s="103"/>
      <c r="R48" s="309">
        <f>IF(L48="Other",0,IF(AND(L48&lt;&gt;"",SUMIFS('Details Effort'!$E:$E,'Details Effort'!$B:$B,L48,'Details Effort'!$C:$C,LEFT(P48,3),'Details Effort'!$D:$D,O48)=0),"No reference",SUMIFS('Details Effort'!$E:$E,'Details Effort'!$B:$B,L48,'Details Effort'!$C:$C,LEFT(P48,3),'Details Effort'!$D:$D,O48)))</f>
        <v>23.97</v>
      </c>
      <c r="S48" s="308">
        <f>IFERROR(IF(P48="New Reuse",'Basic Project Information'!$F$9*$R48*RIGHT(Q48,5),R48),"Select the reuse change rate.")</f>
        <v>23.97</v>
      </c>
      <c r="T48" s="103"/>
      <c r="U48" s="310">
        <f>IF(AND(L48="Other",T48=0),"Please input M/M",IFERROR(S48+T48,"The M/M reference is incorrect."))</f>
        <v>23.97</v>
      </c>
      <c r="V48" s="73"/>
      <c r="W48" s="73"/>
      <c r="X48" s="138"/>
      <c r="Y48" s="138"/>
      <c r="Z48" s="138"/>
      <c r="AA48" s="138"/>
      <c r="AB48" s="138"/>
      <c r="AC48" s="67"/>
    </row>
    <row r="49" spans="1:29" s="67" customFormat="1" ht="33.75" customHeight="1">
      <c r="B49" s="72">
        <v>46</v>
      </c>
      <c r="D49" s="378" t="s">
        <v>194</v>
      </c>
      <c r="E49" s="342" t="s">
        <v>194</v>
      </c>
      <c r="F49" s="357" t="s">
        <v>194</v>
      </c>
      <c r="G49" s="323"/>
      <c r="H49" s="362">
        <f>U49/1.7</f>
        <v>5</v>
      </c>
      <c r="I49" s="362" t="s">
        <v>134</v>
      </c>
      <c r="J49" s="362" t="s">
        <v>192</v>
      </c>
      <c r="K49" s="330" t="s">
        <v>131</v>
      </c>
      <c r="L49" s="307" t="s">
        <v>110</v>
      </c>
      <c r="M49" s="72"/>
      <c r="N49" s="87"/>
      <c r="O49" s="68" t="s">
        <v>114</v>
      </c>
      <c r="P49" s="87" t="s">
        <v>112</v>
      </c>
      <c r="Q49" s="103"/>
      <c r="R49" s="309">
        <f>IF(L49="Other",0,IF(AND(L49&lt;&gt;"",SUMIFS('Details Effort'!$E:$E,'Details Effort'!$B:$B,L49,'Details Effort'!$C:$C,LEFT(P49,3),'Details Effort'!$D:$D,O49)=0),"No reference",SUMIFS('Details Effort'!$E:$E,'Details Effort'!$B:$B,L49,'Details Effort'!$C:$C,LEFT(P49,3),'Details Effort'!$D:$D,O49)))</f>
        <v>8.5</v>
      </c>
      <c r="S49" s="308">
        <f>IFERROR(IF(P49="New Reuse",'Basic Project Information'!$F$9*$R49*RIGHT(Q49,5),R49),"Select the reuse change rate.")</f>
        <v>8.5</v>
      </c>
      <c r="T49" s="103"/>
      <c r="U49" s="310">
        <f>IF(AND(L49="Other",T49=0),"Please input M/M",IFERROR(S49+T49,"The M/M reference is incorrect."))</f>
        <v>8.5</v>
      </c>
      <c r="V49" s="73"/>
      <c r="W49" s="73"/>
      <c r="X49" s="138"/>
      <c r="Y49" s="138"/>
      <c r="Z49" s="138"/>
      <c r="AA49" s="138"/>
      <c r="AB49" s="138"/>
    </row>
    <row r="50" spans="1:29" s="67" customFormat="1" ht="33.75" customHeight="1">
      <c r="B50" s="72">
        <v>47</v>
      </c>
      <c r="C50" s="394"/>
      <c r="D50" s="335" t="s">
        <v>195</v>
      </c>
      <c r="E50" s="335" t="s">
        <v>195</v>
      </c>
      <c r="F50" s="356" t="s">
        <v>195</v>
      </c>
      <c r="G50" s="323"/>
      <c r="H50" s="362">
        <f>U50/1.7</f>
        <v>14.1</v>
      </c>
      <c r="I50" s="362" t="s">
        <v>134</v>
      </c>
      <c r="J50" s="362" t="s">
        <v>192</v>
      </c>
      <c r="K50" s="330" t="s">
        <v>196</v>
      </c>
      <c r="L50" s="307" t="s">
        <v>110</v>
      </c>
      <c r="M50" s="72"/>
      <c r="N50" s="87"/>
      <c r="O50" s="68" t="s">
        <v>167</v>
      </c>
      <c r="P50" s="87" t="s">
        <v>112</v>
      </c>
      <c r="Q50" s="103"/>
      <c r="R50" s="309">
        <f>IF(L50="Other",0,IF(AND(L50&lt;&gt;"",SUMIFS('Details Effort'!$E:$E,'Details Effort'!$B:$B,L50,'Details Effort'!$C:$C,LEFT(P50,3),'Details Effort'!$D:$D,O50)=0),"No reference",SUMIFS('Details Effort'!$E:$E,'Details Effort'!$B:$B,L50,'Details Effort'!$C:$C,LEFT(P50,3),'Details Effort'!$D:$D,O50)))</f>
        <v>23.97</v>
      </c>
      <c r="S50" s="308">
        <f>IFERROR(IF(P50="New Reuse",'Basic Project Information'!$F$9*$R50*RIGHT(Q50,5),R50),"Select the reuse change rate.")</f>
        <v>23.97</v>
      </c>
      <c r="T50" s="103"/>
      <c r="U50" s="310">
        <f>IF(AND(L50="Other",T50=0),"Please input M/M",IFERROR(S50+T50,"The M/M reference is incorrect."))</f>
        <v>23.97</v>
      </c>
      <c r="V50" s="73"/>
      <c r="W50" s="73"/>
      <c r="X50" s="138"/>
      <c r="Y50" s="138"/>
      <c r="Z50" s="138"/>
      <c r="AA50" s="138"/>
      <c r="AB50" s="138"/>
    </row>
    <row r="51" spans="1:29" s="67" customFormat="1" ht="33.75" customHeight="1">
      <c r="B51" s="72">
        <v>47</v>
      </c>
      <c r="C51" s="394"/>
      <c r="D51" s="335" t="s">
        <v>195</v>
      </c>
      <c r="E51" s="335" t="s">
        <v>195</v>
      </c>
      <c r="F51" s="356" t="s">
        <v>197</v>
      </c>
      <c r="G51" s="323"/>
      <c r="H51" s="362">
        <f>U51/1.7</f>
        <v>14.1</v>
      </c>
      <c r="I51" s="362" t="s">
        <v>134</v>
      </c>
      <c r="J51" s="362" t="s">
        <v>192</v>
      </c>
      <c r="K51" s="330" t="s">
        <v>131</v>
      </c>
      <c r="L51" s="307" t="s">
        <v>110</v>
      </c>
      <c r="M51" s="72"/>
      <c r="N51" s="87"/>
      <c r="O51" s="68" t="s">
        <v>167</v>
      </c>
      <c r="P51" s="87" t="s">
        <v>112</v>
      </c>
      <c r="Q51" s="103"/>
      <c r="R51" s="309">
        <f>IF(L51="Other",0,IF(AND(L51&lt;&gt;"",SUMIFS('Details Effort'!$E:$E,'Details Effort'!$B:$B,L51,'Details Effort'!$C:$C,LEFT(P51,3),'Details Effort'!$D:$D,O51)=0),"No reference",SUMIFS('Details Effort'!$E:$E,'Details Effort'!$B:$B,L51,'Details Effort'!$C:$C,LEFT(P51,3),'Details Effort'!$D:$D,O51)))</f>
        <v>23.97</v>
      </c>
      <c r="S51" s="308">
        <f>IFERROR(IF(P51="New Reuse",'Basic Project Information'!$F$9*$R51*RIGHT(Q51,5),R51),"Select the reuse change rate.")</f>
        <v>23.97</v>
      </c>
      <c r="T51" s="103"/>
      <c r="U51" s="310">
        <f>IF(AND(L51="Other",T51=0),"Please input M/M",IFERROR(S51+T51,"The M/M reference is incorrect."))</f>
        <v>23.97</v>
      </c>
      <c r="V51" s="73"/>
      <c r="W51" s="73"/>
      <c r="X51" s="138"/>
      <c r="Y51" s="138"/>
      <c r="Z51" s="138"/>
      <c r="AA51" s="138"/>
      <c r="AB51" s="138"/>
    </row>
    <row r="52" spans="1:29" s="67" customFormat="1" ht="33.75" customHeight="1">
      <c r="B52" s="72">
        <v>47</v>
      </c>
      <c r="C52" s="394"/>
      <c r="D52" s="335" t="s">
        <v>195</v>
      </c>
      <c r="E52" s="335" t="s">
        <v>195</v>
      </c>
      <c r="F52" s="356" t="s">
        <v>198</v>
      </c>
      <c r="G52" s="323"/>
      <c r="H52" s="362">
        <f>U52/1.7</f>
        <v>9.1</v>
      </c>
      <c r="I52" s="362" t="s">
        <v>134</v>
      </c>
      <c r="J52" s="362" t="s">
        <v>192</v>
      </c>
      <c r="K52" s="330" t="s">
        <v>199</v>
      </c>
      <c r="L52" s="307" t="s">
        <v>110</v>
      </c>
      <c r="M52" s="72"/>
      <c r="N52" s="87"/>
      <c r="O52" s="68" t="s">
        <v>111</v>
      </c>
      <c r="P52" s="87" t="s">
        <v>112</v>
      </c>
      <c r="Q52" s="103"/>
      <c r="R52" s="309">
        <f>IF(L52="Other",0,IF(AND(L52&lt;&gt;"",SUMIFS('Details Effort'!$E:$E,'Details Effort'!$B:$B,L52,'Details Effort'!$C:$C,LEFT(P52,3),'Details Effort'!$D:$D,O52)=0),"No reference",SUMIFS('Details Effort'!$E:$E,'Details Effort'!$B:$B,L52,'Details Effort'!$C:$C,LEFT(P52,3),'Details Effort'!$D:$D,O52)))</f>
        <v>15.469999999999999</v>
      </c>
      <c r="S52" s="308">
        <f>IFERROR(IF(P52="New Reuse",'Basic Project Information'!$F$9*$R52*RIGHT(Q52,5),R52),"Select the reuse change rate.")</f>
        <v>15.469999999999999</v>
      </c>
      <c r="T52" s="103"/>
      <c r="U52" s="310">
        <f>IF(AND(L52="Other",T52=0),"Please input M/M",IFERROR(S52+T52,"The M/M reference is incorrect."))</f>
        <v>15.469999999999999</v>
      </c>
      <c r="V52" s="73"/>
      <c r="W52" s="73"/>
      <c r="X52" s="138"/>
      <c r="Y52" s="138"/>
      <c r="Z52" s="138"/>
      <c r="AA52" s="138"/>
      <c r="AB52" s="138"/>
    </row>
    <row r="53" spans="1:29" s="67" customFormat="1" ht="33.75" customHeight="1">
      <c r="B53" s="72">
        <v>47</v>
      </c>
      <c r="C53" s="394"/>
      <c r="D53" s="335" t="s">
        <v>195</v>
      </c>
      <c r="E53" s="335" t="s">
        <v>195</v>
      </c>
      <c r="F53" s="356" t="s">
        <v>200</v>
      </c>
      <c r="G53" s="323" t="s">
        <v>201</v>
      </c>
      <c r="H53" s="362">
        <f>U53/1.7</f>
        <v>14.1</v>
      </c>
      <c r="I53" s="362" t="s">
        <v>134</v>
      </c>
      <c r="J53" s="362" t="s">
        <v>192</v>
      </c>
      <c r="K53" s="330" t="s">
        <v>202</v>
      </c>
      <c r="L53" s="307" t="s">
        <v>110</v>
      </c>
      <c r="M53" s="72"/>
      <c r="N53" s="87"/>
      <c r="O53" s="68" t="s">
        <v>167</v>
      </c>
      <c r="P53" s="87" t="s">
        <v>112</v>
      </c>
      <c r="Q53" s="103"/>
      <c r="R53" s="309">
        <f>IF(L53="Other",0,IF(AND(L53&lt;&gt;"",SUMIFS('Details Effort'!$E:$E,'Details Effort'!$B:$B,L53,'Details Effort'!$C:$C,LEFT(P53,3),'Details Effort'!$D:$D,O53)=0),"No reference",SUMIFS('Details Effort'!$E:$E,'Details Effort'!$B:$B,L53,'Details Effort'!$C:$C,LEFT(P53,3),'Details Effort'!$D:$D,O53)))</f>
        <v>23.97</v>
      </c>
      <c r="S53" s="308">
        <f>IFERROR(IF(P53="New Reuse",'Basic Project Information'!$F$9*$R53*RIGHT(Q53,5),R53),"Select the reuse change rate.")</f>
        <v>23.97</v>
      </c>
      <c r="T53" s="103"/>
      <c r="U53" s="310">
        <f>IF(AND(L53="Other",T53=0),"Please input M/M",IFERROR(S53+T53,"The M/M reference is incorrect."))</f>
        <v>23.97</v>
      </c>
      <c r="V53" s="73"/>
      <c r="W53" s="73"/>
      <c r="X53" s="138"/>
      <c r="Y53" s="138"/>
      <c r="Z53" s="138"/>
      <c r="AA53" s="138"/>
      <c r="AB53" s="138"/>
    </row>
    <row r="54" spans="1:29" s="67" customFormat="1" ht="33.75" customHeight="1">
      <c r="B54" s="72">
        <v>48</v>
      </c>
      <c r="C54" s="394"/>
      <c r="D54" s="391" t="s">
        <v>203</v>
      </c>
      <c r="E54" s="290" t="s">
        <v>204</v>
      </c>
      <c r="F54" s="356" t="s">
        <v>205</v>
      </c>
      <c r="G54" s="323" t="s">
        <v>206</v>
      </c>
      <c r="H54" s="362">
        <f>U54/1.7</f>
        <v>7.4</v>
      </c>
      <c r="I54" s="362" t="s">
        <v>134</v>
      </c>
      <c r="J54" s="362" t="s">
        <v>192</v>
      </c>
      <c r="K54" s="330" t="s">
        <v>207</v>
      </c>
      <c r="L54" s="307" t="s">
        <v>208</v>
      </c>
      <c r="M54" s="72"/>
      <c r="N54" s="87"/>
      <c r="O54" s="68" t="s">
        <v>111</v>
      </c>
      <c r="P54" s="87" t="s">
        <v>112</v>
      </c>
      <c r="Q54" s="103"/>
      <c r="R54" s="309">
        <f>IF(L54="Other",0,IF(AND(L54&lt;&gt;"",SUMIFS('Details Effort'!$E:$E,'Details Effort'!$B:$B,L54,'Details Effort'!$C:$C,LEFT(P54,3),'Details Effort'!$D:$D,O54)=0),"No reference",SUMIFS('Details Effort'!$E:$E,'Details Effort'!$B:$B,L54,'Details Effort'!$C:$C,LEFT(P54,3),'Details Effort'!$D:$D,O54)))</f>
        <v>12.58</v>
      </c>
      <c r="S54" s="308">
        <f>IFERROR(IF(P54="New Reuse",'Basic Project Information'!$F$9*$R54*RIGHT(Q54,5),R54),"Select the reuse change rate.")</f>
        <v>12.58</v>
      </c>
      <c r="T54" s="103"/>
      <c r="U54" s="310">
        <f>IF(AND(L54="Other",T54=0),"Please input M/M",IFERROR(S54+T54,"The M/M reference is incorrect."))</f>
        <v>12.58</v>
      </c>
      <c r="V54" s="73"/>
      <c r="W54" s="73"/>
      <c r="X54" s="138"/>
      <c r="Y54" s="138"/>
      <c r="Z54" s="138"/>
      <c r="AA54" s="138"/>
      <c r="AB54" s="138"/>
    </row>
    <row r="55" spans="1:29" s="67" customFormat="1" ht="33.75" customHeight="1">
      <c r="B55" s="72">
        <v>48</v>
      </c>
      <c r="C55" s="394"/>
      <c r="D55" s="391" t="s">
        <v>203</v>
      </c>
      <c r="E55" s="290" t="s">
        <v>204</v>
      </c>
      <c r="F55" s="356" t="s">
        <v>209</v>
      </c>
      <c r="G55" s="323"/>
      <c r="H55" s="362">
        <f>U55/1.7</f>
        <v>5</v>
      </c>
      <c r="I55" s="362" t="s">
        <v>134</v>
      </c>
      <c r="J55" s="362" t="s">
        <v>192</v>
      </c>
      <c r="K55" s="330" t="s">
        <v>207</v>
      </c>
      <c r="L55" s="307" t="s">
        <v>208</v>
      </c>
      <c r="M55" s="72"/>
      <c r="N55" s="87"/>
      <c r="O55" s="68" t="s">
        <v>114</v>
      </c>
      <c r="P55" s="87" t="s">
        <v>112</v>
      </c>
      <c r="Q55" s="103"/>
      <c r="R55" s="309">
        <f>IF(L55="Other",0,IF(AND(L55&lt;&gt;"",SUMIFS('Details Effort'!$E:$E,'Details Effort'!$B:$B,L55,'Details Effort'!$C:$C,LEFT(P55,3),'Details Effort'!$D:$D,O55)=0),"No reference",SUMIFS('Details Effort'!$E:$E,'Details Effort'!$B:$B,L55,'Details Effort'!$C:$C,LEFT(P55,3),'Details Effort'!$D:$D,O55)))</f>
        <v>8.5</v>
      </c>
      <c r="S55" s="308">
        <f>IFERROR(IF(P55="New Reuse",'Basic Project Information'!$F$9*$R55*RIGHT(Q55,5),R55),"Select the reuse change rate.")</f>
        <v>8.5</v>
      </c>
      <c r="T55" s="103"/>
      <c r="U55" s="310">
        <f>IF(AND(L55="Other",T55=0),"Please input M/M",IFERROR(S55+T55,"The M/M reference is incorrect."))</f>
        <v>8.5</v>
      </c>
      <c r="V55" s="73"/>
      <c r="W55" s="73"/>
      <c r="X55" s="138"/>
      <c r="Y55" s="138"/>
      <c r="Z55" s="138"/>
      <c r="AA55" s="138"/>
      <c r="AB55" s="138"/>
    </row>
    <row r="56" spans="1:29" s="67" customFormat="1" ht="33.75" customHeight="1">
      <c r="B56" s="72">
        <v>48</v>
      </c>
      <c r="C56" s="394"/>
      <c r="D56" s="396" t="s">
        <v>203</v>
      </c>
      <c r="E56" s="295" t="s">
        <v>204</v>
      </c>
      <c r="F56" s="356" t="s">
        <v>210</v>
      </c>
      <c r="G56" s="323" t="s">
        <v>211</v>
      </c>
      <c r="H56" s="362">
        <f>U56/1.7</f>
        <v>11.9</v>
      </c>
      <c r="I56" s="362" t="s">
        <v>134</v>
      </c>
      <c r="J56" s="362" t="s">
        <v>192</v>
      </c>
      <c r="K56" s="330" t="s">
        <v>207</v>
      </c>
      <c r="L56" s="307" t="s">
        <v>208</v>
      </c>
      <c r="M56" s="72"/>
      <c r="N56" s="87"/>
      <c r="O56" s="68" t="s">
        <v>167</v>
      </c>
      <c r="P56" s="87" t="s">
        <v>112</v>
      </c>
      <c r="Q56" s="103"/>
      <c r="R56" s="309">
        <f>IF(L56="Other",0,IF(AND(L56&lt;&gt;"",SUMIFS('Details Effort'!$E:$E,'Details Effort'!$B:$B,L56,'Details Effort'!$C:$C,LEFT(P56,3),'Details Effort'!$D:$D,O56)=0),"No reference",SUMIFS('Details Effort'!$E:$E,'Details Effort'!$B:$B,L56,'Details Effort'!$C:$C,LEFT(P56,3),'Details Effort'!$D:$D,O56)))</f>
        <v>20.23</v>
      </c>
      <c r="S56" s="308">
        <f>IFERROR(IF(P56="New Reuse",'Basic Project Information'!$F$9*$R56*RIGHT(Q56,5),R56),"Select the reuse change rate.")</f>
        <v>20.23</v>
      </c>
      <c r="T56" s="103"/>
      <c r="U56" s="310">
        <f>IF(AND(L56="Other",T56=0),"Please input M/M",IFERROR(S56+T56,"The M/M reference is incorrect."))</f>
        <v>20.23</v>
      </c>
      <c r="V56" s="73"/>
      <c r="W56" s="73"/>
      <c r="X56" s="138"/>
      <c r="Y56" s="138"/>
      <c r="Z56" s="138"/>
      <c r="AA56" s="138"/>
      <c r="AB56" s="138"/>
    </row>
    <row r="57" spans="1:29" s="67" customFormat="1" ht="33.75" customHeight="1">
      <c r="B57" s="72">
        <v>48</v>
      </c>
      <c r="C57" s="394"/>
      <c r="D57" s="396" t="s">
        <v>203</v>
      </c>
      <c r="E57" s="295" t="s">
        <v>204</v>
      </c>
      <c r="F57" s="356" t="s">
        <v>212</v>
      </c>
      <c r="G57" s="323"/>
      <c r="H57" s="362">
        <f>U57/1.7</f>
        <v>7.4</v>
      </c>
      <c r="I57" s="362" t="s">
        <v>134</v>
      </c>
      <c r="J57" s="362" t="s">
        <v>192</v>
      </c>
      <c r="K57" s="330" t="s">
        <v>207</v>
      </c>
      <c r="L57" s="307" t="s">
        <v>208</v>
      </c>
      <c r="M57" s="72"/>
      <c r="N57" s="87"/>
      <c r="O57" s="68" t="s">
        <v>111</v>
      </c>
      <c r="P57" s="87" t="s">
        <v>112</v>
      </c>
      <c r="Q57" s="103"/>
      <c r="R57" s="309">
        <f>IF(L57="Other",0,IF(AND(L57&lt;&gt;"",SUMIFS('Details Effort'!$E:$E,'Details Effort'!$B:$B,L57,'Details Effort'!$C:$C,LEFT(P57,3),'Details Effort'!$D:$D,O57)=0),"No reference",SUMIFS('Details Effort'!$E:$E,'Details Effort'!$B:$B,L57,'Details Effort'!$C:$C,LEFT(P57,3),'Details Effort'!$D:$D,O57)))</f>
        <v>12.58</v>
      </c>
      <c r="S57" s="308">
        <f>IFERROR(IF(P57="New Reuse",'Basic Project Information'!$F$9*$R57*RIGHT(Q57,5),R57),"Select the reuse change rate.")</f>
        <v>12.58</v>
      </c>
      <c r="T57" s="103"/>
      <c r="U57" s="310">
        <f>IF(AND(L57="Other",T57=0),"Please input M/M",IFERROR(S57+T57,"The M/M reference is incorrect."))</f>
        <v>12.58</v>
      </c>
      <c r="V57" s="73"/>
      <c r="W57" s="73"/>
      <c r="X57" s="138"/>
      <c r="Y57" s="138"/>
      <c r="Z57" s="138"/>
      <c r="AA57" s="138"/>
      <c r="AB57" s="138"/>
    </row>
    <row r="58" spans="1:29" s="67" customFormat="1" ht="33.75" customHeight="1">
      <c r="B58" s="72">
        <v>48</v>
      </c>
      <c r="C58" s="394"/>
      <c r="D58" s="396" t="s">
        <v>203</v>
      </c>
      <c r="E58" s="295" t="s">
        <v>204</v>
      </c>
      <c r="F58" s="356" t="s">
        <v>213</v>
      </c>
      <c r="G58" s="323"/>
      <c r="H58" s="362">
        <f>U58/1.7</f>
        <v>5</v>
      </c>
      <c r="I58" s="362" t="s">
        <v>134</v>
      </c>
      <c r="J58" s="362" t="s">
        <v>192</v>
      </c>
      <c r="K58" s="330" t="s">
        <v>207</v>
      </c>
      <c r="L58" s="307" t="s">
        <v>208</v>
      </c>
      <c r="M58" s="72"/>
      <c r="N58" s="87"/>
      <c r="O58" s="68" t="s">
        <v>114</v>
      </c>
      <c r="P58" s="87" t="s">
        <v>112</v>
      </c>
      <c r="Q58" s="103"/>
      <c r="R58" s="309">
        <f>IF(L58="Other",0,IF(AND(L58&lt;&gt;"",SUMIFS('Details Effort'!$E:$E,'Details Effort'!$B:$B,L58,'Details Effort'!$C:$C,LEFT(P58,3),'Details Effort'!$D:$D,O58)=0),"No reference",SUMIFS('Details Effort'!$E:$E,'Details Effort'!$B:$B,L58,'Details Effort'!$C:$C,LEFT(P58,3),'Details Effort'!$D:$D,O58)))</f>
        <v>8.5</v>
      </c>
      <c r="S58" s="308">
        <f>IFERROR(IF(P58="New Reuse",'Basic Project Information'!$F$9*$R58*RIGHT(Q58,5),R58),"Select the reuse change rate.")</f>
        <v>8.5</v>
      </c>
      <c r="T58" s="103"/>
      <c r="U58" s="310">
        <f>IF(AND(L58="Other",T58=0),"Please input M/M",IFERROR(S58+T58,"The M/M reference is incorrect."))</f>
        <v>8.5</v>
      </c>
      <c r="V58" s="73"/>
      <c r="W58" s="73"/>
      <c r="X58" s="138"/>
      <c r="Y58" s="138"/>
      <c r="Z58" s="138"/>
      <c r="AA58" s="138"/>
      <c r="AB58" s="138"/>
    </row>
    <row r="59" spans="1:29" s="67" customFormat="1" ht="33.75" customHeight="1">
      <c r="B59" s="72">
        <v>48</v>
      </c>
      <c r="C59" s="394"/>
      <c r="D59" s="396" t="s">
        <v>203</v>
      </c>
      <c r="E59" s="295" t="s">
        <v>204</v>
      </c>
      <c r="F59" s="356" t="s">
        <v>214</v>
      </c>
      <c r="G59" s="323" t="s">
        <v>215</v>
      </c>
      <c r="H59" s="362">
        <f>U59/1.7</f>
        <v>7.4</v>
      </c>
      <c r="I59" s="362" t="s">
        <v>134</v>
      </c>
      <c r="J59" s="362" t="s">
        <v>192</v>
      </c>
      <c r="K59" s="330" t="s">
        <v>207</v>
      </c>
      <c r="L59" s="307" t="s">
        <v>208</v>
      </c>
      <c r="M59" s="72"/>
      <c r="N59" s="87"/>
      <c r="O59" s="68" t="s">
        <v>111</v>
      </c>
      <c r="P59" s="87" t="s">
        <v>112</v>
      </c>
      <c r="Q59" s="103"/>
      <c r="R59" s="309">
        <f>IF(L59="Other",0,IF(AND(L59&lt;&gt;"",SUMIFS('Details Effort'!$E:$E,'Details Effort'!$B:$B,L59,'Details Effort'!$C:$C,LEFT(P59,3),'Details Effort'!$D:$D,O59)=0),"No reference",SUMIFS('Details Effort'!$E:$E,'Details Effort'!$B:$B,L59,'Details Effort'!$C:$C,LEFT(P59,3),'Details Effort'!$D:$D,O59)))</f>
        <v>12.58</v>
      </c>
      <c r="S59" s="308">
        <f>IFERROR(IF(P59="New Reuse",'Basic Project Information'!$F$9*$R59*RIGHT(Q59,5),R59),"Select the reuse change rate.")</f>
        <v>12.58</v>
      </c>
      <c r="T59" s="103"/>
      <c r="U59" s="310">
        <f>IF(AND(L59="Other",T59=0),"Please input M/M",IFERROR(S59+T59,"The M/M reference is incorrect."))</f>
        <v>12.58</v>
      </c>
      <c r="V59" s="73"/>
      <c r="W59" s="73"/>
      <c r="X59" s="138"/>
      <c r="Y59" s="138"/>
      <c r="Z59" s="138"/>
      <c r="AA59" s="138"/>
      <c r="AB59" s="138"/>
    </row>
    <row r="60" spans="1:29" s="67" customFormat="1" ht="33.75" customHeight="1">
      <c r="B60" s="72">
        <v>49</v>
      </c>
      <c r="C60" s="394"/>
      <c r="D60" s="392"/>
      <c r="E60" s="391" t="s">
        <v>216</v>
      </c>
      <c r="F60" s="356" t="s">
        <v>217</v>
      </c>
      <c r="G60" s="323"/>
      <c r="H60" s="362">
        <f>U60/1.7</f>
        <v>11.9</v>
      </c>
      <c r="I60" s="362" t="s">
        <v>134</v>
      </c>
      <c r="J60" s="362" t="s">
        <v>192</v>
      </c>
      <c r="K60" s="330" t="s">
        <v>207</v>
      </c>
      <c r="L60" s="307" t="s">
        <v>208</v>
      </c>
      <c r="M60" s="72"/>
      <c r="N60" s="87"/>
      <c r="O60" s="68" t="s">
        <v>167</v>
      </c>
      <c r="P60" s="87" t="s">
        <v>112</v>
      </c>
      <c r="Q60" s="103"/>
      <c r="R60" s="309">
        <f>IF(L60="Other",0,IF(AND(L60&lt;&gt;"",SUMIFS('Details Effort'!$E:$E,'Details Effort'!$B:$B,L60,'Details Effort'!$C:$C,LEFT(P60,3),'Details Effort'!$D:$D,O60)=0),"No reference",SUMIFS('Details Effort'!$E:$E,'Details Effort'!$B:$B,L60,'Details Effort'!$C:$C,LEFT(P60,3),'Details Effort'!$D:$D,O60)))</f>
        <v>20.23</v>
      </c>
      <c r="S60" s="308">
        <f>IFERROR(IF(P60="New Reuse",'Basic Project Information'!$F$9*$R60*RIGHT(Q60,5),R60),"Select the reuse change rate.")</f>
        <v>20.23</v>
      </c>
      <c r="T60" s="103"/>
      <c r="U60" s="310">
        <f>IF(AND(L60="Other",T60=0),"Please input M/M",IFERROR(S60+T60,"The M/M reference is incorrect."))</f>
        <v>20.23</v>
      </c>
      <c r="V60" s="73"/>
      <c r="W60" s="73"/>
      <c r="X60" s="138"/>
      <c r="Y60" s="138"/>
      <c r="Z60" s="138"/>
      <c r="AA60" s="138"/>
      <c r="AB60" s="138"/>
    </row>
    <row r="61" spans="1:29" s="67" customFormat="1" ht="33.75" customHeight="1">
      <c r="A61" s="313"/>
      <c r="B61" s="72">
        <v>50</v>
      </c>
      <c r="C61" s="394"/>
      <c r="D61" s="392"/>
      <c r="E61" s="392"/>
      <c r="F61" s="363" t="s">
        <v>218</v>
      </c>
      <c r="G61" s="364" t="s">
        <v>219</v>
      </c>
      <c r="H61" s="365">
        <f>U61/1.7</f>
        <v>11.9</v>
      </c>
      <c r="I61" s="362" t="s">
        <v>134</v>
      </c>
      <c r="J61" s="362" t="s">
        <v>192</v>
      </c>
      <c r="K61" s="366" t="s">
        <v>220</v>
      </c>
      <c r="L61" s="329" t="s">
        <v>208</v>
      </c>
      <c r="M61" s="314"/>
      <c r="N61" s="367"/>
      <c r="O61" s="316" t="s">
        <v>167</v>
      </c>
      <c r="P61" s="367" t="s">
        <v>112</v>
      </c>
      <c r="Q61" s="359"/>
      <c r="R61" s="309">
        <f>IF(L61="Other",0,IF(AND(L61&lt;&gt;"",SUMIFS('Details Effort'!$E:$E,'Details Effort'!$B:$B,L61,'Details Effort'!$C:$C,LEFT(P61,3),'Details Effort'!$D:$D,O61)=0),"No reference",SUMIFS('Details Effort'!$E:$E,'Details Effort'!$B:$B,L61,'Details Effort'!$C:$C,LEFT(P61,3),'Details Effort'!$D:$D,O61)))</f>
        <v>20.23</v>
      </c>
      <c r="S61" s="308">
        <f>IFERROR(IF(P61="New Reuse",'Basic Project Information'!$F$9*$R61*RIGHT(Q61,5),R61),"Select the reuse change rate.")</f>
        <v>20.23</v>
      </c>
      <c r="T61" s="359"/>
      <c r="U61" s="317">
        <f>IF(AND(L61="Other",T61=0),"Please input M/M",IFERROR(S61+T61,"The M/M reference is incorrect."))</f>
        <v>20.23</v>
      </c>
      <c r="V61" s="368"/>
      <c r="W61" s="368"/>
      <c r="X61" s="318"/>
      <c r="Y61" s="318"/>
      <c r="Z61" s="318"/>
      <c r="AA61" s="318"/>
      <c r="AB61" s="318"/>
      <c r="AC61" s="313"/>
    </row>
    <row r="62" spans="1:29" s="67" customFormat="1" ht="33.75" customHeight="1">
      <c r="A62" s="313"/>
      <c r="B62" s="72">
        <v>51</v>
      </c>
      <c r="C62" s="394"/>
      <c r="D62" s="392"/>
      <c r="E62" s="392"/>
      <c r="F62" s="363" t="s">
        <v>221</v>
      </c>
      <c r="G62" s="364"/>
      <c r="H62" s="365">
        <f>U62/1.7</f>
        <v>7.4</v>
      </c>
      <c r="I62" s="362" t="s">
        <v>134</v>
      </c>
      <c r="J62" s="362" t="s">
        <v>192</v>
      </c>
      <c r="K62" s="366" t="s">
        <v>220</v>
      </c>
      <c r="L62" s="329" t="s">
        <v>208</v>
      </c>
      <c r="M62" s="314"/>
      <c r="N62" s="367"/>
      <c r="O62" s="316" t="s">
        <v>111</v>
      </c>
      <c r="P62" s="367" t="s">
        <v>112</v>
      </c>
      <c r="Q62" s="359"/>
      <c r="R62" s="309">
        <f>IF(L62="Other",0,IF(AND(L62&lt;&gt;"",SUMIFS('Details Effort'!$E:$E,'Details Effort'!$B:$B,L62,'Details Effort'!$C:$C,LEFT(P62,3),'Details Effort'!$D:$D,O62)=0),"No reference",SUMIFS('Details Effort'!$E:$E,'Details Effort'!$B:$B,L62,'Details Effort'!$C:$C,LEFT(P62,3),'Details Effort'!$D:$D,O62)))</f>
        <v>12.58</v>
      </c>
      <c r="S62" s="308">
        <f>IFERROR(IF(P62="New Reuse",'Basic Project Information'!$F$9*$R62*RIGHT(Q62,5),R62),"Select the reuse change rate.")</f>
        <v>12.58</v>
      </c>
      <c r="T62" s="359"/>
      <c r="U62" s="317">
        <f>IF(AND(L62="Other",T62=0),"Please input M/M",IFERROR(S62+T62,"The M/M reference is incorrect."))</f>
        <v>12.58</v>
      </c>
      <c r="V62" s="368"/>
      <c r="W62" s="368"/>
      <c r="X62" s="318"/>
      <c r="Y62" s="318"/>
      <c r="Z62" s="318"/>
      <c r="AA62" s="318"/>
      <c r="AB62" s="318"/>
      <c r="AC62" s="313"/>
    </row>
    <row r="63" spans="1:29" s="67" customFormat="1" ht="33.75" customHeight="1">
      <c r="A63" s="313"/>
      <c r="B63" s="72">
        <v>51</v>
      </c>
      <c r="C63" s="394"/>
      <c r="D63" s="392"/>
      <c r="E63" s="392"/>
      <c r="F63" s="363" t="s">
        <v>222</v>
      </c>
      <c r="G63" s="364" t="s">
        <v>223</v>
      </c>
      <c r="H63" s="365">
        <f>U63/1.7</f>
        <v>11.9</v>
      </c>
      <c r="I63" s="362" t="s">
        <v>134</v>
      </c>
      <c r="J63" s="362" t="s">
        <v>192</v>
      </c>
      <c r="K63" s="366" t="s">
        <v>220</v>
      </c>
      <c r="L63" s="329" t="s">
        <v>208</v>
      </c>
      <c r="M63" s="314"/>
      <c r="N63" s="367"/>
      <c r="O63" s="316" t="s">
        <v>167</v>
      </c>
      <c r="P63" s="367" t="s">
        <v>112</v>
      </c>
      <c r="Q63" s="359"/>
      <c r="R63" s="309">
        <f>IF(L63="Other",0,IF(AND(L63&lt;&gt;"",SUMIFS('Details Effort'!$E:$E,'Details Effort'!$B:$B,L63,'Details Effort'!$C:$C,LEFT(P63,3),'Details Effort'!$D:$D,O63)=0),"No reference",SUMIFS('Details Effort'!$E:$E,'Details Effort'!$B:$B,L63,'Details Effort'!$C:$C,LEFT(P63,3),'Details Effort'!$D:$D,O63)))</f>
        <v>20.23</v>
      </c>
      <c r="S63" s="308">
        <f>IFERROR(IF(P63="New Reuse",'Basic Project Information'!$F$9*$R63*RIGHT(Q63,5),R63),"Select the reuse change rate.")</f>
        <v>20.23</v>
      </c>
      <c r="T63" s="359"/>
      <c r="U63" s="317">
        <f>IF(AND(L63="Other",T63=0),"Please input M/M",IFERROR(S63+T63,"The M/M reference is incorrect."))</f>
        <v>20.23</v>
      </c>
      <c r="V63" s="368"/>
      <c r="W63" s="368"/>
      <c r="X63" s="318"/>
      <c r="Y63" s="318"/>
      <c r="Z63" s="318"/>
      <c r="AA63" s="318"/>
      <c r="AB63" s="318"/>
      <c r="AC63" s="313"/>
    </row>
    <row r="64" spans="1:29" s="67" customFormat="1" ht="33.75" customHeight="1">
      <c r="A64" s="313"/>
      <c r="B64" s="72">
        <v>51</v>
      </c>
      <c r="C64" s="394"/>
      <c r="D64" s="392"/>
      <c r="E64" s="392"/>
      <c r="F64" s="363" t="s">
        <v>224</v>
      </c>
      <c r="G64" s="364" t="s">
        <v>223</v>
      </c>
      <c r="H64" s="365">
        <f>U64/1.7</f>
        <v>7.4</v>
      </c>
      <c r="I64" s="362" t="s">
        <v>134</v>
      </c>
      <c r="J64" s="362" t="s">
        <v>192</v>
      </c>
      <c r="K64" s="366" t="s">
        <v>220</v>
      </c>
      <c r="L64" s="329" t="s">
        <v>208</v>
      </c>
      <c r="M64" s="314"/>
      <c r="N64" s="367"/>
      <c r="O64" s="316" t="s">
        <v>111</v>
      </c>
      <c r="P64" s="367" t="s">
        <v>112</v>
      </c>
      <c r="Q64" s="359"/>
      <c r="R64" s="309">
        <f>IF(L64="Other",0,IF(AND(L64&lt;&gt;"",SUMIFS('Details Effort'!$E:$E,'Details Effort'!$B:$B,L64,'Details Effort'!$C:$C,LEFT(P64,3),'Details Effort'!$D:$D,O64)=0),"No reference",SUMIFS('Details Effort'!$E:$E,'Details Effort'!$B:$B,L64,'Details Effort'!$C:$C,LEFT(P64,3),'Details Effort'!$D:$D,O64)))</f>
        <v>12.58</v>
      </c>
      <c r="S64" s="308">
        <f>IFERROR(IF(P64="New Reuse",'Basic Project Information'!$F$9*$R64*RIGHT(Q64,5),R64),"Select the reuse change rate.")</f>
        <v>12.58</v>
      </c>
      <c r="T64" s="359"/>
      <c r="U64" s="317">
        <f>IF(AND(L64="Other",T64=0),"Please input M/M",IFERROR(S64+T64,"The M/M reference is incorrect."))</f>
        <v>12.58</v>
      </c>
      <c r="V64" s="368"/>
      <c r="W64" s="368"/>
      <c r="X64" s="318"/>
      <c r="Y64" s="318"/>
      <c r="Z64" s="318"/>
      <c r="AA64" s="318"/>
      <c r="AB64" s="318"/>
      <c r="AC64" s="313"/>
    </row>
    <row r="65" spans="1:29" s="67" customFormat="1" ht="33.75" hidden="1" customHeight="1">
      <c r="A65" s="313"/>
      <c r="B65" s="72">
        <v>51</v>
      </c>
      <c r="C65" s="394"/>
      <c r="D65" s="392"/>
      <c r="E65" s="392"/>
      <c r="F65" s="363" t="s">
        <v>225</v>
      </c>
      <c r="G65" s="364"/>
      <c r="H65" s="365">
        <f>U65/1.7</f>
        <v>7.4</v>
      </c>
      <c r="I65" s="362" t="s">
        <v>226</v>
      </c>
      <c r="J65" s="365"/>
      <c r="K65" s="366"/>
      <c r="L65" s="329" t="s">
        <v>208</v>
      </c>
      <c r="M65" s="314"/>
      <c r="N65" s="367"/>
      <c r="O65" s="316" t="s">
        <v>111</v>
      </c>
      <c r="P65" s="367" t="s">
        <v>112</v>
      </c>
      <c r="Q65" s="359"/>
      <c r="R65" s="309">
        <f>IF(L65="Other",0,IF(AND(L65&lt;&gt;"",SUMIFS('Details Effort'!$E:$E,'Details Effort'!$B:$B,L65,'Details Effort'!$C:$C,LEFT(P65,3),'Details Effort'!$D:$D,O65)=0),"No reference",SUMIFS('Details Effort'!$E:$E,'Details Effort'!$B:$B,L65,'Details Effort'!$C:$C,LEFT(P65,3),'Details Effort'!$D:$D,O65)))</f>
        <v>12.58</v>
      </c>
      <c r="S65" s="308">
        <f>IFERROR(IF(P65="New Reuse",'Basic Project Information'!$F$9*$R65*RIGHT(Q65,5),R65),"Select the reuse change rate.")</f>
        <v>12.58</v>
      </c>
      <c r="T65" s="359"/>
      <c r="U65" s="317">
        <f>IF(AND(L65="Other",T65=0),"Please input M/M",IFERROR(S65+T65,"The M/M reference is incorrect."))</f>
        <v>12.58</v>
      </c>
      <c r="V65" s="368"/>
      <c r="W65" s="368"/>
      <c r="X65" s="318"/>
      <c r="Y65" s="318"/>
      <c r="Z65" s="318"/>
      <c r="AA65" s="318"/>
      <c r="AB65" s="318"/>
      <c r="AC65" s="313"/>
    </row>
    <row r="66" spans="1:29" s="67" customFormat="1" ht="33.75" hidden="1" customHeight="1">
      <c r="A66" s="313"/>
      <c r="B66" s="72">
        <v>51</v>
      </c>
      <c r="C66" s="394"/>
      <c r="D66" s="392"/>
      <c r="E66" s="392"/>
      <c r="F66" s="363" t="s">
        <v>227</v>
      </c>
      <c r="G66" s="364"/>
      <c r="H66" s="365">
        <f>U66/1.7</f>
        <v>11.9</v>
      </c>
      <c r="I66" s="362" t="s">
        <v>226</v>
      </c>
      <c r="J66" s="365"/>
      <c r="K66" s="366"/>
      <c r="L66" s="329" t="s">
        <v>208</v>
      </c>
      <c r="M66" s="314"/>
      <c r="N66" s="367"/>
      <c r="O66" s="316" t="s">
        <v>167</v>
      </c>
      <c r="P66" s="367" t="s">
        <v>112</v>
      </c>
      <c r="Q66" s="359"/>
      <c r="R66" s="309">
        <f>IF(L66="Other",0,IF(AND(L66&lt;&gt;"",SUMIFS('Details Effort'!$E:$E,'Details Effort'!$B:$B,L66,'Details Effort'!$C:$C,LEFT(P66,3),'Details Effort'!$D:$D,O66)=0),"No reference",SUMIFS('Details Effort'!$E:$E,'Details Effort'!$B:$B,L66,'Details Effort'!$C:$C,LEFT(P66,3),'Details Effort'!$D:$D,O66)))</f>
        <v>20.23</v>
      </c>
      <c r="S66" s="308">
        <f>IFERROR(IF(P66="New Reuse",'Basic Project Information'!$F$9*$R66*RIGHT(Q66,5),R66),"Select the reuse change rate.")</f>
        <v>20.23</v>
      </c>
      <c r="T66" s="359"/>
      <c r="U66" s="317">
        <f>IF(AND(L66="Other",T66=0),"Please input M/M",IFERROR(S66+T66,"The M/M reference is incorrect."))</f>
        <v>20.23</v>
      </c>
      <c r="V66" s="368"/>
      <c r="W66" s="368"/>
      <c r="X66" s="318"/>
      <c r="Y66" s="318"/>
      <c r="Z66" s="318"/>
      <c r="AA66" s="318"/>
      <c r="AB66" s="318"/>
      <c r="AC66" s="313"/>
    </row>
    <row r="67" spans="1:29" s="67" customFormat="1" ht="33.75" hidden="1" customHeight="1">
      <c r="A67" s="313"/>
      <c r="B67" s="72">
        <v>52</v>
      </c>
      <c r="C67" s="395"/>
      <c r="D67" s="335"/>
      <c r="E67" s="335"/>
      <c r="F67" s="363" t="s">
        <v>228</v>
      </c>
      <c r="G67" s="364"/>
      <c r="H67" s="365">
        <f>U67/1.7</f>
        <v>11.9</v>
      </c>
      <c r="I67" s="362" t="s">
        <v>226</v>
      </c>
      <c r="J67" s="365"/>
      <c r="K67" s="366"/>
      <c r="L67" s="329" t="s">
        <v>208</v>
      </c>
      <c r="M67" s="314"/>
      <c r="N67" s="367"/>
      <c r="O67" s="316" t="s">
        <v>167</v>
      </c>
      <c r="P67" s="367" t="s">
        <v>112</v>
      </c>
      <c r="Q67" s="359"/>
      <c r="R67" s="309">
        <f>IF(L67="Other",0,IF(AND(L67&lt;&gt;"",SUMIFS('Details Effort'!$E:$E,'Details Effort'!$B:$B,L67,'Details Effort'!$C:$C,LEFT(P67,3),'Details Effort'!$D:$D,O67)=0),"No reference",SUMIFS('Details Effort'!$E:$E,'Details Effort'!$B:$B,L67,'Details Effort'!$C:$C,LEFT(P67,3),'Details Effort'!$D:$D,O67)))</f>
        <v>20.23</v>
      </c>
      <c r="S67" s="308">
        <f>IFERROR(IF(P67="New Reuse",'Basic Project Information'!$F$9*$R67*RIGHT(Q67,5),R67),"Select the reuse change rate.")</f>
        <v>20.23</v>
      </c>
      <c r="T67" s="359"/>
      <c r="U67" s="317">
        <f>IF(AND(L67="Other",T67=0),"Please input M/M",IFERROR(S67+T67,"The M/M reference is incorrect."))</f>
        <v>20.23</v>
      </c>
      <c r="V67" s="368"/>
      <c r="W67" s="368"/>
      <c r="X67" s="318"/>
      <c r="Y67" s="318"/>
      <c r="Z67" s="318"/>
      <c r="AA67" s="318"/>
      <c r="AB67" s="318"/>
      <c r="AC67" s="313"/>
    </row>
    <row r="68" spans="1:29" s="67" customFormat="1" ht="33.75" customHeight="1">
      <c r="B68" s="72">
        <v>53</v>
      </c>
      <c r="C68" s="451" t="s">
        <v>229</v>
      </c>
      <c r="D68" s="432" t="s">
        <v>230</v>
      </c>
      <c r="E68" s="448" t="s">
        <v>231</v>
      </c>
      <c r="F68" s="288" t="s">
        <v>232</v>
      </c>
      <c r="G68" s="323"/>
      <c r="H68" s="362">
        <f>U68/1.7</f>
        <v>5</v>
      </c>
      <c r="I68" s="362" t="s">
        <v>134</v>
      </c>
      <c r="J68" s="362" t="s">
        <v>192</v>
      </c>
      <c r="K68" s="330" t="s">
        <v>199</v>
      </c>
      <c r="L68" s="307" t="s">
        <v>110</v>
      </c>
      <c r="M68" s="72"/>
      <c r="N68" s="87"/>
      <c r="O68" s="68" t="s">
        <v>114</v>
      </c>
      <c r="P68" s="87" t="s">
        <v>112</v>
      </c>
      <c r="Q68" s="103" t="s">
        <v>233</v>
      </c>
      <c r="R68" s="309">
        <f>IF(L68="Other",0,IF(AND(L68&lt;&gt;"",SUMIFS('Details Effort'!$E:$E,'Details Effort'!$B:$B,L68,'Details Effort'!$C:$C,LEFT(P68,3),'Details Effort'!$D:$D,O68)=0),"No reference",SUMIFS('Details Effort'!$E:$E,'Details Effort'!$B:$B,L68,'Details Effort'!$C:$C,LEFT(P68,3),'Details Effort'!$D:$D,O68)))</f>
        <v>8.5</v>
      </c>
      <c r="S68" s="308">
        <f>IFERROR(IF(P68="New Reuse",'Basic Project Information'!$F$9*$R68*RIGHT(Q68,5),R68),"Select the reuse change rate.")</f>
        <v>8.5</v>
      </c>
      <c r="T68" s="103"/>
      <c r="U68" s="310">
        <f>IF(AND(L68="Other",T68=0),"Please input M/M",IFERROR(S68+T68,"The M/M reference is incorrect."))</f>
        <v>8.5</v>
      </c>
      <c r="V68" s="73"/>
      <c r="W68" s="73"/>
      <c r="X68" s="138"/>
      <c r="Y68" s="138"/>
      <c r="Z68" s="138"/>
      <c r="AA68" s="138"/>
      <c r="AB68" s="138"/>
    </row>
    <row r="69" spans="1:29" s="67" customFormat="1" ht="18.75" customHeight="1">
      <c r="B69" s="72">
        <v>54</v>
      </c>
      <c r="C69" s="452"/>
      <c r="D69" s="432"/>
      <c r="E69" s="449"/>
      <c r="F69" s="288" t="s">
        <v>234</v>
      </c>
      <c r="G69" s="323"/>
      <c r="H69" s="362">
        <f t="shared" ref="H69:H132" si="4">U69/1.7</f>
        <v>9.1</v>
      </c>
      <c r="I69" s="362" t="s">
        <v>134</v>
      </c>
      <c r="J69" s="362" t="s">
        <v>192</v>
      </c>
      <c r="K69" s="330" t="s">
        <v>199</v>
      </c>
      <c r="L69" s="307" t="s">
        <v>110</v>
      </c>
      <c r="M69" s="65"/>
      <c r="N69" s="65"/>
      <c r="O69" s="68" t="s">
        <v>111</v>
      </c>
      <c r="P69" s="277" t="s">
        <v>112</v>
      </c>
      <c r="Q69" s="65"/>
      <c r="R69" s="275">
        <f>IF(L69="Other",0,IF(AND(L69&lt;&gt;"",SUMIFS('Details Effort'!$E:$E,'Details Effort'!$B:$B,L69,'Details Effort'!$C:$C,LEFT(P69,3),'Details Effort'!$D:$D,O69)=0),"No reference",SUMIFS('Details Effort'!$E:$E,'Details Effort'!$B:$B,L69,'Details Effort'!$C:$C,LEFT(P69,3),'Details Effort'!$D:$D,O69)))</f>
        <v>15.469999999999999</v>
      </c>
      <c r="S69" s="276">
        <f>IFERROR(IF(P69="New Reuse",'Basic Project Information'!$F$9*$R69*RIGHT(Q69,5),R69),"Select the reuse change rate.")</f>
        <v>15.469999999999999</v>
      </c>
      <c r="T69" s="111"/>
      <c r="U69" s="278">
        <f>IF(AND(L69="Other",T69=0),"Please input M/M",IFERROR(S69+T69,"The M/M reference is incorrect."))</f>
        <v>15.469999999999999</v>
      </c>
      <c r="V69" s="73"/>
      <c r="W69" s="66"/>
      <c r="X69" s="138"/>
      <c r="Y69" s="138"/>
      <c r="Z69" s="138"/>
      <c r="AA69" s="138"/>
      <c r="AB69" s="138"/>
    </row>
    <row r="70" spans="1:29" s="67" customFormat="1" ht="18.75" customHeight="1">
      <c r="B70" s="72">
        <v>55</v>
      </c>
      <c r="C70" s="452"/>
      <c r="D70" s="432"/>
      <c r="E70" s="449"/>
      <c r="F70" s="288" t="s">
        <v>235</v>
      </c>
      <c r="G70" s="323"/>
      <c r="H70" s="362">
        <f t="shared" si="4"/>
        <v>7.4</v>
      </c>
      <c r="I70" s="362" t="s">
        <v>134</v>
      </c>
      <c r="J70" s="362" t="s">
        <v>192</v>
      </c>
      <c r="K70" s="330" t="s">
        <v>236</v>
      </c>
      <c r="L70" s="307" t="s">
        <v>208</v>
      </c>
      <c r="M70" s="65"/>
      <c r="N70" s="65"/>
      <c r="O70" s="68" t="s">
        <v>111</v>
      </c>
      <c r="P70" s="65" t="s">
        <v>112</v>
      </c>
      <c r="Q70" s="65"/>
      <c r="R70" s="275">
        <f>IF(L70="Other",0,IF(AND(L70&lt;&gt;"",SUMIFS('Details Effort'!$E:$E,'Details Effort'!$B:$B,L70,'Details Effort'!$C:$C,LEFT(P70,3),'Details Effort'!$D:$D,O70)=0),"No reference",SUMIFS('Details Effort'!$E:$E,'Details Effort'!$B:$B,L70,'Details Effort'!$C:$C,LEFT(P70,3),'Details Effort'!$D:$D,O70)))</f>
        <v>12.58</v>
      </c>
      <c r="S70" s="276">
        <f>IFERROR(IF(P70="New Reuse",'Basic Project Information'!$F$9*$R70*RIGHT(Q70,5),R70),"Select the reuse change rate.")</f>
        <v>12.58</v>
      </c>
      <c r="T70" s="111"/>
      <c r="U70" s="278">
        <f>IF(AND(L70="Other",T70=0),"Please input M/M",IFERROR(S70+T70,"The M/M reference is incorrect."))</f>
        <v>12.58</v>
      </c>
      <c r="V70" s="73"/>
      <c r="W70" s="66"/>
      <c r="X70" s="138"/>
      <c r="Y70" s="138"/>
      <c r="Z70" s="138"/>
      <c r="AA70" s="138"/>
      <c r="AB70" s="138"/>
    </row>
    <row r="71" spans="1:29" s="67" customFormat="1" ht="25.5" customHeight="1">
      <c r="B71" s="72">
        <v>56</v>
      </c>
      <c r="C71" s="452"/>
      <c r="D71" s="433"/>
      <c r="E71" s="450"/>
      <c r="F71" s="288" t="s">
        <v>237</v>
      </c>
      <c r="G71" s="323"/>
      <c r="H71" s="362">
        <f t="shared" si="4"/>
        <v>5</v>
      </c>
      <c r="I71" s="362" t="s">
        <v>134</v>
      </c>
      <c r="J71" s="362" t="s">
        <v>192</v>
      </c>
      <c r="K71" s="330" t="s">
        <v>236</v>
      </c>
      <c r="L71" s="307" t="s">
        <v>208</v>
      </c>
      <c r="M71" s="65"/>
      <c r="N71" s="65"/>
      <c r="O71" s="68" t="s">
        <v>114</v>
      </c>
      <c r="P71" s="65" t="s">
        <v>112</v>
      </c>
      <c r="Q71" s="65"/>
      <c r="R71" s="275">
        <f>IF(L71="Other",0,IF(AND(L71&lt;&gt;"",SUMIFS('Details Effort'!$E:$E,'Details Effort'!$B:$B,L71,'Details Effort'!$C:$C,LEFT(P71,3),'Details Effort'!$D:$D,O71)=0),"No reference",SUMIFS('Details Effort'!$E:$E,'Details Effort'!$B:$B,L71,'Details Effort'!$C:$C,LEFT(P71,3),'Details Effort'!$D:$D,O71)))</f>
        <v>8.5</v>
      </c>
      <c r="S71" s="308">
        <f>IFERROR(IF(P71="New Reuse",'Basic Project Information'!$F$9*$R71*RIGHT(Q71,5),R71),"Select the reuse change rate.")</f>
        <v>8.5</v>
      </c>
      <c r="T71" s="111"/>
      <c r="U71" s="278">
        <f>IF(AND(L71="Other",T71=0),"Please input M/M",IFERROR(S71+T71,"The M/M reference is incorrect."))</f>
        <v>8.5</v>
      </c>
      <c r="V71" s="73"/>
      <c r="W71" s="66"/>
      <c r="X71" s="138"/>
      <c r="Y71" s="138"/>
      <c r="Z71" s="138"/>
      <c r="AA71" s="138"/>
      <c r="AB71" s="138"/>
    </row>
    <row r="72" spans="1:29" s="67" customFormat="1" ht="25.5" customHeight="1">
      <c r="B72" s="72"/>
      <c r="C72" s="452"/>
      <c r="D72" s="432" t="s">
        <v>238</v>
      </c>
      <c r="E72" s="445" t="s">
        <v>238</v>
      </c>
      <c r="F72" s="288" t="s">
        <v>239</v>
      </c>
      <c r="G72" s="323"/>
      <c r="H72" s="362">
        <f>U72/1.7</f>
        <v>5</v>
      </c>
      <c r="I72" s="362" t="s">
        <v>134</v>
      </c>
      <c r="J72" s="362" t="s">
        <v>192</v>
      </c>
      <c r="K72" s="330" t="s">
        <v>199</v>
      </c>
      <c r="L72" s="307" t="s">
        <v>110</v>
      </c>
      <c r="M72" s="65"/>
      <c r="N72" s="65"/>
      <c r="O72" s="68" t="s">
        <v>114</v>
      </c>
      <c r="P72" s="277" t="s">
        <v>112</v>
      </c>
      <c r="Q72" s="65"/>
      <c r="R72" s="275">
        <f>IF(L72="Other",0,IF(AND(L72&lt;&gt;"",SUMIFS('Details Effort'!$E:$E,'Details Effort'!$B:$B,L72,'Details Effort'!$C:$C,LEFT(P72,3),'Details Effort'!$D:$D,O72)=0),"No reference",SUMIFS('Details Effort'!$E:$E,'Details Effort'!$B:$B,L72,'Details Effort'!$C:$C,LEFT(P72,3),'Details Effort'!$D:$D,O72)))</f>
        <v>8.5</v>
      </c>
      <c r="S72" s="276">
        <f>IFERROR(IF(P72="New Reuse",'Basic Project Information'!$F$9*$R72*RIGHT(Q72,5),R72),"Select the reuse change rate.")</f>
        <v>8.5</v>
      </c>
      <c r="T72" s="111"/>
      <c r="U72" s="278">
        <f>IF(AND(L72="Other",T72=0),"Please input M/M",IFERROR(S72+T72,"The M/M reference is incorrect."))</f>
        <v>8.5</v>
      </c>
      <c r="V72" s="73"/>
      <c r="W72" s="66"/>
      <c r="X72" s="138"/>
      <c r="Y72" s="138"/>
      <c r="Z72" s="138"/>
      <c r="AA72" s="138"/>
      <c r="AB72" s="138"/>
    </row>
    <row r="73" spans="1:29" s="67" customFormat="1" ht="25.5" customHeight="1">
      <c r="B73" s="72"/>
      <c r="C73" s="452"/>
      <c r="D73" s="432"/>
      <c r="E73" s="446"/>
      <c r="F73" s="288" t="s">
        <v>240</v>
      </c>
      <c r="G73" s="324"/>
      <c r="H73" s="362">
        <f>U73/1.7</f>
        <v>5</v>
      </c>
      <c r="I73" s="362" t="s">
        <v>134</v>
      </c>
      <c r="J73" s="362" t="s">
        <v>192</v>
      </c>
      <c r="K73" s="330" t="s">
        <v>199</v>
      </c>
      <c r="L73" s="307" t="s">
        <v>110</v>
      </c>
      <c r="M73" s="65"/>
      <c r="N73" s="65"/>
      <c r="O73" s="68" t="s">
        <v>114</v>
      </c>
      <c r="P73" s="65" t="s">
        <v>112</v>
      </c>
      <c r="Q73" s="65"/>
      <c r="R73" s="275">
        <f>IF(L73="Other",0,IF(AND(L73&lt;&gt;"",SUMIFS('Details Effort'!$E:$E,'Details Effort'!$B:$B,L73,'Details Effort'!$C:$C,LEFT(P73,3),'Details Effort'!$D:$D,O73)=0),"No reference",SUMIFS('Details Effort'!$E:$E,'Details Effort'!$B:$B,L73,'Details Effort'!$C:$C,LEFT(P73,3),'Details Effort'!$D:$D,O73)))</f>
        <v>8.5</v>
      </c>
      <c r="S73" s="276">
        <f>IFERROR(IF(P73="New Reuse",'Basic Project Information'!$F$9*$R73*RIGHT(Q73,5),R73),"Select the reuse change rate.")</f>
        <v>8.5</v>
      </c>
      <c r="T73" s="111"/>
      <c r="U73" s="278">
        <f>IF(AND(L73="Other",T73=0),"Please input M/M",IFERROR(S73+T73,"The M/M reference is incorrect."))</f>
        <v>8.5</v>
      </c>
      <c r="V73" s="73"/>
      <c r="W73" s="66"/>
      <c r="X73" s="138"/>
      <c r="Y73" s="138"/>
      <c r="Z73" s="138"/>
      <c r="AA73" s="138"/>
      <c r="AB73" s="138"/>
    </row>
    <row r="74" spans="1:29" s="67" customFormat="1" ht="25.5" customHeight="1">
      <c r="B74" s="72"/>
      <c r="C74" s="452"/>
      <c r="D74" s="432"/>
      <c r="E74" s="446"/>
      <c r="F74" s="288" t="s">
        <v>241</v>
      </c>
      <c r="G74" s="324"/>
      <c r="H74" s="362">
        <f>U74/1.7</f>
        <v>5</v>
      </c>
      <c r="I74" s="362" t="s">
        <v>134</v>
      </c>
      <c r="J74" s="362" t="s">
        <v>192</v>
      </c>
      <c r="K74" s="330" t="s">
        <v>242</v>
      </c>
      <c r="L74" s="329" t="s">
        <v>208</v>
      </c>
      <c r="M74" s="65"/>
      <c r="N74" s="105"/>
      <c r="O74" s="68" t="s">
        <v>114</v>
      </c>
      <c r="P74" s="105" t="s">
        <v>112</v>
      </c>
      <c r="Q74" s="105"/>
      <c r="R74" s="275">
        <f>IF(L74="Other",0,IF(AND(L74&lt;&gt;"",SUMIFS('Details Effort'!$E:$E,'Details Effort'!$B:$B,L74,'Details Effort'!$C:$C,LEFT(P74,3),'Details Effort'!$D:$D,O74)=0),"No reference",SUMIFS('Details Effort'!$E:$E,'Details Effort'!$B:$B,L74,'Details Effort'!$C:$C,LEFT(P74,3),'Details Effort'!$D:$D,O74)))</f>
        <v>8.5</v>
      </c>
      <c r="S74" s="308">
        <f>IFERROR(IF(P74="New Reuse",'Basic Project Information'!$F$9*$R74*RIGHT(Q74,5),R74),"Select the reuse change rate.")</f>
        <v>8.5</v>
      </c>
      <c r="T74" s="111"/>
      <c r="U74" s="278">
        <f>IF(AND(L74="Other",T74=0),"Please input M/M",IFERROR(S74+T74,"The M/M reference is incorrect."))</f>
        <v>8.5</v>
      </c>
      <c r="V74" s="73"/>
      <c r="W74" s="66"/>
      <c r="X74" s="138"/>
      <c r="Y74" s="138"/>
      <c r="Z74" s="138"/>
      <c r="AA74" s="138"/>
      <c r="AB74" s="138"/>
    </row>
    <row r="75" spans="1:29" s="67" customFormat="1" ht="25.5" customHeight="1">
      <c r="B75" s="72"/>
      <c r="C75" s="452"/>
      <c r="D75" s="432"/>
      <c r="E75" s="446"/>
      <c r="F75" s="288" t="s">
        <v>243</v>
      </c>
      <c r="G75" s="324"/>
      <c r="H75" s="362">
        <f>U75/1.7</f>
        <v>5</v>
      </c>
      <c r="I75" s="362" t="s">
        <v>134</v>
      </c>
      <c r="J75" s="362" t="s">
        <v>192</v>
      </c>
      <c r="K75" s="330" t="s">
        <v>242</v>
      </c>
      <c r="L75" s="329" t="s">
        <v>208</v>
      </c>
      <c r="M75" s="65"/>
      <c r="N75" s="105"/>
      <c r="O75" s="68" t="s">
        <v>114</v>
      </c>
      <c r="P75" s="105" t="s">
        <v>112</v>
      </c>
      <c r="Q75" s="105"/>
      <c r="R75" s="275">
        <f>IF(L75="Other",0,IF(AND(L75&lt;&gt;"",SUMIFS('Details Effort'!$E:$E,'Details Effort'!$B:$B,L75,'Details Effort'!$C:$C,LEFT(P75,3),'Details Effort'!$D:$D,O75)=0),"No reference",SUMIFS('Details Effort'!$E:$E,'Details Effort'!$B:$B,L75,'Details Effort'!$C:$C,LEFT(P75,3),'Details Effort'!$D:$D,O75)))</f>
        <v>8.5</v>
      </c>
      <c r="S75" s="308">
        <f>IFERROR(IF(P75="New Reuse",'Basic Project Information'!$F$9*$R75*RIGHT(Q75,5),R75),"Select the reuse change rate.")</f>
        <v>8.5</v>
      </c>
      <c r="T75" s="111"/>
      <c r="U75" s="278">
        <f>IF(AND(L75="Other",T75=0),"Please input M/M",IFERROR(S75+T75,"The M/M reference is incorrect."))</f>
        <v>8.5</v>
      </c>
      <c r="V75" s="73"/>
      <c r="W75" s="66"/>
      <c r="X75" s="138"/>
      <c r="Y75" s="138"/>
      <c r="Z75" s="138"/>
      <c r="AA75" s="138"/>
      <c r="AB75" s="138"/>
    </row>
    <row r="76" spans="1:29" s="67" customFormat="1" ht="25.5" customHeight="1">
      <c r="B76" s="72"/>
      <c r="C76" s="452"/>
      <c r="D76" s="433"/>
      <c r="E76" s="447"/>
      <c r="F76" s="288" t="s">
        <v>244</v>
      </c>
      <c r="G76" s="324"/>
      <c r="H76" s="362">
        <f t="shared" ref="H76" si="5">U76/1.7</f>
        <v>4.3500000000000005</v>
      </c>
      <c r="I76" s="362" t="s">
        <v>134</v>
      </c>
      <c r="J76" s="362" t="s">
        <v>192</v>
      </c>
      <c r="K76" s="330" t="s">
        <v>242</v>
      </c>
      <c r="L76" s="329" t="s">
        <v>208</v>
      </c>
      <c r="M76" s="65"/>
      <c r="N76" s="105"/>
      <c r="O76" s="68" t="s">
        <v>114</v>
      </c>
      <c r="P76" s="105" t="s">
        <v>245</v>
      </c>
      <c r="Q76" s="105" t="s">
        <v>233</v>
      </c>
      <c r="R76" s="275">
        <f>IF(L76="Other",0,IF(AND(L76&lt;&gt;"",SUMIFS('Details Effort'!$E:$E,'Details Effort'!$B:$B,L76,'Details Effort'!$C:$C,LEFT(P76,3),'Details Effort'!$D:$D,O76)=0),"No reference",SUMIFS('Details Effort'!$E:$E,'Details Effort'!$B:$B,L76,'Details Effort'!$C:$C,LEFT(P76,3),'Details Effort'!$D:$D,O76)))</f>
        <v>8.5</v>
      </c>
      <c r="S76" s="308">
        <f>IFERROR(IF(P76="New Reuse",'Basic Project Information'!$F$9*$R76*RIGHT(Q76,5),R76),"Select the reuse change rate.")</f>
        <v>7.3950000000000014</v>
      </c>
      <c r="T76" s="111"/>
      <c r="U76" s="278">
        <f>IF(AND(L76="Other",T76=0),"Please input M/M",IFERROR(S76+T76,"The M/M reference is incorrect."))</f>
        <v>7.3950000000000014</v>
      </c>
      <c r="V76" s="73"/>
      <c r="W76" s="66"/>
      <c r="X76" s="138"/>
      <c r="Y76" s="138"/>
      <c r="Z76" s="138"/>
      <c r="AA76" s="138"/>
      <c r="AB76" s="138"/>
    </row>
    <row r="77" spans="1:29" s="67" customFormat="1" ht="18.75" customHeight="1">
      <c r="B77" s="72">
        <v>59</v>
      </c>
      <c r="C77" s="453"/>
      <c r="D77" s="432" t="s">
        <v>246</v>
      </c>
      <c r="E77" s="445" t="s">
        <v>247</v>
      </c>
      <c r="F77" s="288" t="s">
        <v>248</v>
      </c>
      <c r="G77" s="324"/>
      <c r="H77" s="362">
        <f t="shared" si="4"/>
        <v>5</v>
      </c>
      <c r="I77" s="362" t="s">
        <v>134</v>
      </c>
      <c r="J77" s="362" t="s">
        <v>192</v>
      </c>
      <c r="K77" s="330" t="s">
        <v>249</v>
      </c>
      <c r="L77" s="329" t="s">
        <v>110</v>
      </c>
      <c r="M77" s="65"/>
      <c r="N77" s="105"/>
      <c r="O77" s="68" t="s">
        <v>114</v>
      </c>
      <c r="P77" s="105" t="s">
        <v>112</v>
      </c>
      <c r="Q77" s="105"/>
      <c r="R77" s="275">
        <f>IF(L77="Other",0,IF(AND(L77&lt;&gt;"",SUMIFS('Details Effort'!$E:$E,'Details Effort'!$B:$B,L77,'Details Effort'!$C:$C,LEFT(P77,3),'Details Effort'!$D:$D,O77)=0),"No reference",SUMIFS('Details Effort'!$E:$E,'Details Effort'!$B:$B,L77,'Details Effort'!$C:$C,LEFT(P77,3),'Details Effort'!$D:$D,O77)))</f>
        <v>8.5</v>
      </c>
      <c r="S77" s="276">
        <f>IFERROR(IF(P77="New Reuse",'Basic Project Information'!$F$9*$R77*RIGHT(Q77,5),R77),"Select the reuse change rate.")</f>
        <v>8.5</v>
      </c>
      <c r="T77" s="111"/>
      <c r="U77" s="278">
        <f>IF(AND(L77="Other",T77=0),"Please input M/M",IFERROR(S77+T77,"The M/M reference is incorrect."))</f>
        <v>8.5</v>
      </c>
      <c r="V77" s="66"/>
      <c r="W77" s="66"/>
      <c r="X77" s="138"/>
      <c r="Y77" s="138"/>
      <c r="Z77" s="138"/>
      <c r="AA77" s="138"/>
      <c r="AB77" s="138"/>
    </row>
    <row r="78" spans="1:29" s="67" customFormat="1" ht="18.75" customHeight="1">
      <c r="B78" s="72">
        <v>60</v>
      </c>
      <c r="C78" s="453"/>
      <c r="D78" s="432"/>
      <c r="E78" s="446"/>
      <c r="F78" s="288" t="s">
        <v>250</v>
      </c>
      <c r="G78" s="324"/>
      <c r="H78" s="362">
        <f t="shared" si="4"/>
        <v>9.1</v>
      </c>
      <c r="I78" s="362" t="s">
        <v>134</v>
      </c>
      <c r="J78" s="362" t="s">
        <v>192</v>
      </c>
      <c r="K78" s="330" t="s">
        <v>249</v>
      </c>
      <c r="L78" s="329" t="s">
        <v>110</v>
      </c>
      <c r="M78" s="65"/>
      <c r="N78" s="105"/>
      <c r="O78" s="68" t="s">
        <v>111</v>
      </c>
      <c r="P78" s="105" t="s">
        <v>112</v>
      </c>
      <c r="Q78" s="105"/>
      <c r="R78" s="275">
        <f>IF(L78="Other",0,IF(AND(L78&lt;&gt;"",SUMIFS('Details Effort'!$E:$E,'Details Effort'!$B:$B,L78,'Details Effort'!$C:$C,LEFT(P78,3),'Details Effort'!$D:$D,O78)=0),"No reference",SUMIFS('Details Effort'!$E:$E,'Details Effort'!$B:$B,L78,'Details Effort'!$C:$C,LEFT(P78,3),'Details Effort'!$D:$D,O78)))</f>
        <v>15.469999999999999</v>
      </c>
      <c r="S78" s="276">
        <f>IFERROR(IF(P78="New Reuse",'Basic Project Information'!$F$9*$R78*RIGHT(Q78,5),R78),"Select the reuse change rate.")</f>
        <v>15.469999999999999</v>
      </c>
      <c r="T78" s="111"/>
      <c r="U78" s="278">
        <f>IF(AND(L78="Other",T78=0),"Please input M/M",IFERROR(S78+T78,"The M/M reference is incorrect."))</f>
        <v>15.469999999999999</v>
      </c>
      <c r="V78" s="66"/>
      <c r="W78" s="312"/>
      <c r="X78" s="138"/>
      <c r="Y78" s="138"/>
      <c r="Z78" s="138"/>
      <c r="AA78" s="138"/>
      <c r="AB78" s="138"/>
    </row>
    <row r="79" spans="1:29" s="67" customFormat="1" ht="18.75" customHeight="1">
      <c r="B79" s="72">
        <v>64</v>
      </c>
      <c r="C79" s="453"/>
      <c r="D79" s="432"/>
      <c r="E79" s="446"/>
      <c r="F79" s="288" t="s">
        <v>251</v>
      </c>
      <c r="G79" s="324"/>
      <c r="H79" s="362">
        <f t="shared" si="4"/>
        <v>5</v>
      </c>
      <c r="I79" s="362" t="s">
        <v>134</v>
      </c>
      <c r="J79" s="362" t="s">
        <v>192</v>
      </c>
      <c r="K79" s="330" t="s">
        <v>242</v>
      </c>
      <c r="L79" s="329" t="s">
        <v>208</v>
      </c>
      <c r="M79" s="65"/>
      <c r="N79" s="105"/>
      <c r="O79" s="68" t="s">
        <v>114</v>
      </c>
      <c r="P79" s="105" t="s">
        <v>112</v>
      </c>
      <c r="Q79" s="105"/>
      <c r="R79" s="275">
        <f>IF(L79="Other",0,IF(AND(L79&lt;&gt;"",SUMIFS('Details Effort'!$E:$E,'Details Effort'!$B:$B,L79,'Details Effort'!$C:$C,LEFT(P79,3),'Details Effort'!$D:$D,O79)=0),"No reference",SUMIFS('Details Effort'!$E:$E,'Details Effort'!$B:$B,L79,'Details Effort'!$C:$C,LEFT(P79,3),'Details Effort'!$D:$D,O79)))</f>
        <v>8.5</v>
      </c>
      <c r="S79" s="308">
        <f>IFERROR(IF(P79="New Reuse",'Basic Project Information'!$F$9*$R79*RIGHT(Q79,5),R79),"Select the reuse change rate.")</f>
        <v>8.5</v>
      </c>
      <c r="T79" s="111"/>
      <c r="U79" s="278">
        <f>IF(AND(L79="Other",T79=0),"Please input M/M",IFERROR(S79+T79,"The M/M reference is incorrect."))</f>
        <v>8.5</v>
      </c>
      <c r="V79" s="66"/>
      <c r="W79" s="66"/>
      <c r="X79" s="138"/>
      <c r="Y79" s="138"/>
      <c r="Z79" s="138"/>
      <c r="AA79" s="138"/>
      <c r="AB79" s="138"/>
    </row>
    <row r="80" spans="1:29" s="67" customFormat="1" ht="18.75" customHeight="1">
      <c r="B80" s="72">
        <v>65</v>
      </c>
      <c r="C80" s="453"/>
      <c r="D80" s="432"/>
      <c r="E80" s="446"/>
      <c r="F80" s="288" t="s">
        <v>252</v>
      </c>
      <c r="G80" s="324"/>
      <c r="H80" s="362">
        <f t="shared" si="4"/>
        <v>5</v>
      </c>
      <c r="I80" s="362" t="s">
        <v>134</v>
      </c>
      <c r="J80" s="362" t="s">
        <v>192</v>
      </c>
      <c r="K80" s="330" t="s">
        <v>242</v>
      </c>
      <c r="L80" s="329" t="s">
        <v>208</v>
      </c>
      <c r="M80" s="65"/>
      <c r="N80" s="105"/>
      <c r="O80" s="68" t="s">
        <v>114</v>
      </c>
      <c r="P80" s="105" t="s">
        <v>112</v>
      </c>
      <c r="Q80" s="105"/>
      <c r="R80" s="109">
        <f>IF(L80="Other",0,IF(AND(L80&lt;&gt;"",SUMIFS('Details Effort'!$E:$E,'Details Effort'!$B:$B,L80,'Details Effort'!$C:$C,LEFT(P80,3),'Details Effort'!$D:$D,O80)=0),"No reference",SUMIFS('Details Effort'!$E:$E,'Details Effort'!$B:$B,L80,'Details Effort'!$C:$C,LEFT(P80,3),'Details Effort'!$D:$D,O80)))</f>
        <v>8.5</v>
      </c>
      <c r="S80" s="308">
        <f>IFERROR(IF(P80="New Reuse",'Basic Project Information'!$F$9*$R80*RIGHT(Q80,5),R80),"Select the reuse change rate.")</f>
        <v>8.5</v>
      </c>
      <c r="T80" s="111"/>
      <c r="U80" s="310">
        <f>IF(AND(L80="Other",T80=0),"Please input M/M",IFERROR(S80+T80,"The M/M reference is incorrect."))</f>
        <v>8.5</v>
      </c>
      <c r="V80" s="66"/>
      <c r="W80" s="66"/>
      <c r="X80" s="138"/>
      <c r="Y80" s="138"/>
      <c r="Z80" s="138"/>
      <c r="AA80" s="138"/>
      <c r="AB80" s="138"/>
    </row>
    <row r="81" spans="2:28" s="67" customFormat="1" ht="18.75" customHeight="1">
      <c r="B81" s="72">
        <v>66</v>
      </c>
      <c r="C81" s="454"/>
      <c r="D81" s="433"/>
      <c r="E81" s="447"/>
      <c r="F81" s="288" t="s">
        <v>253</v>
      </c>
      <c r="G81" s="324"/>
      <c r="H81" s="362">
        <f>U81/1.7</f>
        <v>4.2920000000000007</v>
      </c>
      <c r="I81" s="362" t="s">
        <v>134</v>
      </c>
      <c r="J81" s="362" t="s">
        <v>192</v>
      </c>
      <c r="K81" s="330" t="s">
        <v>242</v>
      </c>
      <c r="L81" s="329" t="s">
        <v>208</v>
      </c>
      <c r="M81" s="65"/>
      <c r="N81" s="105"/>
      <c r="O81" s="68" t="s">
        <v>111</v>
      </c>
      <c r="P81" s="105" t="s">
        <v>245</v>
      </c>
      <c r="Q81" s="105" t="s">
        <v>254</v>
      </c>
      <c r="R81" s="109">
        <f>IF(L81="Other",0,IF(AND(L81&lt;&gt;"",SUMIFS('Details Effort'!$E:$E,'Details Effort'!$B:$B,L81,'Details Effort'!$C:$C,LEFT(P81,3),'Details Effort'!$D:$D,O81)=0),"No reference",SUMIFS('Details Effort'!$E:$E,'Details Effort'!$B:$B,L81,'Details Effort'!$C:$C,LEFT(P81,3),'Details Effort'!$D:$D,O81)))</f>
        <v>12.58</v>
      </c>
      <c r="S81" s="308">
        <f>IFERROR(IF(P81="New Reuse",'Basic Project Information'!$F$9*$R81*RIGHT(Q81,5),R81),"Select the reuse change rate.")</f>
        <v>7.2964000000000011</v>
      </c>
      <c r="T81" s="111"/>
      <c r="U81" s="310">
        <f>IF(AND(L81="Other",T81=0),"Please input M/M",IFERROR(S81+T81,"The M/M reference is incorrect."))</f>
        <v>7.2964000000000011</v>
      </c>
      <c r="V81" s="66"/>
      <c r="W81" s="66"/>
      <c r="X81" s="138"/>
      <c r="Y81" s="138"/>
      <c r="Z81" s="138"/>
      <c r="AA81" s="138"/>
      <c r="AB81" s="138"/>
    </row>
    <row r="82" spans="2:28" s="369" customFormat="1" ht="18">
      <c r="B82" s="72">
        <v>67</v>
      </c>
      <c r="C82" s="474" t="s">
        <v>255</v>
      </c>
      <c r="D82" s="477" t="s">
        <v>256</v>
      </c>
      <c r="E82" s="390" t="s">
        <v>257</v>
      </c>
      <c r="F82" s="370" t="s">
        <v>258</v>
      </c>
      <c r="G82" s="360"/>
      <c r="H82" s="371">
        <f t="shared" si="4"/>
        <v>9.1</v>
      </c>
      <c r="I82" s="362" t="s">
        <v>134</v>
      </c>
      <c r="J82" s="371" t="s">
        <v>259</v>
      </c>
      <c r="K82" s="372" t="s">
        <v>202</v>
      </c>
      <c r="L82" s="329" t="s">
        <v>110</v>
      </c>
      <c r="M82" s="373"/>
      <c r="N82" s="373"/>
      <c r="O82" s="68" t="s">
        <v>111</v>
      </c>
      <c r="P82" s="373" t="s">
        <v>112</v>
      </c>
      <c r="Q82" s="373"/>
      <c r="R82" s="374">
        <f>IF(L82="Other",0,IF(AND(L82&lt;&gt;"",SUMIFS('Details Effort'!$E:$E,'Details Effort'!$B:$B,L82,'Details Effort'!$C:$C,LEFT(P82,3),'Details Effort'!$D:$D,O82)=0),"No reference",SUMIFS('Details Effort'!$E:$E,'Details Effort'!$B:$B,L82,'Details Effort'!$C:$C,LEFT(P82,3),'Details Effort'!$D:$D,O82)))</f>
        <v>15.469999999999999</v>
      </c>
      <c r="S82" s="375">
        <f>IFERROR(IF(P82="New Reuse",'Basic Project Information'!$F$9*$R82*RIGHT(Q82,5),R82),"Select the reuse change rate.")</f>
        <v>15.469999999999999</v>
      </c>
      <c r="T82" s="111"/>
      <c r="U82" s="376">
        <f>IF(AND(L82="Other",T82=0),"Please input M/M",IFERROR(S82+T82,"The M/M reference is incorrect."))</f>
        <v>15.469999999999999</v>
      </c>
      <c r="V82" s="361"/>
      <c r="W82" s="361"/>
      <c r="X82" s="361"/>
      <c r="Y82" s="361"/>
      <c r="Z82" s="361"/>
      <c r="AA82" s="361"/>
      <c r="AB82" s="361"/>
    </row>
    <row r="83" spans="2:28" s="67" customFormat="1" ht="30" customHeight="1">
      <c r="B83" s="72">
        <v>68</v>
      </c>
      <c r="C83" s="475"/>
      <c r="D83" s="478"/>
      <c r="E83" s="377"/>
      <c r="F83" s="288" t="s">
        <v>260</v>
      </c>
      <c r="G83" s="325"/>
      <c r="H83" s="362">
        <f t="shared" si="4"/>
        <v>9.1</v>
      </c>
      <c r="I83" s="362" t="s">
        <v>134</v>
      </c>
      <c r="J83" s="362" t="s">
        <v>261</v>
      </c>
      <c r="K83" s="330" t="s">
        <v>131</v>
      </c>
      <c r="L83" s="329" t="s">
        <v>110</v>
      </c>
      <c r="M83" s="65"/>
      <c r="N83" s="65"/>
      <c r="O83" s="68" t="s">
        <v>111</v>
      </c>
      <c r="P83" s="311" t="s">
        <v>112</v>
      </c>
      <c r="Q83" s="65"/>
      <c r="R83" s="275">
        <f>IF(L83="Other",0,IF(AND(L83&lt;&gt;"",SUMIFS('Details Effort'!$E:$E,'Details Effort'!$B:$B,L83,'Details Effort'!$C:$C,LEFT(P83,3),'Details Effort'!$D:$D,O83)=0),"No reference",SUMIFS('Details Effort'!$E:$E,'Details Effort'!$B:$B,L83,'Details Effort'!$C:$C,LEFT(P83,3),'Details Effort'!$D:$D,O83)))</f>
        <v>15.469999999999999</v>
      </c>
      <c r="S83" s="276">
        <f>IFERROR(IF(P83="New Reuse",'Basic Project Information'!$F$9*$R83*RIGHT(Q83,5),R83),"Select the reuse change rate.")</f>
        <v>15.469999999999999</v>
      </c>
      <c r="T83" s="111"/>
      <c r="U83" s="278">
        <f>IF(AND(L83="Other",T83=0),"Please input M/M",IFERROR(S83+T83,"The M/M reference is incorrect."))</f>
        <v>15.469999999999999</v>
      </c>
      <c r="V83" s="66"/>
      <c r="W83" s="66"/>
      <c r="X83" s="138"/>
      <c r="Y83" s="138"/>
      <c r="Z83" s="138"/>
      <c r="AA83" s="138"/>
      <c r="AB83" s="138"/>
    </row>
    <row r="84" spans="2:28" s="67" customFormat="1" ht="30" hidden="1" customHeight="1">
      <c r="B84" s="72">
        <v>69</v>
      </c>
      <c r="C84" s="475"/>
      <c r="D84" s="478"/>
      <c r="E84" s="377"/>
      <c r="F84" s="288" t="s">
        <v>262</v>
      </c>
      <c r="G84" s="325"/>
      <c r="H84" s="362">
        <f t="shared" si="4"/>
        <v>11.9</v>
      </c>
      <c r="I84" s="362" t="s">
        <v>226</v>
      </c>
      <c r="J84" s="362"/>
      <c r="K84" s="330"/>
      <c r="L84" s="329" t="s">
        <v>208</v>
      </c>
      <c r="M84" s="65"/>
      <c r="N84" s="65"/>
      <c r="O84" s="68" t="s">
        <v>167</v>
      </c>
      <c r="P84" s="311" t="s">
        <v>112</v>
      </c>
      <c r="Q84" s="65"/>
      <c r="R84" s="275">
        <f>IF(L84="Other",0,IF(AND(L84&lt;&gt;"",SUMIFS('Details Effort'!$E:$E,'Details Effort'!$B:$B,L84,'Details Effort'!$C:$C,LEFT(P84,3),'Details Effort'!$D:$D,O84)=0),"No reference",SUMIFS('Details Effort'!$E:$E,'Details Effort'!$B:$B,L84,'Details Effort'!$C:$C,LEFT(P84,3),'Details Effort'!$D:$D,O84)))</f>
        <v>20.23</v>
      </c>
      <c r="S84" s="276">
        <f>IFERROR(IF(P84="New Reuse",'Basic Project Information'!$F$9*$R84*RIGHT(Q84,5),R84),"Select the reuse change rate.")</f>
        <v>20.23</v>
      </c>
      <c r="T84" s="111"/>
      <c r="U84" s="278">
        <f>IF(AND(L84="Other",T84=0),"Please input M/M",IFERROR(S84+T84,"The M/M reference is incorrect."))</f>
        <v>20.23</v>
      </c>
      <c r="V84" s="66"/>
      <c r="W84" s="66"/>
      <c r="X84" s="138"/>
      <c r="Y84" s="138"/>
      <c r="Z84" s="138"/>
      <c r="AA84" s="138"/>
      <c r="AB84" s="138"/>
    </row>
    <row r="85" spans="2:28" s="67" customFormat="1" ht="30" hidden="1" customHeight="1">
      <c r="B85" s="72">
        <v>70</v>
      </c>
      <c r="C85" s="475"/>
      <c r="D85" s="478"/>
      <c r="E85" s="377"/>
      <c r="F85" s="288" t="s">
        <v>263</v>
      </c>
      <c r="G85" s="325"/>
      <c r="H85" s="362">
        <f t="shared" ref="H85" si="6">U85/1.7</f>
        <v>11.9</v>
      </c>
      <c r="I85" s="362" t="s">
        <v>226</v>
      </c>
      <c r="J85" s="362"/>
      <c r="K85" s="330"/>
      <c r="L85" s="329" t="s">
        <v>208</v>
      </c>
      <c r="M85" s="65"/>
      <c r="N85" s="65"/>
      <c r="O85" s="68" t="s">
        <v>167</v>
      </c>
      <c r="P85" s="311" t="s">
        <v>112</v>
      </c>
      <c r="Q85" s="65"/>
      <c r="R85" s="275">
        <f>IF(L85="Other",0,IF(AND(L85&lt;&gt;"",SUMIFS('Details Effort'!$E:$E,'Details Effort'!$B:$B,L85,'Details Effort'!$C:$C,LEFT(P85,3),'Details Effort'!$D:$D,O85)=0),"No reference",SUMIFS('Details Effort'!$E:$E,'Details Effort'!$B:$B,L85,'Details Effort'!$C:$C,LEFT(P85,3),'Details Effort'!$D:$D,O85)))</f>
        <v>20.23</v>
      </c>
      <c r="S85" s="276">
        <f>IFERROR(IF(P85="New Reuse",'Basic Project Information'!$F$9*$R85*RIGHT(Q85,5),R85),"Select the reuse change rate.")</f>
        <v>20.23</v>
      </c>
      <c r="T85" s="111"/>
      <c r="U85" s="278">
        <f>IF(AND(L85="Other",T85=0),"Please input M/M",IFERROR(S85+T85,"The M/M reference is incorrect."))</f>
        <v>20.23</v>
      </c>
      <c r="V85" s="66"/>
      <c r="W85" s="66"/>
      <c r="X85" s="138"/>
      <c r="Y85" s="138"/>
      <c r="Z85" s="138"/>
      <c r="AA85" s="138"/>
      <c r="AB85" s="138"/>
    </row>
    <row r="86" spans="2:28" s="67" customFormat="1" ht="30" hidden="1" customHeight="1">
      <c r="B86" s="72">
        <v>71</v>
      </c>
      <c r="C86" s="475"/>
      <c r="D86" s="478"/>
      <c r="E86" s="378"/>
      <c r="F86" s="288" t="s">
        <v>264</v>
      </c>
      <c r="G86" s="325"/>
      <c r="H86" s="362">
        <f t="shared" si="4"/>
        <v>5</v>
      </c>
      <c r="I86" s="362" t="s">
        <v>226</v>
      </c>
      <c r="J86" s="362"/>
      <c r="K86" s="330"/>
      <c r="L86" s="329" t="s">
        <v>208</v>
      </c>
      <c r="M86" s="65"/>
      <c r="N86" s="65"/>
      <c r="O86" s="68" t="s">
        <v>114</v>
      </c>
      <c r="P86" s="311" t="s">
        <v>112</v>
      </c>
      <c r="Q86" s="65"/>
      <c r="R86" s="275">
        <f>IF(L86="Other",0,IF(AND(L86&lt;&gt;"",SUMIFS('Details Effort'!$E:$E,'Details Effort'!$B:$B,L86,'Details Effort'!$C:$C,LEFT(P86,3),'Details Effort'!$D:$D,O86)=0),"No reference",SUMIFS('Details Effort'!$E:$E,'Details Effort'!$B:$B,L86,'Details Effort'!$C:$C,LEFT(P86,3),'Details Effort'!$D:$D,O86)))</f>
        <v>8.5</v>
      </c>
      <c r="S86" s="276">
        <f>IFERROR(IF(P86="New Reuse",'Basic Project Information'!$F$9*$R86*RIGHT(Q86,5),R86),"Select the reuse change rate.")</f>
        <v>8.5</v>
      </c>
      <c r="T86" s="111"/>
      <c r="U86" s="278">
        <f>IF(AND(L86="Other",T86=0),"Please input M/M",IFERROR(S86+T86,"The M/M reference is incorrect."))</f>
        <v>8.5</v>
      </c>
      <c r="V86" s="66"/>
      <c r="W86" s="66"/>
      <c r="X86" s="138"/>
      <c r="Y86" s="138"/>
      <c r="Z86" s="138"/>
      <c r="AA86" s="138"/>
      <c r="AB86" s="138"/>
    </row>
    <row r="87" spans="2:28" s="67" customFormat="1" ht="30" hidden="1" customHeight="1">
      <c r="B87" s="72">
        <v>72</v>
      </c>
      <c r="C87" s="475"/>
      <c r="D87" s="478"/>
      <c r="E87" s="347" t="s">
        <v>265</v>
      </c>
      <c r="F87" s="288" t="s">
        <v>266</v>
      </c>
      <c r="G87" s="325"/>
      <c r="H87" s="362">
        <f t="shared" si="4"/>
        <v>9.1</v>
      </c>
      <c r="I87" s="362" t="s">
        <v>226</v>
      </c>
      <c r="J87" s="362"/>
      <c r="K87" s="330"/>
      <c r="L87" s="329" t="s">
        <v>110</v>
      </c>
      <c r="M87" s="65"/>
      <c r="N87" s="65"/>
      <c r="O87" s="68" t="s">
        <v>111</v>
      </c>
      <c r="P87" s="311" t="s">
        <v>112</v>
      </c>
      <c r="Q87" s="65"/>
      <c r="R87" s="275">
        <f>IF(L87="Other",0,IF(AND(L87&lt;&gt;"",SUMIFS('Details Effort'!$E:$E,'Details Effort'!$B:$B,L87,'Details Effort'!$C:$C,LEFT(P87,3),'Details Effort'!$D:$D,O87)=0),"No reference",SUMIFS('Details Effort'!$E:$E,'Details Effort'!$B:$B,L87,'Details Effort'!$C:$C,LEFT(P87,3),'Details Effort'!$D:$D,O87)))</f>
        <v>15.469999999999999</v>
      </c>
      <c r="S87" s="276">
        <f>IFERROR(IF(P87="New Reuse",'Basic Project Information'!$F$9*$R87*RIGHT(Q87,5),R87),"Select the reuse change rate.")</f>
        <v>15.469999999999999</v>
      </c>
      <c r="T87" s="111"/>
      <c r="U87" s="278">
        <f>IF(AND(L87="Other",T87=0),"Please input M/M",IFERROR(S87+T87,"The M/M reference is incorrect."))</f>
        <v>15.469999999999999</v>
      </c>
      <c r="V87" s="66"/>
      <c r="W87" s="66"/>
      <c r="X87" s="138"/>
      <c r="Y87" s="138"/>
      <c r="Z87" s="138"/>
      <c r="AA87" s="138"/>
      <c r="AB87" s="138"/>
    </row>
    <row r="88" spans="2:28" s="67" customFormat="1" ht="30" hidden="1" customHeight="1">
      <c r="B88" s="72">
        <v>73</v>
      </c>
      <c r="C88" s="475"/>
      <c r="D88" s="478"/>
      <c r="E88" s="377"/>
      <c r="F88" s="288" t="s">
        <v>267</v>
      </c>
      <c r="G88" s="325"/>
      <c r="H88" s="362">
        <f t="shared" si="4"/>
        <v>9.1</v>
      </c>
      <c r="I88" s="362" t="s">
        <v>226</v>
      </c>
      <c r="J88" s="362"/>
      <c r="K88" s="330"/>
      <c r="L88" s="329" t="s">
        <v>110</v>
      </c>
      <c r="M88" s="65"/>
      <c r="N88" s="65"/>
      <c r="O88" s="68" t="s">
        <v>111</v>
      </c>
      <c r="P88" s="311" t="s">
        <v>112</v>
      </c>
      <c r="Q88" s="65"/>
      <c r="R88" s="275">
        <f>IF(L88="Other",0,IF(AND(L88&lt;&gt;"",SUMIFS('Details Effort'!$E:$E,'Details Effort'!$B:$B,L88,'Details Effort'!$C:$C,LEFT(P88,3),'Details Effort'!$D:$D,O88)=0),"No reference",SUMIFS('Details Effort'!$E:$E,'Details Effort'!$B:$B,L88,'Details Effort'!$C:$C,LEFT(P88,3),'Details Effort'!$D:$D,O88)))</f>
        <v>15.469999999999999</v>
      </c>
      <c r="S88" s="276">
        <f>IFERROR(IF(P88="New Reuse",'Basic Project Information'!$F$9*$R88*RIGHT(Q88,5),R88),"Select the reuse change rate.")</f>
        <v>15.469999999999999</v>
      </c>
      <c r="T88" s="111"/>
      <c r="U88" s="278">
        <f>IF(AND(L88="Other",T88=0),"Please input M/M",IFERROR(S88+T88,"The M/M reference is incorrect."))</f>
        <v>15.469999999999999</v>
      </c>
      <c r="V88" s="66"/>
      <c r="W88" s="66"/>
      <c r="X88" s="138"/>
      <c r="Y88" s="138"/>
      <c r="Z88" s="138"/>
      <c r="AA88" s="138"/>
      <c r="AB88" s="138"/>
    </row>
    <row r="89" spans="2:28" s="67" customFormat="1" ht="30" hidden="1" customHeight="1">
      <c r="B89" s="72">
        <v>74</v>
      </c>
      <c r="C89" s="475"/>
      <c r="D89" s="478"/>
      <c r="E89" s="377"/>
      <c r="F89" s="288" t="s">
        <v>268</v>
      </c>
      <c r="G89" s="325"/>
      <c r="H89" s="362">
        <f t="shared" si="4"/>
        <v>5</v>
      </c>
      <c r="I89" s="362" t="s">
        <v>226</v>
      </c>
      <c r="J89" s="362"/>
      <c r="K89" s="330"/>
      <c r="L89" s="329" t="s">
        <v>110</v>
      </c>
      <c r="M89" s="65"/>
      <c r="N89" s="65"/>
      <c r="O89" s="68" t="s">
        <v>114</v>
      </c>
      <c r="P89" s="311" t="s">
        <v>112</v>
      </c>
      <c r="Q89" s="65"/>
      <c r="R89" s="275">
        <f>IF(L89="Other",0,IF(AND(L89&lt;&gt;"",SUMIFS('Details Effort'!$E:$E,'Details Effort'!$B:$B,L89,'Details Effort'!$C:$C,LEFT(P89,3),'Details Effort'!$D:$D,O89)=0),"No reference",SUMIFS('Details Effort'!$E:$E,'Details Effort'!$B:$B,L89,'Details Effort'!$C:$C,LEFT(P89,3),'Details Effort'!$D:$D,O89)))</f>
        <v>8.5</v>
      </c>
      <c r="S89" s="276">
        <f>IFERROR(IF(P89="New Reuse",'Basic Project Information'!$F$9*$R89*RIGHT(Q89,5),R89),"Select the reuse change rate.")</f>
        <v>8.5</v>
      </c>
      <c r="T89" s="111"/>
      <c r="U89" s="278">
        <f>IF(AND(L89="Other",T89=0),"Please input M/M",IFERROR(S89+T89,"The M/M reference is incorrect."))</f>
        <v>8.5</v>
      </c>
      <c r="V89" s="66"/>
      <c r="W89" s="66"/>
      <c r="X89" s="138"/>
      <c r="Y89" s="138"/>
      <c r="Z89" s="138"/>
      <c r="AA89" s="138"/>
      <c r="AB89" s="138"/>
    </row>
    <row r="90" spans="2:28" s="67" customFormat="1" ht="30" hidden="1" customHeight="1">
      <c r="B90" s="72">
        <v>75</v>
      </c>
      <c r="C90" s="475"/>
      <c r="D90" s="478"/>
      <c r="E90" s="377"/>
      <c r="F90" s="288" t="s">
        <v>269</v>
      </c>
      <c r="G90" s="326"/>
      <c r="H90" s="362">
        <f t="shared" si="4"/>
        <v>5</v>
      </c>
      <c r="I90" s="362" t="s">
        <v>226</v>
      </c>
      <c r="J90" s="362"/>
      <c r="K90" s="330"/>
      <c r="L90" s="329" t="s">
        <v>110</v>
      </c>
      <c r="M90" s="65"/>
      <c r="N90" s="65"/>
      <c r="O90" s="68" t="s">
        <v>114</v>
      </c>
      <c r="P90" s="311" t="s">
        <v>112</v>
      </c>
      <c r="Q90" s="65"/>
      <c r="R90" s="275">
        <f>IF(L90="Other",0,IF(AND(L90&lt;&gt;"",SUMIFS('Details Effort'!$E:$E,'Details Effort'!$B:$B,L90,'Details Effort'!$C:$C,LEFT(P90,3),'Details Effort'!$D:$D,O90)=0),"No reference",SUMIFS('Details Effort'!$E:$E,'Details Effort'!$B:$B,L90,'Details Effort'!$C:$C,LEFT(P90,3),'Details Effort'!$D:$D,O90)))</f>
        <v>8.5</v>
      </c>
      <c r="S90" s="276">
        <f>IFERROR(IF(P90="New Reuse",'Basic Project Information'!$F$9*$R90*RIGHT(Q90,5),R90),"Select the reuse change rate.")</f>
        <v>8.5</v>
      </c>
      <c r="T90" s="111"/>
      <c r="U90" s="278">
        <f>IF(AND(L90="Other",T90=0),"Please input M/M",IFERROR(S90+T90,"The M/M reference is incorrect."))</f>
        <v>8.5</v>
      </c>
      <c r="V90" s="66"/>
      <c r="W90" s="66"/>
      <c r="X90" s="138"/>
      <c r="Y90" s="138"/>
      <c r="Z90" s="138"/>
      <c r="AA90" s="138"/>
      <c r="AB90" s="138"/>
    </row>
    <row r="91" spans="2:28" s="67" customFormat="1" ht="18" hidden="1">
      <c r="B91" s="72">
        <v>76</v>
      </c>
      <c r="C91" s="475"/>
      <c r="D91" s="478"/>
      <c r="E91" s="377"/>
      <c r="F91" s="288" t="s">
        <v>270</v>
      </c>
      <c r="G91" s="326"/>
      <c r="H91" s="362">
        <f t="shared" si="4"/>
        <v>7.4</v>
      </c>
      <c r="I91" s="362" t="s">
        <v>226</v>
      </c>
      <c r="J91" s="362"/>
      <c r="K91" s="330"/>
      <c r="L91" s="329" t="s">
        <v>208</v>
      </c>
      <c r="M91" s="65"/>
      <c r="N91" s="65"/>
      <c r="O91" s="68" t="s">
        <v>111</v>
      </c>
      <c r="P91" s="311" t="s">
        <v>112</v>
      </c>
      <c r="Q91" s="65"/>
      <c r="R91" s="275">
        <f>IF(L91="Other",0,IF(AND(L91&lt;&gt;"",SUMIFS('Details Effort'!$E:$E,'Details Effort'!$B:$B,L91,'Details Effort'!$C:$C,LEFT(P91,3),'Details Effort'!$D:$D,O91)=0),"No reference",SUMIFS('Details Effort'!$E:$E,'Details Effort'!$B:$B,L91,'Details Effort'!$C:$C,LEFT(P91,3),'Details Effort'!$D:$D,O91)))</f>
        <v>12.58</v>
      </c>
      <c r="S91" s="276">
        <f>IFERROR(IF(P91="New Reuse",'Basic Project Information'!$F$9*$R91*RIGHT(Q91,5),R91),"Select the reuse change rate.")</f>
        <v>12.58</v>
      </c>
      <c r="T91" s="111"/>
      <c r="U91" s="278">
        <f>IF(AND(L91="Other",T91=0),"Please input M/M",IFERROR(S91+T91,"The M/M reference is incorrect."))</f>
        <v>12.58</v>
      </c>
      <c r="V91" s="66"/>
      <c r="W91" s="66"/>
      <c r="X91" s="138"/>
      <c r="Y91" s="138"/>
      <c r="Z91" s="138"/>
      <c r="AA91" s="138"/>
      <c r="AB91" s="138"/>
    </row>
    <row r="92" spans="2:28" s="67" customFormat="1" ht="18" hidden="1">
      <c r="B92" s="72">
        <v>77</v>
      </c>
      <c r="C92" s="475"/>
      <c r="D92" s="478"/>
      <c r="E92" s="377"/>
      <c r="F92" s="288" t="s">
        <v>271</v>
      </c>
      <c r="G92" s="326"/>
      <c r="H92" s="362">
        <f t="shared" si="4"/>
        <v>5</v>
      </c>
      <c r="I92" s="362" t="s">
        <v>226</v>
      </c>
      <c r="J92" s="362"/>
      <c r="K92" s="330"/>
      <c r="L92" s="329" t="s">
        <v>208</v>
      </c>
      <c r="M92" s="65"/>
      <c r="N92" s="65"/>
      <c r="O92" s="68" t="s">
        <v>114</v>
      </c>
      <c r="P92" s="311" t="s">
        <v>112</v>
      </c>
      <c r="Q92" s="65"/>
      <c r="R92" s="275">
        <f>IF(L92="Other",0,IF(AND(L92&lt;&gt;"",SUMIFS('Details Effort'!$E:$E,'Details Effort'!$B:$B,L92,'Details Effort'!$C:$C,LEFT(P92,3),'Details Effort'!$D:$D,O92)=0),"No reference",SUMIFS('Details Effort'!$E:$E,'Details Effort'!$B:$B,L92,'Details Effort'!$C:$C,LEFT(P92,3),'Details Effort'!$D:$D,O92)))</f>
        <v>8.5</v>
      </c>
      <c r="S92" s="276">
        <f>IFERROR(IF(P92="New Reuse",'Basic Project Information'!$F$9*$R92*RIGHT(Q92,5),R92),"Select the reuse change rate.")</f>
        <v>8.5</v>
      </c>
      <c r="T92" s="111"/>
      <c r="U92" s="278">
        <f>IF(AND(L92="Other",T92=0),"Please input M/M",IFERROR(S92+T92,"The M/M reference is incorrect."))</f>
        <v>8.5</v>
      </c>
      <c r="V92" s="66"/>
      <c r="W92" s="66"/>
      <c r="X92" s="138"/>
      <c r="Y92" s="138"/>
      <c r="Z92" s="138"/>
      <c r="AA92" s="138"/>
      <c r="AB92" s="138"/>
    </row>
    <row r="93" spans="2:28" s="67" customFormat="1" ht="18" hidden="1">
      <c r="B93" s="72">
        <v>78</v>
      </c>
      <c r="C93" s="475"/>
      <c r="D93" s="478"/>
      <c r="E93" s="377"/>
      <c r="F93" s="288" t="s">
        <v>272</v>
      </c>
      <c r="G93" s="325"/>
      <c r="H93" s="362">
        <f t="shared" si="4"/>
        <v>5</v>
      </c>
      <c r="I93" s="362" t="s">
        <v>226</v>
      </c>
      <c r="J93" s="362"/>
      <c r="K93" s="330"/>
      <c r="L93" s="329" t="s">
        <v>208</v>
      </c>
      <c r="M93" s="65"/>
      <c r="N93" s="65"/>
      <c r="O93" s="68" t="s">
        <v>114</v>
      </c>
      <c r="P93" s="311" t="s">
        <v>112</v>
      </c>
      <c r="Q93" s="65"/>
      <c r="R93" s="275">
        <f>IF(L93="Other",0,IF(AND(L93&lt;&gt;"",SUMIFS('Details Effort'!$E:$E,'Details Effort'!$B:$B,L93,'Details Effort'!$C:$C,LEFT(P93,3),'Details Effort'!$D:$D,O93)=0),"No reference",SUMIFS('Details Effort'!$E:$E,'Details Effort'!$B:$B,L93,'Details Effort'!$C:$C,LEFT(P93,3),'Details Effort'!$D:$D,O93)))</f>
        <v>8.5</v>
      </c>
      <c r="S93" s="276">
        <f>IFERROR(IF(P93="New Reuse",'Basic Project Information'!$F$9*$R93*RIGHT(Q93,5),R93),"Select the reuse change rate.")</f>
        <v>8.5</v>
      </c>
      <c r="T93" s="111"/>
      <c r="U93" s="278">
        <f>IF(AND(L93="Other",T93=0),"Please input M/M",IFERROR(S93+T93,"The M/M reference is incorrect."))</f>
        <v>8.5</v>
      </c>
      <c r="V93" s="66"/>
      <c r="W93" s="66"/>
      <c r="X93" s="138"/>
      <c r="Y93" s="138"/>
      <c r="Z93" s="138"/>
      <c r="AA93" s="138"/>
      <c r="AB93" s="138"/>
    </row>
    <row r="94" spans="2:28" s="67" customFormat="1" ht="18" hidden="1">
      <c r="B94" s="72">
        <v>79</v>
      </c>
      <c r="C94" s="475"/>
      <c r="D94" s="478"/>
      <c r="E94" s="378"/>
      <c r="F94" s="288" t="s">
        <v>273</v>
      </c>
      <c r="G94" s="325"/>
      <c r="H94" s="362">
        <f t="shared" si="4"/>
        <v>5</v>
      </c>
      <c r="I94" s="362" t="s">
        <v>226</v>
      </c>
      <c r="J94" s="362"/>
      <c r="K94" s="330"/>
      <c r="L94" s="329" t="s">
        <v>208</v>
      </c>
      <c r="M94" s="65"/>
      <c r="N94" s="65"/>
      <c r="O94" s="68" t="s">
        <v>114</v>
      </c>
      <c r="P94" s="311" t="s">
        <v>112</v>
      </c>
      <c r="Q94" s="65"/>
      <c r="R94" s="275">
        <f>IF(L94="Other",0,IF(AND(L94&lt;&gt;"",SUMIFS('Details Effort'!$E:$E,'Details Effort'!$B:$B,L94,'Details Effort'!$C:$C,LEFT(P94,3),'Details Effort'!$D:$D,O94)=0),"No reference",SUMIFS('Details Effort'!$E:$E,'Details Effort'!$B:$B,L94,'Details Effort'!$C:$C,LEFT(P94,3),'Details Effort'!$D:$D,O94)))</f>
        <v>8.5</v>
      </c>
      <c r="S94" s="276">
        <f>IFERROR(IF(P94="New Reuse",'Basic Project Information'!$F$9*$R94*RIGHT(Q94,5),R94),"Select the reuse change rate.")</f>
        <v>8.5</v>
      </c>
      <c r="T94" s="111"/>
      <c r="U94" s="278">
        <f>IF(AND(L94="Other",T94=0),"Please input M/M",IFERROR(S94+T94,"The M/M reference is incorrect."))</f>
        <v>8.5</v>
      </c>
      <c r="V94" s="66"/>
      <c r="W94" s="66"/>
      <c r="X94" s="138"/>
      <c r="Y94" s="138"/>
      <c r="Z94" s="138"/>
      <c r="AA94" s="138"/>
      <c r="AB94" s="138"/>
    </row>
    <row r="95" spans="2:28" s="67" customFormat="1" ht="30" hidden="1" customHeight="1">
      <c r="B95" s="72">
        <v>80</v>
      </c>
      <c r="C95" s="475"/>
      <c r="D95" s="478"/>
      <c r="E95" s="347" t="s">
        <v>274</v>
      </c>
      <c r="F95" s="288" t="s">
        <v>275</v>
      </c>
      <c r="G95" s="326"/>
      <c r="H95" s="362">
        <f t="shared" si="4"/>
        <v>9.1</v>
      </c>
      <c r="I95" s="362" t="s">
        <v>226</v>
      </c>
      <c r="J95" s="362"/>
      <c r="K95" s="330"/>
      <c r="L95" s="329" t="s">
        <v>110</v>
      </c>
      <c r="M95" s="65"/>
      <c r="N95" s="65"/>
      <c r="O95" s="68" t="s">
        <v>111</v>
      </c>
      <c r="P95" s="311" t="s">
        <v>112</v>
      </c>
      <c r="Q95" s="65"/>
      <c r="R95" s="275">
        <f>IF(L95="Other",0,IF(AND(L95&lt;&gt;"",SUMIFS('Details Effort'!$E:$E,'Details Effort'!$B:$B,L95,'Details Effort'!$C:$C,LEFT(P95,3),'Details Effort'!$D:$D,O95)=0),"No reference",SUMIFS('Details Effort'!$E:$E,'Details Effort'!$B:$B,L95,'Details Effort'!$C:$C,LEFT(P95,3),'Details Effort'!$D:$D,O95)))</f>
        <v>15.469999999999999</v>
      </c>
      <c r="S95" s="276">
        <f>IFERROR(IF(P95="New Reuse",'Basic Project Information'!$F$9*$R95*RIGHT(Q95,5),R95),"Select the reuse change rate.")</f>
        <v>15.469999999999999</v>
      </c>
      <c r="T95" s="111"/>
      <c r="U95" s="278">
        <f>IF(AND(L95="Other",T95=0),"Please input M/M",IFERROR(S95+T95,"The M/M reference is incorrect."))</f>
        <v>15.469999999999999</v>
      </c>
      <c r="V95" s="66"/>
      <c r="W95" s="66"/>
      <c r="X95" s="138"/>
      <c r="Y95" s="138"/>
      <c r="Z95" s="138"/>
      <c r="AA95" s="138"/>
      <c r="AB95" s="138"/>
    </row>
    <row r="96" spans="2:28" s="67" customFormat="1" ht="30" hidden="1" customHeight="1">
      <c r="B96" s="72">
        <v>81</v>
      </c>
      <c r="C96" s="475"/>
      <c r="D96" s="478"/>
      <c r="E96" s="377"/>
      <c r="F96" s="288" t="s">
        <v>276</v>
      </c>
      <c r="G96" s="325"/>
      <c r="H96" s="362">
        <f t="shared" si="4"/>
        <v>5</v>
      </c>
      <c r="I96" s="362" t="s">
        <v>226</v>
      </c>
      <c r="J96" s="362"/>
      <c r="K96" s="330"/>
      <c r="L96" s="329" t="s">
        <v>110</v>
      </c>
      <c r="M96" s="65"/>
      <c r="N96" s="65"/>
      <c r="O96" s="68" t="s">
        <v>114</v>
      </c>
      <c r="P96" s="311" t="s">
        <v>112</v>
      </c>
      <c r="Q96" s="65"/>
      <c r="R96" s="275">
        <f>IF(L96="Other",0,IF(AND(L96&lt;&gt;"",SUMIFS('Details Effort'!$E:$E,'Details Effort'!$B:$B,L96,'Details Effort'!$C:$C,LEFT(P96,3),'Details Effort'!$D:$D,O96)=0),"No reference",SUMIFS('Details Effort'!$E:$E,'Details Effort'!$B:$B,L96,'Details Effort'!$C:$C,LEFT(P96,3),'Details Effort'!$D:$D,O96)))</f>
        <v>8.5</v>
      </c>
      <c r="S96" s="276">
        <f>IFERROR(IF(P96="New Reuse",'Basic Project Information'!$F$9*$R96*RIGHT(Q96,5),R96),"Select the reuse change rate.")</f>
        <v>8.5</v>
      </c>
      <c r="T96" s="111"/>
      <c r="U96" s="278">
        <f>IF(AND(L96="Other",T96=0),"Please input M/M",IFERROR(S96+T96,"The M/M reference is incorrect."))</f>
        <v>8.5</v>
      </c>
      <c r="V96" s="66"/>
      <c r="W96" s="66"/>
      <c r="X96" s="138"/>
      <c r="Y96" s="138"/>
      <c r="Z96" s="138"/>
      <c r="AA96" s="138"/>
      <c r="AB96" s="138"/>
    </row>
    <row r="97" spans="2:28" s="67" customFormat="1" ht="18" hidden="1">
      <c r="B97" s="72">
        <v>82</v>
      </c>
      <c r="C97" s="476"/>
      <c r="D97" s="479"/>
      <c r="E97" s="378"/>
      <c r="F97" s="288" t="s">
        <v>277</v>
      </c>
      <c r="G97" s="325"/>
      <c r="H97" s="362">
        <f t="shared" si="4"/>
        <v>5</v>
      </c>
      <c r="I97" s="362" t="s">
        <v>226</v>
      </c>
      <c r="J97" s="362"/>
      <c r="K97" s="330"/>
      <c r="L97" s="329" t="s">
        <v>208</v>
      </c>
      <c r="M97" s="65"/>
      <c r="N97" s="65"/>
      <c r="O97" s="68" t="s">
        <v>114</v>
      </c>
      <c r="P97" s="311" t="s">
        <v>112</v>
      </c>
      <c r="Q97" s="65"/>
      <c r="R97" s="275">
        <f>IF(L97="Other",0,IF(AND(L97&lt;&gt;"",SUMIFS('Details Effort'!$E:$E,'Details Effort'!$B:$B,L97,'Details Effort'!$C:$C,LEFT(P97,3),'Details Effort'!$D:$D,O97)=0),"No reference",SUMIFS('Details Effort'!$E:$E,'Details Effort'!$B:$B,L97,'Details Effort'!$C:$C,LEFT(P97,3),'Details Effort'!$D:$D,O97)))</f>
        <v>8.5</v>
      </c>
      <c r="S97" s="276">
        <f>IFERROR(IF(P97="New Reuse",'Basic Project Information'!$F$9*$R97*RIGHT(Q97,5),R97),"Select the reuse change rate.")</f>
        <v>8.5</v>
      </c>
      <c r="T97" s="111"/>
      <c r="U97" s="278">
        <f>IF(AND(L97="Other",T97=0),"Please input M/M",IFERROR(S97+T97,"The M/M reference is incorrect."))</f>
        <v>8.5</v>
      </c>
      <c r="V97" s="66"/>
      <c r="W97" s="66"/>
      <c r="X97" s="138"/>
      <c r="Y97" s="138"/>
      <c r="Z97" s="138"/>
      <c r="AA97" s="138"/>
      <c r="AB97" s="138"/>
    </row>
    <row r="98" spans="2:28" s="67" customFormat="1" ht="18" hidden="1">
      <c r="B98" s="72">
        <v>83</v>
      </c>
      <c r="C98" s="470" t="s">
        <v>278</v>
      </c>
      <c r="D98" s="431" t="s">
        <v>279</v>
      </c>
      <c r="E98" s="445" t="s">
        <v>280</v>
      </c>
      <c r="F98" s="288" t="s">
        <v>281</v>
      </c>
      <c r="G98" s="325"/>
      <c r="H98" s="362">
        <f t="shared" si="4"/>
        <v>5</v>
      </c>
      <c r="I98" s="362" t="s">
        <v>226</v>
      </c>
      <c r="J98" s="362"/>
      <c r="K98" s="330"/>
      <c r="L98" s="329" t="s">
        <v>110</v>
      </c>
      <c r="M98" s="65"/>
      <c r="N98" s="65"/>
      <c r="O98" s="68" t="s">
        <v>114</v>
      </c>
      <c r="P98" s="311" t="s">
        <v>112</v>
      </c>
      <c r="Q98" s="65"/>
      <c r="R98" s="275">
        <f>IF(L98="Other",0,IF(AND(L98&lt;&gt;"",SUMIFS('Details Effort'!$E:$E,'Details Effort'!$B:$B,L98,'Details Effort'!$C:$C,LEFT(P98,3),'Details Effort'!$D:$D,O98)=0),"No reference",SUMIFS('Details Effort'!$E:$E,'Details Effort'!$B:$B,L98,'Details Effort'!$C:$C,LEFT(P98,3),'Details Effort'!$D:$D,O98)))</f>
        <v>8.5</v>
      </c>
      <c r="S98" s="276">
        <f>IFERROR(IF(P98="New Reuse",'Basic Project Information'!$F$9*$R98*RIGHT(Q98,5),R98),"Select the reuse change rate.")</f>
        <v>8.5</v>
      </c>
      <c r="T98" s="111"/>
      <c r="U98" s="278">
        <f>IF(AND(L98="Other",T98=0),"Please input M/M",IFERROR(S98+T98,"The M/M reference is incorrect."))</f>
        <v>8.5</v>
      </c>
      <c r="V98" s="66"/>
      <c r="W98" s="66"/>
      <c r="X98" s="138"/>
      <c r="Y98" s="138"/>
      <c r="Z98" s="138"/>
      <c r="AA98" s="138"/>
      <c r="AB98" s="138"/>
    </row>
    <row r="99" spans="2:28" s="67" customFormat="1" ht="18" hidden="1">
      <c r="B99" s="72">
        <v>84</v>
      </c>
      <c r="C99" s="471"/>
      <c r="D99" s="432"/>
      <c r="E99" s="446"/>
      <c r="F99" s="288" t="s">
        <v>282</v>
      </c>
      <c r="G99" s="325"/>
      <c r="H99" s="362">
        <f t="shared" si="4"/>
        <v>5</v>
      </c>
      <c r="I99" s="362" t="s">
        <v>226</v>
      </c>
      <c r="J99" s="362"/>
      <c r="K99" s="330"/>
      <c r="L99" s="329" t="s">
        <v>110</v>
      </c>
      <c r="M99" s="65"/>
      <c r="N99" s="65"/>
      <c r="O99" s="68" t="s">
        <v>114</v>
      </c>
      <c r="P99" s="311" t="s">
        <v>112</v>
      </c>
      <c r="Q99" s="65"/>
      <c r="R99" s="275">
        <f>IF(L99="Other",0,IF(AND(L99&lt;&gt;"",SUMIFS('Details Effort'!$E:$E,'Details Effort'!$B:$B,L99,'Details Effort'!$C:$C,LEFT(P99,3),'Details Effort'!$D:$D,O99)=0),"No reference",SUMIFS('Details Effort'!$E:$E,'Details Effort'!$B:$B,L99,'Details Effort'!$C:$C,LEFT(P99,3),'Details Effort'!$D:$D,O99)))</f>
        <v>8.5</v>
      </c>
      <c r="S99" s="276">
        <f>IFERROR(IF(P99="New Reuse",'Basic Project Information'!$F$9*$R99*RIGHT(Q99,5),R99),"Select the reuse change rate.")</f>
        <v>8.5</v>
      </c>
      <c r="T99" s="111"/>
      <c r="U99" s="278">
        <f>IF(AND(L99="Other",T99=0),"Please input M/M",IFERROR(S99+T99,"The M/M reference is incorrect."))</f>
        <v>8.5</v>
      </c>
      <c r="V99" s="66"/>
      <c r="W99" s="66"/>
      <c r="X99" s="138"/>
      <c r="Y99" s="138"/>
      <c r="Z99" s="138"/>
      <c r="AA99" s="138"/>
      <c r="AB99" s="138"/>
    </row>
    <row r="100" spans="2:28" s="67" customFormat="1" ht="18" hidden="1">
      <c r="B100" s="72">
        <v>85</v>
      </c>
      <c r="C100" s="471"/>
      <c r="D100" s="432"/>
      <c r="E100" s="446"/>
      <c r="F100" s="288" t="s">
        <v>283</v>
      </c>
      <c r="G100" s="325"/>
      <c r="H100" s="362">
        <f t="shared" si="4"/>
        <v>5</v>
      </c>
      <c r="I100" s="362" t="s">
        <v>226</v>
      </c>
      <c r="J100" s="362"/>
      <c r="K100" s="330"/>
      <c r="L100" s="329" t="s">
        <v>110</v>
      </c>
      <c r="M100" s="65"/>
      <c r="N100" s="65"/>
      <c r="O100" s="68" t="s">
        <v>114</v>
      </c>
      <c r="P100" s="311" t="s">
        <v>112</v>
      </c>
      <c r="Q100" s="65"/>
      <c r="R100" s="275">
        <f>IF(L100="Other",0,IF(AND(L100&lt;&gt;"",SUMIFS('Details Effort'!$E:$E,'Details Effort'!$B:$B,L100,'Details Effort'!$C:$C,LEFT(P100,3),'Details Effort'!$D:$D,O100)=0),"No reference",SUMIFS('Details Effort'!$E:$E,'Details Effort'!$B:$B,L100,'Details Effort'!$C:$C,LEFT(P100,3),'Details Effort'!$D:$D,O100)))</f>
        <v>8.5</v>
      </c>
      <c r="S100" s="276">
        <f>IFERROR(IF(P100="New Reuse",'Basic Project Information'!$F$9*$R100*RIGHT(Q100,5),R100),"Select the reuse change rate.")</f>
        <v>8.5</v>
      </c>
      <c r="T100" s="111"/>
      <c r="U100" s="278">
        <f>IF(AND(L100="Other",T100=0),"Please input M/M",IFERROR(S100+T100,"The M/M reference is incorrect."))</f>
        <v>8.5</v>
      </c>
      <c r="V100" s="66"/>
      <c r="W100" s="66"/>
      <c r="X100" s="138"/>
      <c r="Y100" s="138"/>
      <c r="Z100" s="138"/>
      <c r="AA100" s="138"/>
      <c r="AB100" s="138"/>
    </row>
    <row r="101" spans="2:28" s="67" customFormat="1" ht="36" hidden="1">
      <c r="B101" s="72">
        <v>86</v>
      </c>
      <c r="C101" s="471"/>
      <c r="D101" s="432"/>
      <c r="E101" s="446"/>
      <c r="F101" s="288" t="s">
        <v>284</v>
      </c>
      <c r="G101" s="325"/>
      <c r="H101" s="362">
        <f t="shared" si="4"/>
        <v>11.9</v>
      </c>
      <c r="I101" s="362" t="s">
        <v>226</v>
      </c>
      <c r="J101" s="362"/>
      <c r="K101" s="330"/>
      <c r="L101" s="329" t="s">
        <v>208</v>
      </c>
      <c r="M101" s="65"/>
      <c r="N101" s="65"/>
      <c r="O101" s="68" t="s">
        <v>167</v>
      </c>
      <c r="P101" s="311" t="s">
        <v>112</v>
      </c>
      <c r="Q101" s="65"/>
      <c r="R101" s="275">
        <f>IF(L101="Other",0,IF(AND(L101&lt;&gt;"",SUMIFS('Details Effort'!$E:$E,'Details Effort'!$B:$B,L101,'Details Effort'!$C:$C,LEFT(P101,3),'Details Effort'!$D:$D,O101)=0),"No reference",SUMIFS('Details Effort'!$E:$E,'Details Effort'!$B:$B,L101,'Details Effort'!$C:$C,LEFT(P101,3),'Details Effort'!$D:$D,O101)))</f>
        <v>20.23</v>
      </c>
      <c r="S101" s="276">
        <f>IFERROR(IF(P101="New Reuse",'Basic Project Information'!$F$9*$R101*RIGHT(Q101,5),R101),"Select the reuse change rate.")</f>
        <v>20.23</v>
      </c>
      <c r="T101" s="111"/>
      <c r="U101" s="278">
        <f>IF(AND(L101="Other",T101=0),"Please input M/M",IFERROR(S101+T101,"The M/M reference is incorrect."))</f>
        <v>20.23</v>
      </c>
      <c r="V101" s="66"/>
      <c r="W101" s="66"/>
      <c r="X101" s="138"/>
      <c r="Y101" s="138"/>
      <c r="Z101" s="138"/>
      <c r="AA101" s="138"/>
      <c r="AB101" s="138"/>
    </row>
    <row r="102" spans="2:28" s="67" customFormat="1" ht="36" hidden="1">
      <c r="B102" s="72">
        <v>87</v>
      </c>
      <c r="C102" s="471"/>
      <c r="D102" s="432"/>
      <c r="E102" s="447"/>
      <c r="F102" s="288" t="s">
        <v>285</v>
      </c>
      <c r="G102" s="325"/>
      <c r="H102" s="362">
        <f t="shared" si="4"/>
        <v>7.4</v>
      </c>
      <c r="I102" s="362" t="s">
        <v>226</v>
      </c>
      <c r="J102" s="362"/>
      <c r="K102" s="330"/>
      <c r="L102" s="329" t="s">
        <v>208</v>
      </c>
      <c r="M102" s="65"/>
      <c r="N102" s="65"/>
      <c r="O102" s="68" t="s">
        <v>111</v>
      </c>
      <c r="P102" s="311" t="s">
        <v>112</v>
      </c>
      <c r="Q102" s="65"/>
      <c r="R102" s="275">
        <f>IF(L102="Other",0,IF(AND(L102&lt;&gt;"",SUMIFS('Details Effort'!$E:$E,'Details Effort'!$B:$B,L102,'Details Effort'!$C:$C,LEFT(P102,3),'Details Effort'!$D:$D,O102)=0),"No reference",SUMIFS('Details Effort'!$E:$E,'Details Effort'!$B:$B,L102,'Details Effort'!$C:$C,LEFT(P102,3),'Details Effort'!$D:$D,O102)))</f>
        <v>12.58</v>
      </c>
      <c r="S102" s="276">
        <f>IFERROR(IF(P102="New Reuse",'Basic Project Information'!$F$9*$R102*RIGHT(Q102,5),R102),"Select the reuse change rate.")</f>
        <v>12.58</v>
      </c>
      <c r="T102" s="111"/>
      <c r="U102" s="278">
        <f>IF(AND(L102="Other",T102=0),"Please input M/M",IFERROR(S102+T102,"The M/M reference is incorrect."))</f>
        <v>12.58</v>
      </c>
      <c r="V102" s="66"/>
      <c r="W102" s="66"/>
      <c r="X102" s="138"/>
      <c r="Y102" s="138"/>
      <c r="Z102" s="138"/>
      <c r="AA102" s="138"/>
      <c r="AB102" s="138"/>
    </row>
    <row r="103" spans="2:28" s="67" customFormat="1" ht="18" hidden="1">
      <c r="B103" s="72">
        <v>88</v>
      </c>
      <c r="C103" s="471"/>
      <c r="D103" s="432"/>
      <c r="E103" s="445" t="s">
        <v>286</v>
      </c>
      <c r="F103" s="345" t="s">
        <v>287</v>
      </c>
      <c r="G103" s="325"/>
      <c r="H103" s="362">
        <f t="shared" si="4"/>
        <v>5</v>
      </c>
      <c r="I103" s="362" t="s">
        <v>226</v>
      </c>
      <c r="J103" s="362"/>
      <c r="K103" s="330"/>
      <c r="L103" s="329" t="s">
        <v>110</v>
      </c>
      <c r="M103" s="65"/>
      <c r="N103" s="65"/>
      <c r="O103" s="68" t="s">
        <v>114</v>
      </c>
      <c r="P103" s="311" t="s">
        <v>112</v>
      </c>
      <c r="Q103" s="65"/>
      <c r="R103" s="275">
        <f>IF(L103="Other",0,IF(AND(L103&lt;&gt;"",SUMIFS('Details Effort'!$E:$E,'Details Effort'!$B:$B,L103,'Details Effort'!$C:$C,LEFT(P103,3),'Details Effort'!$D:$D,O103)=0),"No reference",SUMIFS('Details Effort'!$E:$E,'Details Effort'!$B:$B,L103,'Details Effort'!$C:$C,LEFT(P103,3),'Details Effort'!$D:$D,O103)))</f>
        <v>8.5</v>
      </c>
      <c r="S103" s="276">
        <f>IFERROR(IF(P103="New Reuse",'Basic Project Information'!$F$9*$R103*RIGHT(Q103,5),R103),"Select the reuse change rate.")</f>
        <v>8.5</v>
      </c>
      <c r="T103" s="111"/>
      <c r="U103" s="278">
        <f>IF(AND(L103="Other",T103=0),"Please input M/M",IFERROR(S103+T103,"The M/M reference is incorrect."))</f>
        <v>8.5</v>
      </c>
      <c r="V103" s="66"/>
      <c r="W103" s="66"/>
      <c r="X103" s="138"/>
      <c r="Y103" s="138"/>
      <c r="Z103" s="138"/>
      <c r="AA103" s="138"/>
      <c r="AB103" s="138"/>
    </row>
    <row r="104" spans="2:28" s="67" customFormat="1" ht="18" hidden="1">
      <c r="B104" s="72">
        <v>89</v>
      </c>
      <c r="C104" s="473"/>
      <c r="D104" s="433"/>
      <c r="E104" s="447"/>
      <c r="F104" s="345" t="s">
        <v>288</v>
      </c>
      <c r="G104" s="325"/>
      <c r="H104" s="362">
        <f>U104/1.7</f>
        <v>5</v>
      </c>
      <c r="I104" s="362" t="s">
        <v>226</v>
      </c>
      <c r="J104" s="362"/>
      <c r="K104" s="330"/>
      <c r="L104" s="329" t="s">
        <v>208</v>
      </c>
      <c r="M104" s="65"/>
      <c r="N104" s="65"/>
      <c r="O104" s="68" t="s">
        <v>114</v>
      </c>
      <c r="P104" s="311" t="s">
        <v>112</v>
      </c>
      <c r="Q104" s="65"/>
      <c r="R104" s="275">
        <f>IF(L104="Other",0,IF(AND(L104&lt;&gt;"",SUMIFS('Details Effort'!$E:$E,'Details Effort'!$B:$B,L104,'Details Effort'!$C:$C,LEFT(P104,3),'Details Effort'!$D:$D,O104)=0),"No reference",SUMIFS('Details Effort'!$E:$E,'Details Effort'!$B:$B,L104,'Details Effort'!$C:$C,LEFT(P104,3),'Details Effort'!$D:$D,O104)))</f>
        <v>8.5</v>
      </c>
      <c r="S104" s="276">
        <f>IFERROR(IF(P104="New Reuse",'Basic Project Information'!$F$9*$R104*RIGHT(Q104,5),R104),"Select the reuse change rate.")</f>
        <v>8.5</v>
      </c>
      <c r="T104" s="111"/>
      <c r="U104" s="278">
        <f>IF(AND(L104="Other",T104=0),"Please input M/M",IFERROR(S104+T104,"The M/M reference is incorrect."))</f>
        <v>8.5</v>
      </c>
      <c r="V104" s="66"/>
      <c r="W104" s="66"/>
      <c r="X104" s="138"/>
      <c r="Y104" s="138"/>
      <c r="Z104" s="138"/>
      <c r="AA104" s="138"/>
      <c r="AB104" s="138"/>
    </row>
    <row r="105" spans="2:28" s="67" customFormat="1" ht="54" hidden="1">
      <c r="B105" s="72">
        <v>90</v>
      </c>
      <c r="C105" s="470" t="s">
        <v>289</v>
      </c>
      <c r="D105" s="431" t="s">
        <v>289</v>
      </c>
      <c r="E105" s="445" t="s">
        <v>290</v>
      </c>
      <c r="F105" s="288" t="s">
        <v>291</v>
      </c>
      <c r="G105" s="325"/>
      <c r="H105" s="362">
        <f t="shared" si="4"/>
        <v>5</v>
      </c>
      <c r="I105" s="362" t="s">
        <v>226</v>
      </c>
      <c r="J105" s="362"/>
      <c r="K105" s="330"/>
      <c r="L105" s="329" t="s">
        <v>110</v>
      </c>
      <c r="M105" s="65"/>
      <c r="N105" s="65"/>
      <c r="O105" s="68" t="s">
        <v>114</v>
      </c>
      <c r="P105" s="311" t="s">
        <v>112</v>
      </c>
      <c r="Q105" s="65" t="s">
        <v>292</v>
      </c>
      <c r="R105" s="275">
        <f>IF(L105="Other",0,IF(AND(L105&lt;&gt;"",SUMIFS('Details Effort'!$E:$E,'Details Effort'!$B:$B,L105,'Details Effort'!$C:$C,LEFT(P105,3),'Details Effort'!$D:$D,O105)=0),"No reference",SUMIFS('Details Effort'!$E:$E,'Details Effort'!$B:$B,L105,'Details Effort'!$C:$C,LEFT(P105,3),'Details Effort'!$D:$D,O105)))</f>
        <v>8.5</v>
      </c>
      <c r="S105" s="276">
        <f>IFERROR(IF(P105="New Reuse",'Basic Project Information'!$F$9*$R105*RIGHT(Q105,5),R105),"Select the reuse change rate.")</f>
        <v>8.5</v>
      </c>
      <c r="T105" s="111"/>
      <c r="U105" s="278">
        <f>IF(AND(L105="Other",T105=0),"Please input M/M",IFERROR(S105+T105,"The M/M reference is incorrect."))</f>
        <v>8.5</v>
      </c>
      <c r="V105" s="66"/>
      <c r="W105" s="66"/>
      <c r="X105" s="138"/>
      <c r="Y105" s="138"/>
      <c r="Z105" s="138"/>
      <c r="AA105" s="138"/>
      <c r="AB105" s="138"/>
    </row>
    <row r="106" spans="2:28" s="67" customFormat="1" ht="63.75" hidden="1">
      <c r="B106" s="72">
        <v>91</v>
      </c>
      <c r="C106" s="471"/>
      <c r="D106" s="432"/>
      <c r="E106" s="447"/>
      <c r="F106" s="288" t="s">
        <v>293</v>
      </c>
      <c r="G106" s="325" t="s">
        <v>294</v>
      </c>
      <c r="H106" s="362">
        <f t="shared" si="4"/>
        <v>6.4380000000000006</v>
      </c>
      <c r="I106" s="362" t="s">
        <v>226</v>
      </c>
      <c r="J106" s="362"/>
      <c r="K106" s="330"/>
      <c r="L106" s="329" t="s">
        <v>208</v>
      </c>
      <c r="M106" s="65"/>
      <c r="N106" s="65"/>
      <c r="O106" s="68" t="s">
        <v>111</v>
      </c>
      <c r="P106" s="311" t="s">
        <v>245</v>
      </c>
      <c r="Q106" s="65" t="s">
        <v>233</v>
      </c>
      <c r="R106" s="275">
        <f>IF(L106="Other",0,IF(AND(L106&lt;&gt;"",SUMIFS('Details Effort'!$E:$E,'Details Effort'!$B:$B,L106,'Details Effort'!$C:$C,LEFT(P106,3),'Details Effort'!$D:$D,O106)=0),"No reference",SUMIFS('Details Effort'!$E:$E,'Details Effort'!$B:$B,L106,'Details Effort'!$C:$C,LEFT(P106,3),'Details Effort'!$D:$D,O106)))</f>
        <v>12.58</v>
      </c>
      <c r="S106" s="276">
        <f>IFERROR(IF(P106="New Reuse",'Basic Project Information'!$F$9*$R106*RIGHT(Q106,5),R106),"Select the reuse change rate.")</f>
        <v>10.944600000000001</v>
      </c>
      <c r="T106" s="111"/>
      <c r="U106" s="278">
        <f>IF(AND(L106="Other",T106=0),"Please input M/M",IFERROR(S106+T106,"The M/M reference is incorrect."))</f>
        <v>10.944600000000001</v>
      </c>
      <c r="V106" s="66"/>
      <c r="W106" s="66"/>
      <c r="X106" s="138"/>
      <c r="Y106" s="138"/>
      <c r="Z106" s="138"/>
      <c r="AA106" s="138"/>
      <c r="AB106" s="138"/>
    </row>
    <row r="107" spans="2:28" s="67" customFormat="1" ht="18" hidden="1">
      <c r="B107" s="72">
        <v>92</v>
      </c>
      <c r="C107" s="471"/>
      <c r="D107" s="432"/>
      <c r="E107" s="445" t="s">
        <v>295</v>
      </c>
      <c r="F107" s="288" t="s">
        <v>296</v>
      </c>
      <c r="G107" s="325"/>
      <c r="H107" s="362">
        <f t="shared" si="4"/>
        <v>5</v>
      </c>
      <c r="I107" s="362" t="s">
        <v>226</v>
      </c>
      <c r="J107" s="362"/>
      <c r="K107" s="330"/>
      <c r="L107" s="329" t="s">
        <v>110</v>
      </c>
      <c r="M107" s="65"/>
      <c r="N107" s="65"/>
      <c r="O107" s="68" t="s">
        <v>114</v>
      </c>
      <c r="P107" s="311" t="s">
        <v>112</v>
      </c>
      <c r="Q107" s="65"/>
      <c r="R107" s="275">
        <f>IF(L107="Other",0,IF(AND(L107&lt;&gt;"",SUMIFS('Details Effort'!$E:$E,'Details Effort'!$B:$B,L107,'Details Effort'!$C:$C,LEFT(P107,3),'Details Effort'!$D:$D,O107)=0),"No reference",SUMIFS('Details Effort'!$E:$E,'Details Effort'!$B:$B,L107,'Details Effort'!$C:$C,LEFT(P107,3),'Details Effort'!$D:$D,O107)))</f>
        <v>8.5</v>
      </c>
      <c r="S107" s="276">
        <f>IFERROR(IF(P107="New Reuse",'Basic Project Information'!$F$9*$R107*RIGHT(Q107,5),R107),"Select the reuse change rate.")</f>
        <v>8.5</v>
      </c>
      <c r="T107" s="111"/>
      <c r="U107" s="278">
        <f>IF(AND(L107="Other",T107=0),"Please input M/M",IFERROR(S107+T107,"The M/M reference is incorrect."))</f>
        <v>8.5</v>
      </c>
      <c r="V107" s="66"/>
      <c r="W107" s="66"/>
      <c r="X107" s="138"/>
      <c r="Y107" s="138"/>
      <c r="Z107" s="138"/>
      <c r="AA107" s="138"/>
      <c r="AB107" s="138"/>
    </row>
    <row r="108" spans="2:28" s="67" customFormat="1" ht="18" hidden="1">
      <c r="B108" s="72">
        <v>93</v>
      </c>
      <c r="C108" s="471"/>
      <c r="D108" s="432"/>
      <c r="E108" s="447"/>
      <c r="F108" s="288" t="s">
        <v>297</v>
      </c>
      <c r="G108" s="325"/>
      <c r="H108" s="362">
        <f t="shared" si="4"/>
        <v>5</v>
      </c>
      <c r="I108" s="362" t="s">
        <v>226</v>
      </c>
      <c r="J108" s="362"/>
      <c r="K108" s="330"/>
      <c r="L108" s="329" t="s">
        <v>208</v>
      </c>
      <c r="M108" s="65"/>
      <c r="N108" s="65"/>
      <c r="O108" s="68" t="s">
        <v>114</v>
      </c>
      <c r="P108" s="311" t="s">
        <v>112</v>
      </c>
      <c r="Q108" s="65"/>
      <c r="R108" s="275">
        <f>IF(L108="Other",0,IF(AND(L108&lt;&gt;"",SUMIFS('Details Effort'!$E:$E,'Details Effort'!$B:$B,L108,'Details Effort'!$C:$C,LEFT(P108,3),'Details Effort'!$D:$D,O108)=0),"No reference",SUMIFS('Details Effort'!$E:$E,'Details Effort'!$B:$B,L108,'Details Effort'!$C:$C,LEFT(P108,3),'Details Effort'!$D:$D,O108)))</f>
        <v>8.5</v>
      </c>
      <c r="S108" s="276">
        <f>IFERROR(IF(P108="New Reuse",'Basic Project Information'!$F$9*$R108*RIGHT(Q108,5),R108),"Select the reuse change rate.")</f>
        <v>8.5</v>
      </c>
      <c r="T108" s="111"/>
      <c r="U108" s="278">
        <f>IF(AND(L108="Other",T108=0),"Please input M/M",IFERROR(S108+T108,"The M/M reference is incorrect."))</f>
        <v>8.5</v>
      </c>
      <c r="V108" s="66"/>
      <c r="W108" s="66"/>
      <c r="X108" s="138"/>
      <c r="Y108" s="138"/>
      <c r="Z108" s="138"/>
      <c r="AA108" s="138"/>
      <c r="AB108" s="138"/>
    </row>
    <row r="109" spans="2:28" s="67" customFormat="1" ht="18" hidden="1">
      <c r="B109" s="72">
        <v>94</v>
      </c>
      <c r="C109" s="471"/>
      <c r="D109" s="432"/>
      <c r="E109" s="445" t="s">
        <v>298</v>
      </c>
      <c r="F109" s="288" t="s">
        <v>299</v>
      </c>
      <c r="G109" s="325"/>
      <c r="H109" s="362">
        <f t="shared" si="4"/>
        <v>5</v>
      </c>
      <c r="I109" s="362" t="s">
        <v>226</v>
      </c>
      <c r="J109" s="362"/>
      <c r="K109" s="330"/>
      <c r="L109" s="329" t="s">
        <v>110</v>
      </c>
      <c r="M109" s="65"/>
      <c r="N109" s="65"/>
      <c r="O109" s="68" t="s">
        <v>114</v>
      </c>
      <c r="P109" s="311" t="s">
        <v>112</v>
      </c>
      <c r="Q109" s="65"/>
      <c r="R109" s="275">
        <f>IF(L109="Other",0,IF(AND(L109&lt;&gt;"",SUMIFS('Details Effort'!$E:$E,'Details Effort'!$B:$B,L109,'Details Effort'!$C:$C,LEFT(P109,3),'Details Effort'!$D:$D,O109)=0),"No reference",SUMIFS('Details Effort'!$E:$E,'Details Effort'!$B:$B,L109,'Details Effort'!$C:$C,LEFT(P109,3),'Details Effort'!$D:$D,O109)))</f>
        <v>8.5</v>
      </c>
      <c r="S109" s="276">
        <f>IFERROR(IF(P109="New Reuse",'Basic Project Information'!$F$9*$R109*RIGHT(Q109,5),R109),"Select the reuse change rate.")</f>
        <v>8.5</v>
      </c>
      <c r="T109" s="111"/>
      <c r="U109" s="278">
        <f>IF(AND(L109="Other",T109=0),"Please input M/M",IFERROR(S109+T109,"The M/M reference is incorrect."))</f>
        <v>8.5</v>
      </c>
      <c r="V109" s="66"/>
      <c r="W109" s="66"/>
      <c r="X109" s="138"/>
      <c r="Y109" s="138"/>
      <c r="Z109" s="138"/>
      <c r="AA109" s="138"/>
      <c r="AB109" s="138"/>
    </row>
    <row r="110" spans="2:28" s="67" customFormat="1" ht="18" hidden="1">
      <c r="B110" s="72">
        <v>95</v>
      </c>
      <c r="C110" s="471"/>
      <c r="D110" s="432"/>
      <c r="E110" s="446"/>
      <c r="F110" s="288" t="s">
        <v>300</v>
      </c>
      <c r="G110" s="325"/>
      <c r="H110" s="362">
        <f t="shared" si="4"/>
        <v>5</v>
      </c>
      <c r="I110" s="362" t="s">
        <v>226</v>
      </c>
      <c r="J110" s="362"/>
      <c r="K110" s="330"/>
      <c r="L110" s="329" t="s">
        <v>110</v>
      </c>
      <c r="M110" s="65"/>
      <c r="N110" s="65"/>
      <c r="O110" s="68" t="s">
        <v>114</v>
      </c>
      <c r="P110" s="311" t="s">
        <v>112</v>
      </c>
      <c r="Q110" s="65"/>
      <c r="R110" s="275">
        <f>IF(L110="Other",0,IF(AND(L110&lt;&gt;"",SUMIFS('Details Effort'!$E:$E,'Details Effort'!$B:$B,L110,'Details Effort'!$C:$C,LEFT(P110,3),'Details Effort'!$D:$D,O110)=0),"No reference",SUMIFS('Details Effort'!$E:$E,'Details Effort'!$B:$B,L110,'Details Effort'!$C:$C,LEFT(P110,3),'Details Effort'!$D:$D,O110)))</f>
        <v>8.5</v>
      </c>
      <c r="S110" s="276">
        <f>IFERROR(IF(P110="New Reuse",'Basic Project Information'!$F$9*$R110*RIGHT(Q110,5),R110),"Select the reuse change rate.")</f>
        <v>8.5</v>
      </c>
      <c r="T110" s="111"/>
      <c r="U110" s="278">
        <f>IF(AND(L110="Other",T110=0),"Please input M/M",IFERROR(S110+T110,"The M/M reference is incorrect."))</f>
        <v>8.5</v>
      </c>
      <c r="V110" s="66"/>
      <c r="W110" s="66"/>
      <c r="X110" s="138"/>
      <c r="Y110" s="138"/>
      <c r="Z110" s="138"/>
      <c r="AA110" s="138"/>
      <c r="AB110" s="138"/>
    </row>
    <row r="111" spans="2:28" s="67" customFormat="1" ht="18" hidden="1">
      <c r="B111" s="72">
        <v>96</v>
      </c>
      <c r="C111" s="473"/>
      <c r="D111" s="433"/>
      <c r="E111" s="447"/>
      <c r="F111" s="288" t="s">
        <v>301</v>
      </c>
      <c r="G111" s="325"/>
      <c r="H111" s="362">
        <f t="shared" si="4"/>
        <v>5</v>
      </c>
      <c r="I111" s="362" t="s">
        <v>226</v>
      </c>
      <c r="J111" s="362"/>
      <c r="K111" s="330"/>
      <c r="L111" s="329" t="s">
        <v>208</v>
      </c>
      <c r="M111" s="65"/>
      <c r="N111" s="65"/>
      <c r="O111" s="68" t="s">
        <v>114</v>
      </c>
      <c r="P111" s="311" t="s">
        <v>112</v>
      </c>
      <c r="Q111" s="65"/>
      <c r="R111" s="275">
        <f>IF(L111="Other",0,IF(AND(L111&lt;&gt;"",SUMIFS('Details Effort'!$E:$E,'Details Effort'!$B:$B,L111,'Details Effort'!$C:$C,LEFT(P111,3),'Details Effort'!$D:$D,O111)=0),"No reference",SUMIFS('Details Effort'!$E:$E,'Details Effort'!$B:$B,L111,'Details Effort'!$C:$C,LEFT(P111,3),'Details Effort'!$D:$D,O111)))</f>
        <v>8.5</v>
      </c>
      <c r="S111" s="276">
        <f>IFERROR(IF(P111="New Reuse",'Basic Project Information'!$F$9*$R111*RIGHT(Q111,5),R111),"Select the reuse change rate.")</f>
        <v>8.5</v>
      </c>
      <c r="T111" s="111"/>
      <c r="U111" s="278">
        <f>IF(AND(L111="Other",T111=0),"Please input M/M",IFERROR(S111+T111,"The M/M reference is incorrect."))</f>
        <v>8.5</v>
      </c>
      <c r="V111" s="66"/>
      <c r="W111" s="66"/>
      <c r="X111" s="138"/>
      <c r="Y111" s="138"/>
      <c r="Z111" s="138"/>
      <c r="AA111" s="138"/>
      <c r="AB111" s="138"/>
    </row>
    <row r="112" spans="2:28" s="67" customFormat="1" ht="18" hidden="1">
      <c r="B112" s="72">
        <v>97</v>
      </c>
      <c r="C112" s="470" t="s">
        <v>302</v>
      </c>
      <c r="D112" s="445" t="s">
        <v>303</v>
      </c>
      <c r="E112" s="445" t="s">
        <v>304</v>
      </c>
      <c r="F112" s="288" t="s">
        <v>305</v>
      </c>
      <c r="G112" s="325"/>
      <c r="H112" s="362">
        <f t="shared" si="4"/>
        <v>9.1</v>
      </c>
      <c r="I112" s="362" t="s">
        <v>226</v>
      </c>
      <c r="J112" s="362"/>
      <c r="K112" s="330"/>
      <c r="L112" s="329" t="s">
        <v>110</v>
      </c>
      <c r="M112" s="65"/>
      <c r="N112" s="65"/>
      <c r="O112" s="68" t="s">
        <v>111</v>
      </c>
      <c r="P112" s="311" t="s">
        <v>112</v>
      </c>
      <c r="Q112" s="65"/>
      <c r="R112" s="275">
        <f>IF(L112="Other",0,IF(AND(L112&lt;&gt;"",SUMIFS('Details Effort'!$E:$E,'Details Effort'!$B:$B,L112,'Details Effort'!$C:$C,LEFT(P112,3),'Details Effort'!$D:$D,O112)=0),"No reference",SUMIFS('Details Effort'!$E:$E,'Details Effort'!$B:$B,L112,'Details Effort'!$C:$C,LEFT(P112,3),'Details Effort'!$D:$D,O112)))</f>
        <v>15.469999999999999</v>
      </c>
      <c r="S112" s="276">
        <f>IFERROR(IF(P112="New Reuse",'Basic Project Information'!$F$9*$R112*RIGHT(Q112,5),R112),"Select the reuse change rate.")</f>
        <v>15.469999999999999</v>
      </c>
      <c r="T112" s="111"/>
      <c r="U112" s="278">
        <f>IF(AND(L112="Other",T112=0),"Please input M/M",IFERROR(S112+T112,"The M/M reference is incorrect."))</f>
        <v>15.469999999999999</v>
      </c>
      <c r="V112" s="66"/>
      <c r="W112" s="66"/>
      <c r="X112" s="138"/>
      <c r="Y112" s="138"/>
      <c r="Z112" s="138"/>
      <c r="AA112" s="138"/>
      <c r="AB112" s="138"/>
    </row>
    <row r="113" spans="2:28" s="67" customFormat="1" ht="36" hidden="1">
      <c r="B113" s="72">
        <v>98</v>
      </c>
      <c r="C113" s="471"/>
      <c r="D113" s="446"/>
      <c r="E113" s="446"/>
      <c r="F113" s="288" t="s">
        <v>306</v>
      </c>
      <c r="G113" s="325"/>
      <c r="H113" s="362">
        <f t="shared" si="4"/>
        <v>6.4380000000000006</v>
      </c>
      <c r="I113" s="362" t="s">
        <v>226</v>
      </c>
      <c r="J113" s="362"/>
      <c r="K113" s="330"/>
      <c r="L113" s="329" t="s">
        <v>208</v>
      </c>
      <c r="M113" s="65"/>
      <c r="N113" s="65"/>
      <c r="O113" s="68" t="s">
        <v>111</v>
      </c>
      <c r="P113" s="311" t="s">
        <v>245</v>
      </c>
      <c r="Q113" s="65" t="s">
        <v>233</v>
      </c>
      <c r="R113" s="275">
        <f>IF(L113="Other",0,IF(AND(L113&lt;&gt;"",SUMIFS('Details Effort'!$E:$E,'Details Effort'!$B:$B,L113,'Details Effort'!$C:$C,LEFT(P113,3),'Details Effort'!$D:$D,O113)=0),"No reference",SUMIFS('Details Effort'!$E:$E,'Details Effort'!$B:$B,L113,'Details Effort'!$C:$C,LEFT(P113,3),'Details Effort'!$D:$D,O113)))</f>
        <v>12.58</v>
      </c>
      <c r="S113" s="276">
        <f>IFERROR(IF(P113="New Reuse",'Basic Project Information'!$F$9*$R113*RIGHT(Q113,5),R113),"Select the reuse change rate.")</f>
        <v>10.944600000000001</v>
      </c>
      <c r="T113" s="111"/>
      <c r="U113" s="278">
        <f>IF(AND(L113="Other",T113=0),"Please input M/M",IFERROR(S113+T113,"The M/M reference is incorrect."))</f>
        <v>10.944600000000001</v>
      </c>
      <c r="V113" s="66"/>
      <c r="W113" s="66"/>
      <c r="X113" s="138"/>
      <c r="Y113" s="138"/>
      <c r="Z113" s="138"/>
      <c r="AA113" s="138"/>
      <c r="AB113" s="138"/>
    </row>
    <row r="114" spans="2:28" s="67" customFormat="1" ht="18" hidden="1">
      <c r="B114" s="72">
        <v>99</v>
      </c>
      <c r="C114" s="471"/>
      <c r="D114" s="446"/>
      <c r="E114" s="447"/>
      <c r="F114" s="288" t="s">
        <v>307</v>
      </c>
      <c r="G114" s="325"/>
      <c r="H114" s="362">
        <f t="shared" si="4"/>
        <v>4.3500000000000005</v>
      </c>
      <c r="I114" s="362" t="s">
        <v>226</v>
      </c>
      <c r="J114" s="362"/>
      <c r="K114" s="330"/>
      <c r="L114" s="329" t="s">
        <v>208</v>
      </c>
      <c r="M114" s="65"/>
      <c r="N114" s="65"/>
      <c r="O114" s="68" t="s">
        <v>114</v>
      </c>
      <c r="P114" s="311" t="s">
        <v>245</v>
      </c>
      <c r="Q114" s="65" t="s">
        <v>233</v>
      </c>
      <c r="R114" s="275">
        <f>IF(L114="Other",0,IF(AND(L114&lt;&gt;"",SUMIFS('Details Effort'!$E:$E,'Details Effort'!$B:$B,L114,'Details Effort'!$C:$C,LEFT(P114,3),'Details Effort'!$D:$D,O114)=0),"No reference",SUMIFS('Details Effort'!$E:$E,'Details Effort'!$B:$B,L114,'Details Effort'!$C:$C,LEFT(P114,3),'Details Effort'!$D:$D,O114)))</f>
        <v>8.5</v>
      </c>
      <c r="S114" s="276">
        <f>IFERROR(IF(P114="New Reuse",'Basic Project Information'!$F$9*$R114*RIGHT(Q114,5),R114),"Select the reuse change rate.")</f>
        <v>7.3950000000000014</v>
      </c>
      <c r="T114" s="111"/>
      <c r="U114" s="278">
        <f>IF(AND(L114="Other",T114=0),"Please input M/M",IFERROR(S114+T114,"The M/M reference is incorrect."))</f>
        <v>7.3950000000000014</v>
      </c>
      <c r="V114" s="66"/>
      <c r="W114" s="66"/>
      <c r="X114" s="138"/>
      <c r="Y114" s="138"/>
      <c r="Z114" s="138"/>
      <c r="AA114" s="138"/>
      <c r="AB114" s="138"/>
    </row>
    <row r="115" spans="2:28" s="67" customFormat="1" ht="18" hidden="1">
      <c r="B115" s="72">
        <v>101</v>
      </c>
      <c r="C115" s="471"/>
      <c r="D115" s="446"/>
      <c r="E115" s="445" t="s">
        <v>308</v>
      </c>
      <c r="F115" s="288" t="s">
        <v>309</v>
      </c>
      <c r="G115" s="325"/>
      <c r="H115" s="362">
        <f t="shared" si="4"/>
        <v>9.1</v>
      </c>
      <c r="I115" s="362" t="s">
        <v>226</v>
      </c>
      <c r="J115" s="362"/>
      <c r="K115" s="330"/>
      <c r="L115" s="329" t="s">
        <v>110</v>
      </c>
      <c r="M115" s="65"/>
      <c r="N115" s="65"/>
      <c r="O115" s="68" t="s">
        <v>111</v>
      </c>
      <c r="P115" s="311" t="s">
        <v>112</v>
      </c>
      <c r="Q115" s="65"/>
      <c r="R115" s="275">
        <f>IF(L115="Other",0,IF(AND(L115&lt;&gt;"",SUMIFS('Details Effort'!$E:$E,'Details Effort'!$B:$B,L115,'Details Effort'!$C:$C,LEFT(P115,3),'Details Effort'!$D:$D,O115)=0),"No reference",SUMIFS('Details Effort'!$E:$E,'Details Effort'!$B:$B,L115,'Details Effort'!$C:$C,LEFT(P115,3),'Details Effort'!$D:$D,O115)))</f>
        <v>15.469999999999999</v>
      </c>
      <c r="S115" s="276">
        <f>IFERROR(IF(P115="New Reuse",'Basic Project Information'!$F$9*$R115*RIGHT(Q115,5),R115),"Select the reuse change rate.")</f>
        <v>15.469999999999999</v>
      </c>
      <c r="T115" s="111"/>
      <c r="U115" s="278">
        <f>IF(AND(L115="Other",T115=0),"Please input M/M",IFERROR(S115+T115,"The M/M reference is incorrect."))</f>
        <v>15.469999999999999</v>
      </c>
      <c r="V115" s="66"/>
      <c r="W115" s="66"/>
      <c r="X115" s="138"/>
      <c r="Y115" s="138"/>
      <c r="Z115" s="138"/>
      <c r="AA115" s="138"/>
      <c r="AB115" s="138"/>
    </row>
    <row r="116" spans="2:28" s="67" customFormat="1" ht="18" hidden="1">
      <c r="B116" s="72">
        <v>102</v>
      </c>
      <c r="C116" s="473"/>
      <c r="D116" s="447"/>
      <c r="E116" s="447"/>
      <c r="F116" s="288" t="s">
        <v>310</v>
      </c>
      <c r="G116" s="325"/>
      <c r="H116" s="362">
        <f t="shared" si="4"/>
        <v>4.2920000000000007</v>
      </c>
      <c r="I116" s="362" t="s">
        <v>311</v>
      </c>
      <c r="J116" s="362"/>
      <c r="K116" s="330"/>
      <c r="L116" s="329" t="s">
        <v>208</v>
      </c>
      <c r="M116" s="65"/>
      <c r="N116" s="65"/>
      <c r="O116" s="68" t="s">
        <v>111</v>
      </c>
      <c r="P116" s="311" t="s">
        <v>245</v>
      </c>
      <c r="Q116" s="65" t="s">
        <v>254</v>
      </c>
      <c r="R116" s="275">
        <f>IF(L116="Other",0,IF(AND(L116&lt;&gt;"",SUMIFS('Details Effort'!$E:$E,'Details Effort'!$B:$B,L116,'Details Effort'!$C:$C,LEFT(P116,3),'Details Effort'!$D:$D,O116)=0),"No reference",SUMIFS('Details Effort'!$E:$E,'Details Effort'!$B:$B,L116,'Details Effort'!$C:$C,LEFT(P116,3),'Details Effort'!$D:$D,O116)))</f>
        <v>12.58</v>
      </c>
      <c r="S116" s="276">
        <f>IFERROR(IF(P116="New Reuse",'Basic Project Information'!$F$9*$R116*RIGHT(Q116,5),R116),"Select the reuse change rate.")</f>
        <v>7.2964000000000011</v>
      </c>
      <c r="T116" s="111"/>
      <c r="U116" s="278">
        <f>IF(AND(L116="Other",T116=0),"Please input M/M",IFERROR(S116+T116,"The M/M reference is incorrect."))</f>
        <v>7.2964000000000011</v>
      </c>
      <c r="V116" s="66"/>
      <c r="W116" s="66"/>
      <c r="X116" s="138"/>
      <c r="Y116" s="138"/>
      <c r="Z116" s="138"/>
      <c r="AA116" s="138"/>
      <c r="AB116" s="138"/>
    </row>
    <row r="117" spans="2:28" s="67" customFormat="1" ht="18" hidden="1">
      <c r="B117" s="72">
        <v>103</v>
      </c>
      <c r="C117" s="470" t="s">
        <v>312</v>
      </c>
      <c r="D117" s="431" t="s">
        <v>313</v>
      </c>
      <c r="E117" s="445" t="s">
        <v>314</v>
      </c>
      <c r="F117" s="288" t="s">
        <v>315</v>
      </c>
      <c r="G117" s="325"/>
      <c r="H117" s="362">
        <f t="shared" si="4"/>
        <v>9.1</v>
      </c>
      <c r="I117" s="362" t="s">
        <v>311</v>
      </c>
      <c r="J117" s="362"/>
      <c r="K117" s="330"/>
      <c r="L117" s="329" t="s">
        <v>110</v>
      </c>
      <c r="M117" s="65"/>
      <c r="N117" s="65"/>
      <c r="O117" s="68" t="s">
        <v>111</v>
      </c>
      <c r="P117" s="311" t="s">
        <v>112</v>
      </c>
      <c r="Q117" s="65"/>
      <c r="R117" s="275">
        <f>IF(L117="Other",0,IF(AND(L117&lt;&gt;"",SUMIFS('Details Effort'!$E:$E,'Details Effort'!$B:$B,L117,'Details Effort'!$C:$C,LEFT(P117,3),'Details Effort'!$D:$D,O117)=0),"No reference",SUMIFS('Details Effort'!$E:$E,'Details Effort'!$B:$B,L117,'Details Effort'!$C:$C,LEFT(P117,3),'Details Effort'!$D:$D,O117)))</f>
        <v>15.469999999999999</v>
      </c>
      <c r="S117" s="276">
        <f>IFERROR(IF(P117="New Reuse",'Basic Project Information'!$F$9*$R117*RIGHT(Q117,5),R117),"Select the reuse change rate.")</f>
        <v>15.469999999999999</v>
      </c>
      <c r="T117" s="111"/>
      <c r="U117" s="278">
        <f>IF(AND(L117="Other",T117=0),"Please input M/M",IFERROR(S117+T117,"The M/M reference is incorrect."))</f>
        <v>15.469999999999999</v>
      </c>
      <c r="V117" s="66"/>
      <c r="W117" s="66"/>
      <c r="X117" s="138"/>
      <c r="Y117" s="138"/>
      <c r="Z117" s="138"/>
      <c r="AA117" s="138"/>
      <c r="AB117" s="138"/>
    </row>
    <row r="118" spans="2:28" s="67" customFormat="1" ht="18" hidden="1">
      <c r="B118" s="72">
        <v>104</v>
      </c>
      <c r="C118" s="471"/>
      <c r="D118" s="432"/>
      <c r="E118" s="446"/>
      <c r="F118" s="288" t="s">
        <v>316</v>
      </c>
      <c r="G118" s="325"/>
      <c r="H118" s="362">
        <f t="shared" si="4"/>
        <v>3.0999999999999996</v>
      </c>
      <c r="I118" s="362" t="s">
        <v>311</v>
      </c>
      <c r="J118" s="362"/>
      <c r="K118" s="330"/>
      <c r="L118" s="329" t="s">
        <v>110</v>
      </c>
      <c r="M118" s="65"/>
      <c r="N118" s="65"/>
      <c r="O118" s="68" t="s">
        <v>317</v>
      </c>
      <c r="P118" s="311" t="s">
        <v>112</v>
      </c>
      <c r="Q118" s="65"/>
      <c r="R118" s="275">
        <f>IF(L118="Other",0,IF(AND(L118&lt;&gt;"",SUMIFS('Details Effort'!$E:$E,'Details Effort'!$B:$B,L118,'Details Effort'!$C:$C,LEFT(P118,3),'Details Effort'!$D:$D,O118)=0),"No reference",SUMIFS('Details Effort'!$E:$E,'Details Effort'!$B:$B,L118,'Details Effort'!$C:$C,LEFT(P118,3),'Details Effort'!$D:$D,O118)))</f>
        <v>5.27</v>
      </c>
      <c r="S118" s="276">
        <f>IFERROR(IF(P118="New Reuse",'Basic Project Information'!$F$9*$R118*RIGHT(Q118,5),R118),"Select the reuse change rate.")</f>
        <v>5.27</v>
      </c>
      <c r="T118" s="111"/>
      <c r="U118" s="278">
        <f t="shared" ref="U118:U119" si="7">IF(AND(L118="Other",T118=0),"Please input M/M",IFERROR(S118+T118,"The M/M reference is incorrect."))</f>
        <v>5.27</v>
      </c>
      <c r="V118" s="66"/>
      <c r="W118" s="66"/>
      <c r="X118" s="138"/>
      <c r="Y118" s="138"/>
      <c r="Z118" s="138"/>
      <c r="AA118" s="138"/>
      <c r="AB118" s="138"/>
    </row>
    <row r="119" spans="2:28" s="67" customFormat="1" ht="18" hidden="1">
      <c r="B119" s="72">
        <v>105</v>
      </c>
      <c r="C119" s="471"/>
      <c r="D119" s="432"/>
      <c r="E119" s="446"/>
      <c r="F119" s="288" t="s">
        <v>318</v>
      </c>
      <c r="G119" s="325"/>
      <c r="H119" s="362">
        <f t="shared" si="4"/>
        <v>14.1</v>
      </c>
      <c r="I119" s="362" t="s">
        <v>311</v>
      </c>
      <c r="J119" s="362"/>
      <c r="K119" s="330"/>
      <c r="L119" s="329" t="s">
        <v>110</v>
      </c>
      <c r="M119" s="65"/>
      <c r="N119" s="65"/>
      <c r="O119" s="68" t="s">
        <v>167</v>
      </c>
      <c r="P119" s="311" t="s">
        <v>112</v>
      </c>
      <c r="Q119" s="65"/>
      <c r="R119" s="275">
        <f>IF(L119="Other",0,IF(AND(L119&lt;&gt;"",SUMIFS('Details Effort'!$E:$E,'Details Effort'!$B:$B,L119,'Details Effort'!$C:$C,LEFT(P119,3),'Details Effort'!$D:$D,O119)=0),"No reference",SUMIFS('Details Effort'!$E:$E,'Details Effort'!$B:$B,L119,'Details Effort'!$C:$C,LEFT(P119,3),'Details Effort'!$D:$D,O119)))</f>
        <v>23.97</v>
      </c>
      <c r="S119" s="276">
        <f>IFERROR(IF(P119="New Reuse",'Basic Project Information'!$F$9*$R119*RIGHT(Q119,5),R119),"Select the reuse change rate.")</f>
        <v>23.97</v>
      </c>
      <c r="T119" s="111"/>
      <c r="U119" s="278">
        <f t="shared" si="7"/>
        <v>23.97</v>
      </c>
      <c r="V119" s="66"/>
      <c r="W119" s="66"/>
      <c r="X119" s="138"/>
      <c r="Y119" s="138"/>
      <c r="Z119" s="138"/>
      <c r="AA119" s="138"/>
      <c r="AB119" s="138"/>
    </row>
    <row r="120" spans="2:28" s="67" customFormat="1" ht="18" hidden="1">
      <c r="B120" s="72">
        <v>106</v>
      </c>
      <c r="C120" s="471"/>
      <c r="D120" s="432"/>
      <c r="E120" s="446"/>
      <c r="F120" s="288" t="s">
        <v>319</v>
      </c>
      <c r="G120" s="325"/>
      <c r="H120" s="362">
        <f t="shared" si="4"/>
        <v>5</v>
      </c>
      <c r="I120" s="362" t="s">
        <v>311</v>
      </c>
      <c r="J120" s="362"/>
      <c r="K120" s="330"/>
      <c r="L120" s="329" t="s">
        <v>110</v>
      </c>
      <c r="M120" s="65"/>
      <c r="N120" s="65"/>
      <c r="O120" s="68" t="s">
        <v>114</v>
      </c>
      <c r="P120" s="311" t="s">
        <v>112</v>
      </c>
      <c r="Q120" s="65"/>
      <c r="R120" s="275">
        <f>IF(L120="Other",0,IF(AND(L120&lt;&gt;"",SUMIFS('Details Effort'!$E:$E,'Details Effort'!$B:$B,L120,'Details Effort'!$C:$C,LEFT(P120,3),'Details Effort'!$D:$D,O120)=0),"No reference",SUMIFS('Details Effort'!$E:$E,'Details Effort'!$B:$B,L120,'Details Effort'!$C:$C,LEFT(P120,3),'Details Effort'!$D:$D,O120)))</f>
        <v>8.5</v>
      </c>
      <c r="S120" s="276">
        <f>IFERROR(IF(P120="New Reuse",'Basic Project Information'!$F$9*$R120*RIGHT(Q120,5),R120),"Select the reuse change rate.")</f>
        <v>8.5</v>
      </c>
      <c r="T120" s="111"/>
      <c r="U120" s="278">
        <f>IF(AND(L120="Other",T120=0),"Please input M/M",IFERROR(S120+T120,"The M/M reference is incorrect."))</f>
        <v>8.5</v>
      </c>
      <c r="V120" s="66"/>
      <c r="W120" s="66"/>
      <c r="X120" s="138"/>
      <c r="Y120" s="138"/>
      <c r="Z120" s="138"/>
      <c r="AA120" s="138"/>
      <c r="AB120" s="138"/>
    </row>
    <row r="121" spans="2:28" s="67" customFormat="1" ht="18" hidden="1">
      <c r="B121" s="72">
        <v>107</v>
      </c>
      <c r="C121" s="471"/>
      <c r="D121" s="432"/>
      <c r="E121" s="446"/>
      <c r="F121" s="288" t="s">
        <v>320</v>
      </c>
      <c r="G121" s="325"/>
      <c r="H121" s="362">
        <f t="shared" si="4"/>
        <v>5</v>
      </c>
      <c r="I121" s="362" t="s">
        <v>311</v>
      </c>
      <c r="J121" s="362"/>
      <c r="K121" s="330"/>
      <c r="L121" s="329" t="s">
        <v>208</v>
      </c>
      <c r="M121" s="65"/>
      <c r="N121" s="65"/>
      <c r="O121" s="68" t="s">
        <v>114</v>
      </c>
      <c r="P121" s="311" t="s">
        <v>112</v>
      </c>
      <c r="Q121" s="65"/>
      <c r="R121" s="275">
        <f>IF(L121="Other",0,IF(AND(L121&lt;&gt;"",SUMIFS('Details Effort'!$E:$E,'Details Effort'!$B:$B,L121,'Details Effort'!$C:$C,LEFT(P121,3),'Details Effort'!$D:$D,O121)=0),"No reference",SUMIFS('Details Effort'!$E:$E,'Details Effort'!$B:$B,L121,'Details Effort'!$C:$C,LEFT(P121,3),'Details Effort'!$D:$D,O121)))</f>
        <v>8.5</v>
      </c>
      <c r="S121" s="276">
        <f>IFERROR(IF(P121="New Reuse",'Basic Project Information'!$F$9*$R121*RIGHT(Q121,5),R121),"Select the reuse change rate.")</f>
        <v>8.5</v>
      </c>
      <c r="T121" s="111"/>
      <c r="U121" s="278">
        <f>IF(AND(L121="Other",T121=0),"Please input M/M",IFERROR(S121+T121,"The M/M reference is incorrect."))</f>
        <v>8.5</v>
      </c>
      <c r="V121" s="66"/>
      <c r="W121" s="66"/>
      <c r="X121" s="138"/>
      <c r="Y121" s="138"/>
      <c r="Z121" s="138"/>
      <c r="AA121" s="138"/>
      <c r="AB121" s="138"/>
    </row>
    <row r="122" spans="2:28" s="67" customFormat="1" ht="128.25" hidden="1">
      <c r="B122" s="72">
        <v>108</v>
      </c>
      <c r="C122" s="471"/>
      <c r="D122" s="433"/>
      <c r="E122" s="447"/>
      <c r="F122" s="288" t="s">
        <v>321</v>
      </c>
      <c r="G122" s="325" t="s">
        <v>322</v>
      </c>
      <c r="H122" s="362">
        <f t="shared" si="4"/>
        <v>11.9</v>
      </c>
      <c r="I122" s="362" t="s">
        <v>311</v>
      </c>
      <c r="J122" s="362"/>
      <c r="K122" s="330"/>
      <c r="L122" s="329" t="s">
        <v>208</v>
      </c>
      <c r="M122" s="65"/>
      <c r="N122" s="65"/>
      <c r="O122" s="68" t="s">
        <v>167</v>
      </c>
      <c r="P122" s="311" t="s">
        <v>112</v>
      </c>
      <c r="Q122" s="65"/>
      <c r="R122" s="275">
        <f>IF(L122="Other",0,IF(AND(L122&lt;&gt;"",SUMIFS('Details Effort'!$E:$E,'Details Effort'!$B:$B,L122,'Details Effort'!$C:$C,LEFT(P122,3),'Details Effort'!$D:$D,O122)=0),"No reference",SUMIFS('Details Effort'!$E:$E,'Details Effort'!$B:$B,L122,'Details Effort'!$C:$C,LEFT(P122,3),'Details Effort'!$D:$D,O122)))</f>
        <v>20.23</v>
      </c>
      <c r="S122" s="276">
        <f>IFERROR(IF(P122="New Reuse",'Basic Project Information'!$F$9*$R122*RIGHT(Q122,5),R122),"Select the reuse change rate.")</f>
        <v>20.23</v>
      </c>
      <c r="T122" s="111"/>
      <c r="U122" s="278">
        <f>IF(AND(L122="Other",T122=0),"Please input M/M",IFERROR(S122+T122,"The M/M reference is incorrect."))</f>
        <v>20.23</v>
      </c>
      <c r="V122" s="66"/>
      <c r="W122" s="66"/>
      <c r="X122" s="138"/>
      <c r="Y122" s="138"/>
      <c r="Z122" s="138"/>
      <c r="AA122" s="138"/>
      <c r="AB122" s="138"/>
    </row>
    <row r="123" spans="2:28" s="67" customFormat="1" ht="18" hidden="1">
      <c r="B123" s="72">
        <v>111</v>
      </c>
      <c r="C123" s="470" t="s">
        <v>323</v>
      </c>
      <c r="D123" s="431" t="s">
        <v>324</v>
      </c>
      <c r="E123" s="445" t="s">
        <v>325</v>
      </c>
      <c r="F123" s="288" t="s">
        <v>326</v>
      </c>
      <c r="G123" s="325"/>
      <c r="H123" s="362">
        <f t="shared" si="4"/>
        <v>9.1</v>
      </c>
      <c r="I123" s="362" t="s">
        <v>311</v>
      </c>
      <c r="J123" s="362"/>
      <c r="K123" s="330"/>
      <c r="L123" s="329" t="s">
        <v>110</v>
      </c>
      <c r="M123" s="65"/>
      <c r="N123" s="65"/>
      <c r="O123" s="68" t="s">
        <v>111</v>
      </c>
      <c r="P123" s="311" t="s">
        <v>112</v>
      </c>
      <c r="Q123" s="65"/>
      <c r="R123" s="275">
        <f>IF(L123="Other",0,IF(AND(L123&lt;&gt;"",SUMIFS('Details Effort'!$E:$E,'Details Effort'!$B:$B,L123,'Details Effort'!$C:$C,LEFT(P123,3),'Details Effort'!$D:$D,O123)=0),"No reference",SUMIFS('Details Effort'!$E:$E,'Details Effort'!$B:$B,L123,'Details Effort'!$C:$C,LEFT(P123,3),'Details Effort'!$D:$D,O123)))</f>
        <v>15.469999999999999</v>
      </c>
      <c r="S123" s="276">
        <f>IFERROR(IF(P123="New Reuse",'Basic Project Information'!$F$9*$R123*RIGHT(Q123,5),R123),"Select the reuse change rate.")</f>
        <v>15.469999999999999</v>
      </c>
      <c r="T123" s="111"/>
      <c r="U123" s="278">
        <f>IF(AND(L123="Other",T123=0),"Please input M/M",IFERROR(S123+T123,"The M/M reference is incorrect."))</f>
        <v>15.469999999999999</v>
      </c>
      <c r="V123" s="66"/>
      <c r="W123" s="66"/>
      <c r="X123" s="138"/>
      <c r="Y123" s="138"/>
      <c r="Z123" s="138"/>
      <c r="AA123" s="138"/>
      <c r="AB123" s="138"/>
    </row>
    <row r="124" spans="2:28" s="67" customFormat="1" ht="18" hidden="1">
      <c r="B124" s="72">
        <v>112</v>
      </c>
      <c r="C124" s="471"/>
      <c r="D124" s="432"/>
      <c r="E124" s="446"/>
      <c r="F124" s="288" t="s">
        <v>327</v>
      </c>
      <c r="G124" s="325"/>
      <c r="H124" s="362">
        <f t="shared" si="4"/>
        <v>9.1</v>
      </c>
      <c r="I124" s="362" t="s">
        <v>311</v>
      </c>
      <c r="J124" s="362"/>
      <c r="K124" s="330"/>
      <c r="L124" s="329" t="s">
        <v>110</v>
      </c>
      <c r="M124" s="65"/>
      <c r="N124" s="65"/>
      <c r="O124" s="68" t="s">
        <v>111</v>
      </c>
      <c r="P124" s="311" t="s">
        <v>112</v>
      </c>
      <c r="Q124" s="65"/>
      <c r="R124" s="275">
        <f>IF(L124="Other",0,IF(AND(L124&lt;&gt;"",SUMIFS('Details Effort'!$E:$E,'Details Effort'!$B:$B,L124,'Details Effort'!$C:$C,LEFT(P124,3),'Details Effort'!$D:$D,O124)=0),"No reference",SUMIFS('Details Effort'!$E:$E,'Details Effort'!$B:$B,L124,'Details Effort'!$C:$C,LEFT(P124,3),'Details Effort'!$D:$D,O124)))</f>
        <v>15.469999999999999</v>
      </c>
      <c r="S124" s="276">
        <f>IFERROR(IF(P124="New Reuse",'Basic Project Information'!$F$9*$R124*RIGHT(Q124,5),R124),"Select the reuse change rate.")</f>
        <v>15.469999999999999</v>
      </c>
      <c r="T124" s="111"/>
      <c r="U124" s="278">
        <f>IF(AND(L124="Other",T124=0),"Please input M/M",IFERROR(S124+T124,"The M/M reference is incorrect."))</f>
        <v>15.469999999999999</v>
      </c>
      <c r="V124" s="66"/>
      <c r="W124" s="66"/>
      <c r="X124" s="138"/>
      <c r="Y124" s="138"/>
      <c r="Z124" s="138"/>
      <c r="AA124" s="138"/>
      <c r="AB124" s="138"/>
    </row>
    <row r="125" spans="2:28" s="67" customFormat="1" ht="18" hidden="1">
      <c r="B125" s="72">
        <v>113</v>
      </c>
      <c r="C125" s="471"/>
      <c r="D125" s="432"/>
      <c r="E125" s="446"/>
      <c r="F125" s="288" t="s">
        <v>328</v>
      </c>
      <c r="G125" s="325"/>
      <c r="H125" s="362">
        <f t="shared" si="4"/>
        <v>5</v>
      </c>
      <c r="I125" s="362" t="s">
        <v>311</v>
      </c>
      <c r="J125" s="362"/>
      <c r="K125" s="330"/>
      <c r="L125" s="329" t="s">
        <v>110</v>
      </c>
      <c r="M125" s="65"/>
      <c r="N125" s="65"/>
      <c r="O125" s="68" t="s">
        <v>114</v>
      </c>
      <c r="P125" s="311" t="s">
        <v>112</v>
      </c>
      <c r="Q125" s="65"/>
      <c r="R125" s="275">
        <f>IF(L125="Other",0,IF(AND(L125&lt;&gt;"",SUMIFS('Details Effort'!$E:$E,'Details Effort'!$B:$B,L125,'Details Effort'!$C:$C,LEFT(P125,3),'Details Effort'!$D:$D,O125)=0),"No reference",SUMIFS('Details Effort'!$E:$E,'Details Effort'!$B:$B,L125,'Details Effort'!$C:$C,LEFT(P125,3),'Details Effort'!$D:$D,O125)))</f>
        <v>8.5</v>
      </c>
      <c r="S125" s="276">
        <f>IFERROR(IF(P125="New Reuse",'Basic Project Information'!$F$9*$R125*RIGHT(Q125,5),R125),"Select the reuse change rate.")</f>
        <v>8.5</v>
      </c>
      <c r="T125" s="111"/>
      <c r="U125" s="278">
        <f>IF(AND(L125="Other",T125=0),"Please input M/M",IFERROR(S125+T125,"The M/M reference is incorrect."))</f>
        <v>8.5</v>
      </c>
      <c r="V125" s="66"/>
      <c r="W125" s="66"/>
      <c r="X125" s="138"/>
      <c r="Y125" s="138"/>
      <c r="Z125" s="138"/>
      <c r="AA125" s="138"/>
      <c r="AB125" s="138"/>
    </row>
    <row r="126" spans="2:28" s="67" customFormat="1" ht="18" hidden="1">
      <c r="B126" s="72">
        <v>114</v>
      </c>
      <c r="C126" s="471"/>
      <c r="D126" s="432"/>
      <c r="E126" s="446"/>
      <c r="F126" s="288" t="s">
        <v>329</v>
      </c>
      <c r="G126" s="325"/>
      <c r="H126" s="362">
        <f t="shared" si="4"/>
        <v>5</v>
      </c>
      <c r="I126" s="362" t="s">
        <v>311</v>
      </c>
      <c r="J126" s="362"/>
      <c r="K126" s="330"/>
      <c r="L126" s="329" t="s">
        <v>110</v>
      </c>
      <c r="M126" s="65"/>
      <c r="N126" s="65"/>
      <c r="O126" s="68" t="s">
        <v>114</v>
      </c>
      <c r="P126" s="311" t="s">
        <v>112</v>
      </c>
      <c r="Q126" s="65"/>
      <c r="R126" s="275">
        <f>IF(L126="Other",0,IF(AND(L126&lt;&gt;"",SUMIFS('Details Effort'!$E:$E,'Details Effort'!$B:$B,L126,'Details Effort'!$C:$C,LEFT(P126,3),'Details Effort'!$D:$D,O126)=0),"No reference",SUMIFS('Details Effort'!$E:$E,'Details Effort'!$B:$B,L126,'Details Effort'!$C:$C,LEFT(P126,3),'Details Effort'!$D:$D,O126)))</f>
        <v>8.5</v>
      </c>
      <c r="S126" s="276">
        <f>IFERROR(IF(P126="New Reuse",'Basic Project Information'!$F$9*$R126*RIGHT(Q126,5),R126),"Select the reuse change rate.")</f>
        <v>8.5</v>
      </c>
      <c r="T126" s="111"/>
      <c r="U126" s="278">
        <f>IF(AND(L126="Other",T126=0),"Please input M/M",IFERROR(S126+T126,"The M/M reference is incorrect."))</f>
        <v>8.5</v>
      </c>
      <c r="V126" s="66"/>
      <c r="W126" s="66"/>
      <c r="X126" s="138"/>
      <c r="Y126" s="138"/>
      <c r="Z126" s="138"/>
      <c r="AA126" s="138"/>
      <c r="AB126" s="138"/>
    </row>
    <row r="127" spans="2:28" s="67" customFormat="1" ht="36" hidden="1">
      <c r="B127" s="72">
        <v>115</v>
      </c>
      <c r="C127" s="471"/>
      <c r="D127" s="432"/>
      <c r="E127" s="446"/>
      <c r="F127" s="288" t="s">
        <v>330</v>
      </c>
      <c r="G127" s="325"/>
      <c r="H127" s="362">
        <f t="shared" si="4"/>
        <v>5</v>
      </c>
      <c r="I127" s="362" t="s">
        <v>311</v>
      </c>
      <c r="J127" s="362"/>
      <c r="K127" s="330"/>
      <c r="L127" s="329" t="s">
        <v>208</v>
      </c>
      <c r="M127" s="65"/>
      <c r="N127" s="65"/>
      <c r="O127" s="68" t="s">
        <v>114</v>
      </c>
      <c r="P127" s="311" t="s">
        <v>112</v>
      </c>
      <c r="Q127" s="65"/>
      <c r="R127" s="275">
        <f>IF(L127="Other",0,IF(AND(L127&lt;&gt;"",SUMIFS('Details Effort'!$E:$E,'Details Effort'!$B:$B,L127,'Details Effort'!$C:$C,LEFT(P127,3),'Details Effort'!$D:$D,O127)=0),"No reference",SUMIFS('Details Effort'!$E:$E,'Details Effort'!$B:$B,L127,'Details Effort'!$C:$C,LEFT(P127,3),'Details Effort'!$D:$D,O127)))</f>
        <v>8.5</v>
      </c>
      <c r="S127" s="276">
        <f>IFERROR(IF(P127="New Reuse",'Basic Project Information'!$F$9*$R127*RIGHT(Q127,5),R127),"Select the reuse change rate.")</f>
        <v>8.5</v>
      </c>
      <c r="T127" s="111"/>
      <c r="U127" s="278">
        <f>IF(AND(L127="Other",T127=0),"Please input M/M",IFERROR(S127+T127,"The M/M reference is incorrect."))</f>
        <v>8.5</v>
      </c>
      <c r="V127" s="66"/>
      <c r="W127" s="66"/>
      <c r="X127" s="138"/>
      <c r="Y127" s="138"/>
      <c r="Z127" s="138"/>
      <c r="AA127" s="138"/>
      <c r="AB127" s="138"/>
    </row>
    <row r="128" spans="2:28" s="67" customFormat="1" ht="36" hidden="1">
      <c r="B128" s="72">
        <v>116</v>
      </c>
      <c r="C128" s="473"/>
      <c r="D128" s="433"/>
      <c r="E128" s="447"/>
      <c r="F128" s="288" t="s">
        <v>331</v>
      </c>
      <c r="G128" s="325"/>
      <c r="H128" s="362">
        <f t="shared" si="4"/>
        <v>7.4</v>
      </c>
      <c r="I128" s="362" t="s">
        <v>311</v>
      </c>
      <c r="J128" s="362"/>
      <c r="K128" s="330"/>
      <c r="L128" s="329" t="s">
        <v>208</v>
      </c>
      <c r="M128" s="65"/>
      <c r="N128" s="65"/>
      <c r="O128" s="68" t="s">
        <v>111</v>
      </c>
      <c r="P128" s="311" t="s">
        <v>112</v>
      </c>
      <c r="Q128" s="65"/>
      <c r="R128" s="275">
        <f>IF(L128="Other",0,IF(AND(L128&lt;&gt;"",SUMIFS('Details Effort'!$E:$E,'Details Effort'!$B:$B,L128,'Details Effort'!$C:$C,LEFT(P128,3),'Details Effort'!$D:$D,O128)=0),"No reference",SUMIFS('Details Effort'!$E:$E,'Details Effort'!$B:$B,L128,'Details Effort'!$C:$C,LEFT(P128,3),'Details Effort'!$D:$D,O128)))</f>
        <v>12.58</v>
      </c>
      <c r="S128" s="276">
        <f>IFERROR(IF(P128="New Reuse",'Basic Project Information'!$F$9*$R128*RIGHT(Q128,5),R128),"Select the reuse change rate.")</f>
        <v>12.58</v>
      </c>
      <c r="T128" s="111"/>
      <c r="U128" s="278">
        <f>IF(AND(L128="Other",T128=0),"Please input M/M",IFERROR(S128+T128,"The M/M reference is incorrect."))</f>
        <v>12.58</v>
      </c>
      <c r="V128" s="66"/>
      <c r="W128" s="66"/>
      <c r="X128" s="138"/>
      <c r="Y128" s="138"/>
      <c r="Z128" s="138"/>
      <c r="AA128" s="138"/>
      <c r="AB128" s="138"/>
    </row>
    <row r="129" spans="2:28" s="67" customFormat="1" ht="18" hidden="1">
      <c r="B129" s="72">
        <v>117</v>
      </c>
      <c r="C129" s="470" t="s">
        <v>332</v>
      </c>
      <c r="D129" s="431" t="s">
        <v>333</v>
      </c>
      <c r="E129" s="445" t="s">
        <v>334</v>
      </c>
      <c r="F129" s="288" t="s">
        <v>335</v>
      </c>
      <c r="G129" s="325"/>
      <c r="H129" s="362">
        <f t="shared" si="4"/>
        <v>9.1</v>
      </c>
      <c r="I129" s="362" t="s">
        <v>311</v>
      </c>
      <c r="J129" s="362"/>
      <c r="K129" s="330"/>
      <c r="L129" s="329" t="s">
        <v>110</v>
      </c>
      <c r="M129" s="65"/>
      <c r="N129" s="65"/>
      <c r="O129" s="68" t="s">
        <v>111</v>
      </c>
      <c r="P129" s="311" t="s">
        <v>112</v>
      </c>
      <c r="Q129" s="65"/>
      <c r="R129" s="275">
        <f>IF(L129="Other",0,IF(AND(L129&lt;&gt;"",SUMIFS('Details Effort'!$E:$E,'Details Effort'!$B:$B,L129,'Details Effort'!$C:$C,LEFT(P129,3),'Details Effort'!$D:$D,O129)=0),"No reference",SUMIFS('Details Effort'!$E:$E,'Details Effort'!$B:$B,L129,'Details Effort'!$C:$C,LEFT(P129,3),'Details Effort'!$D:$D,O129)))</f>
        <v>15.469999999999999</v>
      </c>
      <c r="S129" s="276">
        <f>IFERROR(IF(P129="New Reuse",'Basic Project Information'!$F$9*$R129*RIGHT(Q129,5),R129),"Select the reuse change rate.")</f>
        <v>15.469999999999999</v>
      </c>
      <c r="T129" s="111"/>
      <c r="U129" s="278">
        <f>IF(AND(L129="Other",T129=0),"Please input M/M",IFERROR(S129+T129,"The M/M reference is incorrect."))</f>
        <v>15.469999999999999</v>
      </c>
      <c r="V129" s="66"/>
      <c r="W129" s="66"/>
      <c r="X129" s="138"/>
      <c r="Y129" s="138"/>
      <c r="Z129" s="138"/>
      <c r="AA129" s="138"/>
      <c r="AB129" s="138"/>
    </row>
    <row r="130" spans="2:28" s="67" customFormat="1" ht="18" hidden="1">
      <c r="B130" s="72">
        <v>118</v>
      </c>
      <c r="C130" s="471"/>
      <c r="D130" s="432"/>
      <c r="E130" s="447"/>
      <c r="F130" s="288" t="s">
        <v>336</v>
      </c>
      <c r="G130" s="325"/>
      <c r="H130" s="362">
        <f t="shared" si="4"/>
        <v>5</v>
      </c>
      <c r="I130" s="362" t="s">
        <v>311</v>
      </c>
      <c r="J130" s="362"/>
      <c r="K130" s="330"/>
      <c r="L130" s="329" t="s">
        <v>208</v>
      </c>
      <c r="M130" s="65"/>
      <c r="N130" s="65"/>
      <c r="O130" s="68" t="s">
        <v>114</v>
      </c>
      <c r="P130" s="311" t="s">
        <v>112</v>
      </c>
      <c r="Q130" s="65"/>
      <c r="R130" s="275">
        <f>IF(L130="Other",0,IF(AND(L130&lt;&gt;"",SUMIFS('Details Effort'!$E:$E,'Details Effort'!$B:$B,L130,'Details Effort'!$C:$C,LEFT(P130,3),'Details Effort'!$D:$D,O130)=0),"No reference",SUMIFS('Details Effort'!$E:$E,'Details Effort'!$B:$B,L130,'Details Effort'!$C:$C,LEFT(P130,3),'Details Effort'!$D:$D,O130)))</f>
        <v>8.5</v>
      </c>
      <c r="S130" s="276">
        <f>IFERROR(IF(P130="New Reuse",'Basic Project Information'!$F$9*$R130*RIGHT(Q130,5),R130),"Select the reuse change rate.")</f>
        <v>8.5</v>
      </c>
      <c r="T130" s="111"/>
      <c r="U130" s="278">
        <f>IF(AND(L130="Other",T130=0),"Please input M/M",IFERROR(S130+T130,"The M/M reference is incorrect."))</f>
        <v>8.5</v>
      </c>
      <c r="V130" s="66"/>
      <c r="W130" s="66"/>
      <c r="X130" s="138"/>
      <c r="Y130" s="138"/>
      <c r="Z130" s="138"/>
      <c r="AA130" s="138"/>
      <c r="AB130" s="138"/>
    </row>
    <row r="131" spans="2:28" s="67" customFormat="1" ht="18" hidden="1">
      <c r="B131" s="72">
        <v>119</v>
      </c>
      <c r="C131" s="471"/>
      <c r="D131" s="432"/>
      <c r="E131" s="445"/>
      <c r="F131" s="288" t="s">
        <v>337</v>
      </c>
      <c r="G131" s="325"/>
      <c r="H131" s="362">
        <f t="shared" si="4"/>
        <v>5</v>
      </c>
      <c r="I131" s="362" t="s">
        <v>311</v>
      </c>
      <c r="J131" s="362"/>
      <c r="K131" s="330"/>
      <c r="L131" s="329" t="s">
        <v>110</v>
      </c>
      <c r="M131" s="65"/>
      <c r="N131" s="65"/>
      <c r="O131" s="68" t="s">
        <v>114</v>
      </c>
      <c r="P131" s="311" t="s">
        <v>112</v>
      </c>
      <c r="Q131" s="65"/>
      <c r="R131" s="275">
        <f>IF(L131="Other",0,IF(AND(L131&lt;&gt;"",SUMIFS('Details Effort'!$E:$E,'Details Effort'!$B:$B,L131,'Details Effort'!$C:$C,LEFT(P131,3),'Details Effort'!$D:$D,O131)=0),"No reference",SUMIFS('Details Effort'!$E:$E,'Details Effort'!$B:$B,L131,'Details Effort'!$C:$C,LEFT(P131,3),'Details Effort'!$D:$D,O131)))</f>
        <v>8.5</v>
      </c>
      <c r="S131" s="276">
        <f>IFERROR(IF(P131="New Reuse",'Basic Project Information'!$F$9*$R131*RIGHT(Q131,5),R131),"Select the reuse change rate.")</f>
        <v>8.5</v>
      </c>
      <c r="T131" s="111"/>
      <c r="U131" s="278">
        <f>IF(AND(L131="Other",T131=0),"Please input M/M",IFERROR(S131+T131,"The M/M reference is incorrect."))</f>
        <v>8.5</v>
      </c>
      <c r="V131" s="66"/>
      <c r="W131" s="66"/>
      <c r="X131" s="138"/>
      <c r="Y131" s="138"/>
      <c r="Z131" s="138"/>
      <c r="AA131" s="138"/>
      <c r="AB131" s="138"/>
    </row>
    <row r="132" spans="2:28" s="67" customFormat="1" ht="18" hidden="1">
      <c r="B132" s="72">
        <v>120</v>
      </c>
      <c r="C132" s="471"/>
      <c r="D132" s="433"/>
      <c r="E132" s="447"/>
      <c r="F132" s="288" t="s">
        <v>338</v>
      </c>
      <c r="G132" s="325"/>
      <c r="H132" s="362">
        <f t="shared" si="4"/>
        <v>5</v>
      </c>
      <c r="I132" s="362" t="s">
        <v>311</v>
      </c>
      <c r="J132" s="362"/>
      <c r="K132" s="330"/>
      <c r="L132" s="329" t="s">
        <v>208</v>
      </c>
      <c r="M132" s="65"/>
      <c r="N132" s="65"/>
      <c r="O132" s="68" t="s">
        <v>114</v>
      </c>
      <c r="P132" s="311" t="s">
        <v>112</v>
      </c>
      <c r="Q132" s="65"/>
      <c r="R132" s="275">
        <f>IF(L132="Other",0,IF(AND(L132&lt;&gt;"",SUMIFS('Details Effort'!$E:$E,'Details Effort'!$B:$B,L132,'Details Effort'!$C:$C,LEFT(P132,3),'Details Effort'!$D:$D,O132)=0),"No reference",SUMIFS('Details Effort'!$E:$E,'Details Effort'!$B:$B,L132,'Details Effort'!$C:$C,LEFT(P132,3),'Details Effort'!$D:$D,O132)))</f>
        <v>8.5</v>
      </c>
      <c r="S132" s="276">
        <f>IFERROR(IF(P132="New Reuse",'Basic Project Information'!$F$9*$R132*RIGHT(Q132,5),R132),"Select the reuse change rate.")</f>
        <v>8.5</v>
      </c>
      <c r="T132" s="111"/>
      <c r="U132" s="278">
        <f>IF(AND(L132="Other",T132=0),"Please input M/M",IFERROR(S132+T132,"The M/M reference is incorrect."))</f>
        <v>8.5</v>
      </c>
      <c r="V132" s="66"/>
      <c r="W132" s="66"/>
      <c r="X132" s="138"/>
      <c r="Y132" s="138"/>
      <c r="Z132" s="138"/>
      <c r="AA132" s="138"/>
      <c r="AB132" s="138"/>
    </row>
    <row r="133" spans="2:28" s="67" customFormat="1" ht="40.5" hidden="1" customHeight="1">
      <c r="B133" s="72">
        <v>121</v>
      </c>
      <c r="C133" s="473"/>
      <c r="D133" s="348" t="s">
        <v>339</v>
      </c>
      <c r="E133" s="348" t="s">
        <v>340</v>
      </c>
      <c r="F133" s="288" t="s">
        <v>341</v>
      </c>
      <c r="G133" s="325"/>
      <c r="H133" s="362">
        <f t="shared" ref="H133:H153" si="8">U133/1.7</f>
        <v>9.1</v>
      </c>
      <c r="I133" s="362" t="s">
        <v>311</v>
      </c>
      <c r="J133" s="362"/>
      <c r="K133" s="330"/>
      <c r="L133" s="329" t="s">
        <v>110</v>
      </c>
      <c r="M133" s="65"/>
      <c r="N133" s="65"/>
      <c r="O133" s="68" t="s">
        <v>111</v>
      </c>
      <c r="P133" s="311" t="s">
        <v>112</v>
      </c>
      <c r="Q133" s="65"/>
      <c r="R133" s="275">
        <f>IF(L133="Other",0,IF(AND(L133&lt;&gt;"",SUMIFS('Details Effort'!$E:$E,'Details Effort'!$B:$B,L133,'Details Effort'!$C:$C,LEFT(P133,3),'Details Effort'!$D:$D,O133)=0),"No reference",SUMIFS('Details Effort'!$E:$E,'Details Effort'!$B:$B,L133,'Details Effort'!$C:$C,LEFT(P133,3),'Details Effort'!$D:$D,O133)))</f>
        <v>15.469999999999999</v>
      </c>
      <c r="S133" s="276">
        <f>IFERROR(IF(P133="New Reuse",'Basic Project Information'!$F$9*$R133*RIGHT(Q133,5),R133),"Select the reuse change rate.")</f>
        <v>15.469999999999999</v>
      </c>
      <c r="T133" s="111"/>
      <c r="U133" s="278">
        <f>IF(AND(L133="Other",T133=0),"Please input M/M",IFERROR(S133+T133,"The M/M reference is incorrect."))</f>
        <v>15.469999999999999</v>
      </c>
      <c r="V133" s="66"/>
      <c r="W133" s="66"/>
      <c r="X133" s="138"/>
      <c r="Y133" s="138"/>
      <c r="Z133" s="138"/>
      <c r="AA133" s="138"/>
      <c r="AB133" s="138"/>
    </row>
    <row r="134" spans="2:28" s="67" customFormat="1" ht="57.75" customHeight="1">
      <c r="B134" s="72">
        <v>122</v>
      </c>
      <c r="C134" s="470" t="s">
        <v>342</v>
      </c>
      <c r="D134" s="431" t="s">
        <v>343</v>
      </c>
      <c r="E134" s="382" t="s">
        <v>344</v>
      </c>
      <c r="F134" s="350" t="s">
        <v>344</v>
      </c>
      <c r="G134" s="325"/>
      <c r="H134" s="362">
        <f t="shared" si="8"/>
        <v>9.1</v>
      </c>
      <c r="I134" s="362" t="s">
        <v>134</v>
      </c>
      <c r="J134" s="371" t="s">
        <v>192</v>
      </c>
      <c r="K134" s="330" t="s">
        <v>249</v>
      </c>
      <c r="L134" s="329" t="s">
        <v>110</v>
      </c>
      <c r="M134" s="65"/>
      <c r="N134" s="65"/>
      <c r="O134" s="68" t="s">
        <v>111</v>
      </c>
      <c r="P134" s="311" t="s">
        <v>112</v>
      </c>
      <c r="Q134" s="65"/>
      <c r="R134" s="275">
        <f>IF(L134="Other",0,IF(AND(L134&lt;&gt;"",SUMIFS('Details Effort'!$E:$E,'Details Effort'!$B:$B,L134,'Details Effort'!$C:$C,LEFT(P134,3),'Details Effort'!$D:$D,O134)=0),"No reference",SUMIFS('Details Effort'!$E:$E,'Details Effort'!$B:$B,L134,'Details Effort'!$C:$C,LEFT(P134,3),'Details Effort'!$D:$D,O134)))</f>
        <v>15.469999999999999</v>
      </c>
      <c r="S134" s="276">
        <f>IFERROR(IF(P134="New Reuse",'Basic Project Information'!$F$9*$R134*RIGHT(Q134,5),R134),"Select the reuse change rate.")</f>
        <v>15.469999999999999</v>
      </c>
      <c r="T134" s="111"/>
      <c r="U134" s="278">
        <f>IF(AND(L134="Other",T134=0),"Please input M/M",IFERROR(S134+T134,"The M/M reference is incorrect."))</f>
        <v>15.469999999999999</v>
      </c>
      <c r="V134" s="66"/>
      <c r="W134" s="66"/>
      <c r="X134" s="138"/>
      <c r="Y134" s="138"/>
      <c r="Z134" s="138"/>
      <c r="AA134" s="138"/>
      <c r="AB134" s="138"/>
    </row>
    <row r="135" spans="2:28" s="67" customFormat="1" ht="18" hidden="1">
      <c r="B135" s="72">
        <v>123</v>
      </c>
      <c r="C135" s="471"/>
      <c r="D135" s="432"/>
      <c r="E135" s="445" t="s">
        <v>345</v>
      </c>
      <c r="F135" s="345" t="s">
        <v>346</v>
      </c>
      <c r="G135" s="325"/>
      <c r="H135" s="362">
        <f t="shared" si="8"/>
        <v>5</v>
      </c>
      <c r="I135" s="362" t="s">
        <v>347</v>
      </c>
      <c r="J135" s="362"/>
      <c r="K135" s="330"/>
      <c r="L135" s="329" t="s">
        <v>110</v>
      </c>
      <c r="M135" s="65"/>
      <c r="N135" s="65"/>
      <c r="O135" s="68" t="s">
        <v>114</v>
      </c>
      <c r="P135" s="311" t="s">
        <v>112</v>
      </c>
      <c r="Q135" s="65"/>
      <c r="R135" s="275">
        <f>IF(L135="Other",0,IF(AND(L135&lt;&gt;"",SUMIFS('Details Effort'!$E:$E,'Details Effort'!$B:$B,L135,'Details Effort'!$C:$C,LEFT(P135,3),'Details Effort'!$D:$D,O135)=0),"No reference",SUMIFS('Details Effort'!$E:$E,'Details Effort'!$B:$B,L135,'Details Effort'!$C:$C,LEFT(P135,3),'Details Effort'!$D:$D,O135)))</f>
        <v>8.5</v>
      </c>
      <c r="S135" s="276">
        <f>IFERROR(IF(P135="New Reuse",'Basic Project Information'!$F$9*$R135*RIGHT(Q135,5),R135),"Select the reuse change rate.")</f>
        <v>8.5</v>
      </c>
      <c r="T135" s="111"/>
      <c r="U135" s="278">
        <f>IF(AND(L135="Other",T135=0),"Please input M/M",IFERROR(S135+T135,"The M/M reference is incorrect."))</f>
        <v>8.5</v>
      </c>
      <c r="V135" s="66"/>
      <c r="W135" s="66"/>
      <c r="X135" s="138"/>
      <c r="Y135" s="138"/>
      <c r="Z135" s="138"/>
      <c r="AA135" s="138"/>
      <c r="AB135" s="138"/>
    </row>
    <row r="136" spans="2:28" s="67" customFormat="1" ht="18" hidden="1">
      <c r="B136" s="72">
        <v>124</v>
      </c>
      <c r="C136" s="471"/>
      <c r="D136" s="432"/>
      <c r="E136" s="446"/>
      <c r="F136" s="345" t="s">
        <v>348</v>
      </c>
      <c r="G136" s="325"/>
      <c r="H136" s="362">
        <f t="shared" si="8"/>
        <v>5</v>
      </c>
      <c r="I136" s="362" t="s">
        <v>347</v>
      </c>
      <c r="J136" s="362"/>
      <c r="K136" s="330"/>
      <c r="L136" s="329" t="s">
        <v>110</v>
      </c>
      <c r="M136" s="65"/>
      <c r="N136" s="65"/>
      <c r="O136" s="68" t="s">
        <v>114</v>
      </c>
      <c r="P136" s="311" t="s">
        <v>112</v>
      </c>
      <c r="Q136" s="65"/>
      <c r="R136" s="275">
        <f>IF(L136="Other",0,IF(AND(L136&lt;&gt;"",SUMIFS('Details Effort'!$E:$E,'Details Effort'!$B:$B,L136,'Details Effort'!$C:$C,LEFT(P136,3),'Details Effort'!$D:$D,O136)=0),"No reference",SUMIFS('Details Effort'!$E:$E,'Details Effort'!$B:$B,L136,'Details Effort'!$C:$C,LEFT(P136,3),'Details Effort'!$D:$D,O136)))</f>
        <v>8.5</v>
      </c>
      <c r="S136" s="276">
        <f>IFERROR(IF(P136="New Reuse",'Basic Project Information'!$F$9*$R136*RIGHT(Q136,5),R136),"Select the reuse change rate.")</f>
        <v>8.5</v>
      </c>
      <c r="T136" s="111"/>
      <c r="U136" s="278">
        <f>IF(AND(L136="Other",T136=0),"Please input M/M",IFERROR(S136+T136,"The M/M reference is incorrect."))</f>
        <v>8.5</v>
      </c>
      <c r="V136" s="66"/>
      <c r="W136" s="66"/>
      <c r="X136" s="138"/>
      <c r="Y136" s="138"/>
      <c r="Z136" s="138"/>
      <c r="AA136" s="138"/>
      <c r="AB136" s="138"/>
    </row>
    <row r="137" spans="2:28" s="67" customFormat="1" ht="18" hidden="1">
      <c r="B137" s="72">
        <v>125</v>
      </c>
      <c r="C137" s="471"/>
      <c r="D137" s="432"/>
      <c r="E137" s="446"/>
      <c r="F137" s="345" t="s">
        <v>349</v>
      </c>
      <c r="G137" s="325"/>
      <c r="H137" s="362">
        <f t="shared" si="8"/>
        <v>5</v>
      </c>
      <c r="I137" s="362" t="s">
        <v>311</v>
      </c>
      <c r="J137" s="362"/>
      <c r="K137" s="330"/>
      <c r="L137" s="329" t="s">
        <v>208</v>
      </c>
      <c r="M137" s="65"/>
      <c r="N137" s="65"/>
      <c r="O137" s="68" t="s">
        <v>114</v>
      </c>
      <c r="P137" s="311" t="s">
        <v>112</v>
      </c>
      <c r="Q137" s="65"/>
      <c r="R137" s="275">
        <f>IF(L137="Other",0,IF(AND(L137&lt;&gt;"",SUMIFS('Details Effort'!$E:$E,'Details Effort'!$B:$B,L137,'Details Effort'!$C:$C,LEFT(P137,3),'Details Effort'!$D:$D,O137)=0),"No reference",SUMIFS('Details Effort'!$E:$E,'Details Effort'!$B:$B,L137,'Details Effort'!$C:$C,LEFT(P137,3),'Details Effort'!$D:$D,O137)))</f>
        <v>8.5</v>
      </c>
      <c r="S137" s="276">
        <f>IFERROR(IF(P137="New Reuse",'Basic Project Information'!$F$9*$R137*RIGHT(Q137,5),R137),"Select the reuse change rate.")</f>
        <v>8.5</v>
      </c>
      <c r="T137" s="111"/>
      <c r="U137" s="278">
        <f>IF(AND(L137="Other",T137=0),"Please input M/M",IFERROR(S137+T137,"The M/M reference is incorrect."))</f>
        <v>8.5</v>
      </c>
      <c r="V137" s="66"/>
      <c r="W137" s="66"/>
      <c r="X137" s="138"/>
      <c r="Y137" s="138"/>
      <c r="Z137" s="138"/>
      <c r="AA137" s="138"/>
      <c r="AB137" s="138"/>
    </row>
    <row r="138" spans="2:28" s="67" customFormat="1" ht="18" hidden="1">
      <c r="B138" s="72">
        <v>126</v>
      </c>
      <c r="C138" s="471"/>
      <c r="D138" s="432"/>
      <c r="E138" s="446"/>
      <c r="F138" s="345" t="s">
        <v>350</v>
      </c>
      <c r="G138" s="325"/>
      <c r="H138" s="362">
        <f t="shared" si="8"/>
        <v>5</v>
      </c>
      <c r="I138" s="362" t="s">
        <v>311</v>
      </c>
      <c r="J138" s="362"/>
      <c r="K138" s="330"/>
      <c r="L138" s="329" t="s">
        <v>208</v>
      </c>
      <c r="M138" s="65"/>
      <c r="N138" s="65"/>
      <c r="O138" s="68" t="s">
        <v>114</v>
      </c>
      <c r="P138" s="311" t="s">
        <v>112</v>
      </c>
      <c r="Q138" s="65"/>
      <c r="R138" s="275">
        <f>IF(L138="Other",0,IF(AND(L138&lt;&gt;"",SUMIFS('Details Effort'!$E:$E,'Details Effort'!$B:$B,L138,'Details Effort'!$C:$C,LEFT(P138,3),'Details Effort'!$D:$D,O138)=0),"No reference",SUMIFS('Details Effort'!$E:$E,'Details Effort'!$B:$B,L138,'Details Effort'!$C:$C,LEFT(P138,3),'Details Effort'!$D:$D,O138)))</f>
        <v>8.5</v>
      </c>
      <c r="S138" s="276">
        <f>IFERROR(IF(P138="New Reuse",'Basic Project Information'!$F$9*$R138*RIGHT(Q138,5),R138),"Select the reuse change rate.")</f>
        <v>8.5</v>
      </c>
      <c r="T138" s="111"/>
      <c r="U138" s="278">
        <f>IF(AND(L138="Other",T138=0),"Please input M/M",IFERROR(S138+T138,"The M/M reference is incorrect."))</f>
        <v>8.5</v>
      </c>
      <c r="V138" s="66"/>
      <c r="W138" s="66"/>
      <c r="X138" s="138"/>
      <c r="Y138" s="138"/>
      <c r="Z138" s="138"/>
      <c r="AA138" s="138"/>
      <c r="AB138" s="138"/>
    </row>
    <row r="139" spans="2:28" s="67" customFormat="1" ht="18" hidden="1">
      <c r="B139" s="72">
        <v>127</v>
      </c>
      <c r="C139" s="473"/>
      <c r="D139" s="433"/>
      <c r="E139" s="447"/>
      <c r="F139" s="345" t="s">
        <v>351</v>
      </c>
      <c r="G139" s="325"/>
      <c r="H139" s="362">
        <f>U139/1.7</f>
        <v>4.2920000000000007</v>
      </c>
      <c r="I139" s="362" t="s">
        <v>311</v>
      </c>
      <c r="J139" s="362"/>
      <c r="K139" s="330"/>
      <c r="L139" s="329" t="s">
        <v>208</v>
      </c>
      <c r="M139" s="65"/>
      <c r="N139" s="65"/>
      <c r="O139" s="68" t="s">
        <v>111</v>
      </c>
      <c r="P139" s="311" t="s">
        <v>245</v>
      </c>
      <c r="Q139" s="65" t="s">
        <v>254</v>
      </c>
      <c r="R139" s="109">
        <f>IF(L139="Other",0,IF(AND(L139&lt;&gt;"",SUMIFS('Details Effort'!$E:$E,'Details Effort'!$B:$B,L139,'Details Effort'!$C:$C,LEFT(P139,3),'Details Effort'!$D:$D,O139)=0),"No reference",SUMIFS('Details Effort'!$E:$E,'Details Effort'!$B:$B,L139,'Details Effort'!$C:$C,LEFT(P139,3),'Details Effort'!$D:$D,O139)))</f>
        <v>12.58</v>
      </c>
      <c r="S139" s="276">
        <f>IFERROR(IF(P139="New Reuse",'Basic Project Information'!$F$9*$R139*RIGHT(Q139,5),R139),"Select the reuse change rate.")</f>
        <v>7.2964000000000011</v>
      </c>
      <c r="T139" s="111"/>
      <c r="U139" s="310">
        <f>IF(AND(L139="Other",T139=0),"Please input M/M",IFERROR(S139+T139,"The M/M reference is incorrect."))</f>
        <v>7.2964000000000011</v>
      </c>
      <c r="V139" s="66"/>
      <c r="W139" s="66"/>
      <c r="X139" s="138"/>
      <c r="Y139" s="138"/>
      <c r="Z139" s="138"/>
      <c r="AA139" s="138"/>
      <c r="AB139" s="138"/>
    </row>
    <row r="140" spans="2:28" s="67" customFormat="1" ht="36" hidden="1">
      <c r="B140" s="72">
        <v>128</v>
      </c>
      <c r="C140" s="341" t="s">
        <v>352</v>
      </c>
      <c r="D140" s="348" t="s">
        <v>352</v>
      </c>
      <c r="E140" s="352"/>
      <c r="F140" s="288" t="s">
        <v>353</v>
      </c>
      <c r="G140" s="325"/>
      <c r="H140" s="362">
        <f t="shared" si="8"/>
        <v>5</v>
      </c>
      <c r="I140" s="362" t="s">
        <v>226</v>
      </c>
      <c r="J140" s="362"/>
      <c r="K140" s="330"/>
      <c r="L140" s="329" t="s">
        <v>110</v>
      </c>
      <c r="M140" s="65"/>
      <c r="N140" s="65"/>
      <c r="O140" s="68" t="s">
        <v>114</v>
      </c>
      <c r="P140" s="311" t="s">
        <v>112</v>
      </c>
      <c r="Q140" s="65"/>
      <c r="R140" s="275">
        <f>IF(L140="Other",0,IF(AND(L140&lt;&gt;"",SUMIFS('Details Effort'!$E:$E,'Details Effort'!$B:$B,L140,'Details Effort'!$C:$C,LEFT(P140,3),'Details Effort'!$D:$D,O140)=0),"No reference",SUMIFS('Details Effort'!$E:$E,'Details Effort'!$B:$B,L140,'Details Effort'!$C:$C,LEFT(P140,3),'Details Effort'!$D:$D,O140)))</f>
        <v>8.5</v>
      </c>
      <c r="S140" s="276">
        <f>IFERROR(IF(P140="New Reuse",'Basic Project Information'!$F$9*$R140*RIGHT(Q140,5),R140),"Select the reuse change rate.")</f>
        <v>8.5</v>
      </c>
      <c r="T140" s="111"/>
      <c r="U140" s="278">
        <f>IF(AND(L140="Other",T140=0),"Please input M/M",IFERROR(S140+T140,"The M/M reference is incorrect."))</f>
        <v>8.5</v>
      </c>
      <c r="V140" s="66"/>
      <c r="W140" s="66"/>
      <c r="X140" s="138"/>
      <c r="Y140" s="138"/>
      <c r="Z140" s="138"/>
      <c r="AA140" s="138"/>
      <c r="AB140" s="138"/>
    </row>
    <row r="141" spans="2:28" s="67" customFormat="1" ht="36" hidden="1">
      <c r="B141" s="72">
        <v>128</v>
      </c>
      <c r="C141" s="341" t="s">
        <v>352</v>
      </c>
      <c r="D141" s="348" t="s">
        <v>352</v>
      </c>
      <c r="E141" s="352"/>
      <c r="F141" s="288" t="s">
        <v>354</v>
      </c>
      <c r="G141" s="325"/>
      <c r="H141" s="362">
        <f t="shared" ref="H141" si="9">U141/1.7</f>
        <v>5</v>
      </c>
      <c r="I141" s="362" t="s">
        <v>226</v>
      </c>
      <c r="J141" s="362"/>
      <c r="K141" s="330"/>
      <c r="L141" s="329" t="s">
        <v>110</v>
      </c>
      <c r="M141" s="65"/>
      <c r="N141" s="65"/>
      <c r="O141" s="68" t="s">
        <v>114</v>
      </c>
      <c r="P141" s="311" t="s">
        <v>112</v>
      </c>
      <c r="Q141" s="65"/>
      <c r="R141" s="275">
        <f>IF(L141="Other",0,IF(AND(L141&lt;&gt;"",SUMIFS('Details Effort'!$E:$E,'Details Effort'!$B:$B,L141,'Details Effort'!$C:$C,LEFT(P141,3),'Details Effort'!$D:$D,O141)=0),"No reference",SUMIFS('Details Effort'!$E:$E,'Details Effort'!$B:$B,L141,'Details Effort'!$C:$C,LEFT(P141,3),'Details Effort'!$D:$D,O141)))</f>
        <v>8.5</v>
      </c>
      <c r="S141" s="276">
        <f>IFERROR(IF(P141="New Reuse",'Basic Project Information'!$F$9*$R141*RIGHT(Q141,5),R141),"Select the reuse change rate.")</f>
        <v>8.5</v>
      </c>
      <c r="T141" s="111"/>
      <c r="U141" s="278">
        <f>IF(AND(L141="Other",T141=0),"Please input M/M",IFERROR(S141+T141,"The M/M reference is incorrect."))</f>
        <v>8.5</v>
      </c>
      <c r="V141" s="66"/>
      <c r="W141" s="66"/>
      <c r="X141" s="138"/>
      <c r="Y141" s="138"/>
      <c r="Z141" s="138"/>
      <c r="AA141" s="138"/>
      <c r="AB141" s="138"/>
    </row>
    <row r="142" spans="2:28" s="67" customFormat="1" ht="18" hidden="1">
      <c r="B142" s="72">
        <v>129</v>
      </c>
      <c r="C142" s="401" t="s">
        <v>355</v>
      </c>
      <c r="D142" s="431" t="s">
        <v>356</v>
      </c>
      <c r="E142" s="431" t="s">
        <v>357</v>
      </c>
      <c r="F142" s="288" t="s">
        <v>358</v>
      </c>
      <c r="G142" s="325"/>
      <c r="H142" s="362">
        <f t="shared" si="8"/>
        <v>5</v>
      </c>
      <c r="I142" s="362" t="s">
        <v>226</v>
      </c>
      <c r="J142" s="362"/>
      <c r="K142" s="330"/>
      <c r="L142" s="329" t="s">
        <v>110</v>
      </c>
      <c r="M142" s="65"/>
      <c r="N142" s="65"/>
      <c r="O142" s="68" t="s">
        <v>114</v>
      </c>
      <c r="P142" s="311" t="s">
        <v>112</v>
      </c>
      <c r="Q142" s="65"/>
      <c r="R142" s="275">
        <f>IF(L142="Other",0,IF(AND(L142&lt;&gt;"",SUMIFS('Details Effort'!$E:$E,'Details Effort'!$B:$B,L142,'Details Effort'!$C:$C,LEFT(P142,3),'Details Effort'!$D:$D,O142)=0),"No reference",SUMIFS('Details Effort'!$E:$E,'Details Effort'!$B:$B,L142,'Details Effort'!$C:$C,LEFT(P142,3),'Details Effort'!$D:$D,O142)))</f>
        <v>8.5</v>
      </c>
      <c r="S142" s="276">
        <f>IFERROR(IF(P142="New Reuse",'Basic Project Information'!$F$9*$R142*RIGHT(Q142,5),R142),"Select the reuse change rate.")</f>
        <v>8.5</v>
      </c>
      <c r="T142" s="111"/>
      <c r="U142" s="278">
        <f>IF(AND(L142="Other",T142=0),"Please input M/M",IFERROR(S142+T142,"The M/M reference is incorrect."))</f>
        <v>8.5</v>
      </c>
      <c r="V142" s="66"/>
      <c r="W142" s="66"/>
      <c r="X142" s="138"/>
      <c r="Y142" s="138"/>
      <c r="Z142" s="138"/>
      <c r="AA142" s="138"/>
      <c r="AB142" s="138"/>
    </row>
    <row r="143" spans="2:28" s="67" customFormat="1" ht="57" hidden="1" customHeight="1">
      <c r="B143" s="72">
        <v>130</v>
      </c>
      <c r="C143" s="397"/>
      <c r="D143" s="432"/>
      <c r="E143" s="433"/>
      <c r="F143" s="288" t="s">
        <v>359</v>
      </c>
      <c r="G143" s="325"/>
      <c r="H143" s="362">
        <f t="shared" si="8"/>
        <v>11.9</v>
      </c>
      <c r="I143" s="362" t="s">
        <v>311</v>
      </c>
      <c r="J143" s="362"/>
      <c r="K143" s="330"/>
      <c r="L143" s="329" t="s">
        <v>208</v>
      </c>
      <c r="M143" s="65"/>
      <c r="N143" s="65"/>
      <c r="O143" s="68" t="s">
        <v>167</v>
      </c>
      <c r="P143" s="311" t="s">
        <v>112</v>
      </c>
      <c r="Q143" s="65"/>
      <c r="R143" s="275">
        <f>IF(L143="Other",0,IF(AND(L143&lt;&gt;"",SUMIFS('Details Effort'!$E:$E,'Details Effort'!$B:$B,L143,'Details Effort'!$C:$C,LEFT(P143,3),'Details Effort'!$D:$D,O143)=0),"No reference",SUMIFS('Details Effort'!$E:$E,'Details Effort'!$B:$B,L143,'Details Effort'!$C:$C,LEFT(P143,3),'Details Effort'!$D:$D,O143)))</f>
        <v>20.23</v>
      </c>
      <c r="S143" s="276">
        <f>IFERROR(IF(P143="New Reuse",'Basic Project Information'!$F$9*$R143*RIGHT(Q143,5),R143),"Select the reuse change rate.")</f>
        <v>20.23</v>
      </c>
      <c r="T143" s="111"/>
      <c r="U143" s="278">
        <f>IF(AND(L143="Other",T143=0),"Please input M/M",IFERROR(S143+T143,"The M/M reference is incorrect."))</f>
        <v>20.23</v>
      </c>
      <c r="V143" s="66"/>
      <c r="W143" s="66"/>
      <c r="X143" s="138"/>
      <c r="Y143" s="138"/>
      <c r="Z143" s="138"/>
      <c r="AA143" s="138"/>
      <c r="AB143" s="138"/>
    </row>
    <row r="144" spans="2:28" s="67" customFormat="1" ht="18" hidden="1">
      <c r="B144" s="72">
        <v>131</v>
      </c>
      <c r="C144" s="397"/>
      <c r="D144" s="432"/>
      <c r="E144" s="431" t="s">
        <v>360</v>
      </c>
      <c r="F144" s="288" t="s">
        <v>361</v>
      </c>
      <c r="G144" s="325"/>
      <c r="H144" s="362">
        <f t="shared" si="8"/>
        <v>5</v>
      </c>
      <c r="I144" s="362" t="s">
        <v>226</v>
      </c>
      <c r="J144" s="362"/>
      <c r="K144" s="330"/>
      <c r="L144" s="329" t="s">
        <v>110</v>
      </c>
      <c r="M144" s="65"/>
      <c r="N144" s="65"/>
      <c r="O144" s="68" t="s">
        <v>114</v>
      </c>
      <c r="P144" s="311" t="s">
        <v>112</v>
      </c>
      <c r="Q144" s="65"/>
      <c r="R144" s="275">
        <f>IF(L144="Other",0,IF(AND(L144&lt;&gt;"",SUMIFS('Details Effort'!$E:$E,'Details Effort'!$B:$B,L144,'Details Effort'!$C:$C,LEFT(P144,3),'Details Effort'!$D:$D,O144)=0),"No reference",SUMIFS('Details Effort'!$E:$E,'Details Effort'!$B:$B,L144,'Details Effort'!$C:$C,LEFT(P144,3),'Details Effort'!$D:$D,O144)))</f>
        <v>8.5</v>
      </c>
      <c r="S144" s="276">
        <f>IFERROR(IF(P144="New Reuse",'Basic Project Information'!$F$9*$R144*RIGHT(Q144,5),R144),"Select the reuse change rate.")</f>
        <v>8.5</v>
      </c>
      <c r="T144" s="111"/>
      <c r="U144" s="278">
        <f>IF(AND(L144="Other",T144=0),"Please input M/M",IFERROR(S144+T144,"The M/M reference is incorrect."))</f>
        <v>8.5</v>
      </c>
      <c r="V144" s="66"/>
      <c r="W144" s="66"/>
      <c r="X144" s="138"/>
      <c r="Y144" s="138"/>
      <c r="Z144" s="138"/>
      <c r="AA144" s="138"/>
      <c r="AB144" s="138"/>
    </row>
    <row r="145" spans="2:28" s="67" customFormat="1" ht="53.25" hidden="1" customHeight="1">
      <c r="B145" s="72">
        <v>132</v>
      </c>
      <c r="C145" s="397"/>
      <c r="D145" s="432"/>
      <c r="E145" s="433"/>
      <c r="F145" s="288" t="s">
        <v>362</v>
      </c>
      <c r="G145" s="325"/>
      <c r="H145" s="362">
        <f t="shared" si="8"/>
        <v>6.4380000000000006</v>
      </c>
      <c r="I145" s="362" t="s">
        <v>311</v>
      </c>
      <c r="J145" s="362"/>
      <c r="K145" s="330"/>
      <c r="L145" s="329" t="s">
        <v>208</v>
      </c>
      <c r="M145" s="65"/>
      <c r="N145" s="65"/>
      <c r="O145" s="68" t="s">
        <v>111</v>
      </c>
      <c r="P145" s="311" t="s">
        <v>245</v>
      </c>
      <c r="Q145" s="65" t="s">
        <v>233</v>
      </c>
      <c r="R145" s="275">
        <f>IF(L145="Other",0,IF(AND(L145&lt;&gt;"",SUMIFS('Details Effort'!$E:$E,'Details Effort'!$B:$B,L145,'Details Effort'!$C:$C,LEFT(P145,3),'Details Effort'!$D:$D,O145)=0),"No reference",SUMIFS('Details Effort'!$E:$E,'Details Effort'!$B:$B,L145,'Details Effort'!$C:$C,LEFT(P145,3),'Details Effort'!$D:$D,O145)))</f>
        <v>12.58</v>
      </c>
      <c r="S145" s="276">
        <f>IFERROR(IF(P145="New Reuse",'Basic Project Information'!$F$9*$R145*RIGHT(Q145,5),R145),"Select the reuse change rate.")</f>
        <v>10.944600000000001</v>
      </c>
      <c r="T145" s="111"/>
      <c r="U145" s="278">
        <f>IF(AND(L145="Other",T145=0),"Please input M/M",IFERROR(S145+T145,"The M/M reference is incorrect."))</f>
        <v>10.944600000000001</v>
      </c>
      <c r="V145" s="66"/>
      <c r="W145" s="66"/>
      <c r="X145" s="138"/>
      <c r="Y145" s="138"/>
      <c r="Z145" s="138"/>
      <c r="AA145" s="138"/>
      <c r="AB145" s="138"/>
    </row>
    <row r="146" spans="2:28" s="67" customFormat="1" ht="39.75" hidden="1" customHeight="1">
      <c r="B146" s="72">
        <v>133</v>
      </c>
      <c r="C146" s="397"/>
      <c r="D146" s="432"/>
      <c r="E146" s="431" t="s">
        <v>363</v>
      </c>
      <c r="F146" s="288" t="s">
        <v>364</v>
      </c>
      <c r="G146" s="325"/>
      <c r="H146" s="362">
        <f t="shared" si="8"/>
        <v>5</v>
      </c>
      <c r="I146" s="362" t="s">
        <v>226</v>
      </c>
      <c r="J146" s="362"/>
      <c r="K146" s="330"/>
      <c r="L146" s="329" t="s">
        <v>110</v>
      </c>
      <c r="M146" s="65"/>
      <c r="N146" s="65"/>
      <c r="O146" s="68" t="s">
        <v>114</v>
      </c>
      <c r="P146" s="311" t="s">
        <v>112</v>
      </c>
      <c r="Q146" s="65" t="s">
        <v>292</v>
      </c>
      <c r="R146" s="275">
        <f>IF(L146="Other",0,IF(AND(L146&lt;&gt;"",SUMIFS('Details Effort'!$E:$E,'Details Effort'!$B:$B,L146,'Details Effort'!$C:$C,LEFT(P146,3),'Details Effort'!$D:$D,O146)=0),"No reference",SUMIFS('Details Effort'!$E:$E,'Details Effort'!$B:$B,L146,'Details Effort'!$C:$C,LEFT(P146,3),'Details Effort'!$D:$D,O146)))</f>
        <v>8.5</v>
      </c>
      <c r="S146" s="276">
        <f>IFERROR(IF(P146="New Reuse",'Basic Project Information'!$F$9*$R146*RIGHT(Q146,5),R146),"Select the reuse change rate.")</f>
        <v>8.5</v>
      </c>
      <c r="T146" s="111"/>
      <c r="U146" s="278">
        <f>IF(AND(L146="Other",T146=0),"Please input M/M",IFERROR(S146+T146,"The M/M reference is incorrect."))</f>
        <v>8.5</v>
      </c>
      <c r="V146" s="66"/>
      <c r="W146" s="66"/>
      <c r="X146" s="138"/>
      <c r="Y146" s="138"/>
      <c r="Z146" s="138"/>
      <c r="AA146" s="138"/>
      <c r="AB146" s="138"/>
    </row>
    <row r="147" spans="2:28" s="67" customFormat="1" ht="71.25" hidden="1" customHeight="1">
      <c r="B147" s="72">
        <v>134</v>
      </c>
      <c r="C147" s="397"/>
      <c r="D147" s="432"/>
      <c r="E147" s="433"/>
      <c r="F147" s="288" t="s">
        <v>365</v>
      </c>
      <c r="G147" s="325"/>
      <c r="H147" s="362">
        <f t="shared" si="8"/>
        <v>6.4380000000000006</v>
      </c>
      <c r="I147" s="362" t="s">
        <v>311</v>
      </c>
      <c r="J147" s="362"/>
      <c r="K147" s="330"/>
      <c r="L147" s="329" t="s">
        <v>208</v>
      </c>
      <c r="M147" s="65"/>
      <c r="N147" s="65"/>
      <c r="O147" s="68" t="s">
        <v>111</v>
      </c>
      <c r="P147" s="311" t="s">
        <v>245</v>
      </c>
      <c r="Q147" s="65" t="s">
        <v>233</v>
      </c>
      <c r="R147" s="275">
        <f>IF(L147="Other",0,IF(AND(L147&lt;&gt;"",SUMIFS('Details Effort'!$E:$E,'Details Effort'!$B:$B,L147,'Details Effort'!$C:$C,LEFT(P147,3),'Details Effort'!$D:$D,O147)=0),"No reference",SUMIFS('Details Effort'!$E:$E,'Details Effort'!$B:$B,L147,'Details Effort'!$C:$C,LEFT(P147,3),'Details Effort'!$D:$D,O147)))</f>
        <v>12.58</v>
      </c>
      <c r="S147" s="276">
        <f>IFERROR(IF(P147="New Reuse",'Basic Project Information'!$F$9*$R147*RIGHT(Q147,5),R147),"Select the reuse change rate.")</f>
        <v>10.944600000000001</v>
      </c>
      <c r="T147" s="111"/>
      <c r="U147" s="278">
        <f>IF(AND(L147="Other",T147=0),"Please input M/M",IFERROR(S147+T147,"The M/M reference is incorrect."))</f>
        <v>10.944600000000001</v>
      </c>
      <c r="V147" s="66"/>
      <c r="W147" s="66"/>
      <c r="X147" s="138"/>
      <c r="Y147" s="138"/>
      <c r="Z147" s="138"/>
      <c r="AA147" s="138"/>
      <c r="AB147" s="138"/>
    </row>
    <row r="148" spans="2:28" s="67" customFormat="1" ht="102" hidden="1" customHeight="1">
      <c r="B148" s="72">
        <v>135</v>
      </c>
      <c r="C148" s="397"/>
      <c r="D148" s="432"/>
      <c r="E148" s="431" t="s">
        <v>366</v>
      </c>
      <c r="F148" s="288" t="s">
        <v>367</v>
      </c>
      <c r="G148" s="325"/>
      <c r="H148" s="362">
        <f t="shared" si="8"/>
        <v>5</v>
      </c>
      <c r="I148" s="362" t="s">
        <v>226</v>
      </c>
      <c r="J148" s="362"/>
      <c r="K148" s="330"/>
      <c r="L148" s="329" t="s">
        <v>110</v>
      </c>
      <c r="M148" s="65"/>
      <c r="N148" s="65"/>
      <c r="O148" s="68" t="s">
        <v>114</v>
      </c>
      <c r="P148" s="311" t="s">
        <v>112</v>
      </c>
      <c r="Q148" s="65"/>
      <c r="R148" s="275">
        <f>IF(L148="Other",0,IF(AND(L148&lt;&gt;"",SUMIFS('Details Effort'!$E:$E,'Details Effort'!$B:$B,L148,'Details Effort'!$C:$C,LEFT(P148,3),'Details Effort'!$D:$D,O148)=0),"No reference",SUMIFS('Details Effort'!$E:$E,'Details Effort'!$B:$B,L148,'Details Effort'!$C:$C,LEFT(P148,3),'Details Effort'!$D:$D,O148)))</f>
        <v>8.5</v>
      </c>
      <c r="S148" s="276">
        <f>IFERROR(IF(P148="New Reuse",'Basic Project Information'!$F$9*$R148*RIGHT(Q148,5),R148),"Select the reuse change rate.")</f>
        <v>8.5</v>
      </c>
      <c r="T148" s="111"/>
      <c r="U148" s="278">
        <f>IF(AND(L148="Other",T148=0),"Please input M/M",IFERROR(S148+T148,"The M/M reference is incorrect."))</f>
        <v>8.5</v>
      </c>
      <c r="V148" s="66"/>
      <c r="W148" s="66"/>
      <c r="X148" s="138"/>
      <c r="Y148" s="138"/>
      <c r="Z148" s="138"/>
      <c r="AA148" s="138"/>
      <c r="AB148" s="138"/>
    </row>
    <row r="149" spans="2:28" s="67" customFormat="1" ht="78.75" hidden="1" customHeight="1">
      <c r="B149" s="72">
        <v>136</v>
      </c>
      <c r="C149" s="397"/>
      <c r="D149" s="432"/>
      <c r="E149" s="433"/>
      <c r="F149" s="288" t="s">
        <v>368</v>
      </c>
      <c r="G149" s="325"/>
      <c r="H149" s="362">
        <f t="shared" si="8"/>
        <v>6.4380000000000006</v>
      </c>
      <c r="I149" s="362" t="s">
        <v>311</v>
      </c>
      <c r="J149" s="362"/>
      <c r="K149" s="330"/>
      <c r="L149" s="329" t="s">
        <v>208</v>
      </c>
      <c r="M149" s="65"/>
      <c r="N149" s="65"/>
      <c r="O149" s="68" t="s">
        <v>111</v>
      </c>
      <c r="P149" s="311" t="s">
        <v>245</v>
      </c>
      <c r="Q149" s="65" t="s">
        <v>233</v>
      </c>
      <c r="R149" s="275">
        <f>IF(L149="Other",0,IF(AND(L149&lt;&gt;"",SUMIFS('Details Effort'!$E:$E,'Details Effort'!$B:$B,L149,'Details Effort'!$C:$C,LEFT(P149,3),'Details Effort'!$D:$D,O149)=0),"No reference",SUMIFS('Details Effort'!$E:$E,'Details Effort'!$B:$B,L149,'Details Effort'!$C:$C,LEFT(P149,3),'Details Effort'!$D:$D,O149)))</f>
        <v>12.58</v>
      </c>
      <c r="S149" s="276">
        <f>IFERROR(IF(P149="New Reuse",'Basic Project Information'!$F$9*$R149*RIGHT(Q149,5),R149),"Select the reuse change rate.")</f>
        <v>10.944600000000001</v>
      </c>
      <c r="T149" s="111"/>
      <c r="U149" s="278">
        <f>IF(AND(L149="Other",T149=0),"Please input M/M",IFERROR(S149+T149,"The M/M reference is incorrect."))</f>
        <v>10.944600000000001</v>
      </c>
      <c r="V149" s="66"/>
      <c r="W149" s="66"/>
      <c r="X149" s="138"/>
      <c r="Y149" s="138"/>
      <c r="Z149" s="138"/>
      <c r="AA149" s="138"/>
      <c r="AB149" s="138"/>
    </row>
    <row r="150" spans="2:28" s="67" customFormat="1" ht="62.25" hidden="1" customHeight="1">
      <c r="B150" s="72">
        <v>137</v>
      </c>
      <c r="C150" s="397"/>
      <c r="D150" s="432"/>
      <c r="E150" s="431" t="s">
        <v>369</v>
      </c>
      <c r="F150" s="288" t="s">
        <v>370</v>
      </c>
      <c r="G150" s="325"/>
      <c r="H150" s="362">
        <f t="shared" si="8"/>
        <v>5</v>
      </c>
      <c r="I150" s="362" t="s">
        <v>226</v>
      </c>
      <c r="J150" s="362"/>
      <c r="K150" s="330"/>
      <c r="L150" s="329" t="s">
        <v>110</v>
      </c>
      <c r="M150" s="65"/>
      <c r="N150" s="65"/>
      <c r="O150" s="68" t="s">
        <v>114</v>
      </c>
      <c r="P150" s="311" t="s">
        <v>112</v>
      </c>
      <c r="Q150" s="65"/>
      <c r="R150" s="275">
        <f>IF(L150="Other",0,IF(AND(L150&lt;&gt;"",SUMIFS('Details Effort'!$E:$E,'Details Effort'!$B:$B,L150,'Details Effort'!$C:$C,LEFT(P150,3),'Details Effort'!$D:$D,O150)=0),"No reference",SUMIFS('Details Effort'!$E:$E,'Details Effort'!$B:$B,L150,'Details Effort'!$C:$C,LEFT(P150,3),'Details Effort'!$D:$D,O150)))</f>
        <v>8.5</v>
      </c>
      <c r="S150" s="276">
        <f>IFERROR(IF(P150="New Reuse",'Basic Project Information'!$F$9*$R150*RIGHT(Q150,5),R150),"Select the reuse change rate.")</f>
        <v>8.5</v>
      </c>
      <c r="T150" s="111"/>
      <c r="U150" s="278">
        <f>IF(AND(L150="Other",T150=0),"Please input M/M",IFERROR(S150+T150,"The M/M reference is incorrect."))</f>
        <v>8.5</v>
      </c>
      <c r="V150" s="66"/>
      <c r="W150" s="66"/>
      <c r="X150" s="138"/>
      <c r="Y150" s="138"/>
      <c r="Z150" s="138"/>
      <c r="AA150" s="138"/>
      <c r="AB150" s="138"/>
    </row>
    <row r="151" spans="2:28" s="67" customFormat="1" ht="62.25" hidden="1" customHeight="1">
      <c r="B151" s="72">
        <v>138</v>
      </c>
      <c r="C151" s="402"/>
      <c r="D151" s="472"/>
      <c r="E151" s="472"/>
      <c r="F151" s="288" t="s">
        <v>371</v>
      </c>
      <c r="G151" s="325"/>
      <c r="H151" s="362">
        <f t="shared" si="8"/>
        <v>6.4380000000000006</v>
      </c>
      <c r="I151" s="362" t="s">
        <v>311</v>
      </c>
      <c r="J151" s="362"/>
      <c r="K151" s="330"/>
      <c r="L151" s="329" t="s">
        <v>208</v>
      </c>
      <c r="M151" s="65"/>
      <c r="N151" s="65"/>
      <c r="O151" s="68" t="s">
        <v>111</v>
      </c>
      <c r="P151" s="311" t="s">
        <v>245</v>
      </c>
      <c r="Q151" s="65" t="s">
        <v>233</v>
      </c>
      <c r="R151" s="275">
        <f>IF(L151="Other",0,IF(AND(L151&lt;&gt;"",SUMIFS('Details Effort'!$E:$E,'Details Effort'!$B:$B,L151,'Details Effort'!$C:$C,LEFT(P151,3),'Details Effort'!$D:$D,O151)=0),"No reference",SUMIFS('Details Effort'!$E:$E,'Details Effort'!$B:$B,L151,'Details Effort'!$C:$C,LEFT(P151,3),'Details Effort'!$D:$D,O151)))</f>
        <v>12.58</v>
      </c>
      <c r="S151" s="276">
        <f>IFERROR(IF(P151="New Reuse",'Basic Project Information'!$F$9*$R151*RIGHT(Q151,5),R151),"Select the reuse change rate.")</f>
        <v>10.944600000000001</v>
      </c>
      <c r="T151" s="111"/>
      <c r="U151" s="278">
        <f>IF(AND(L151="Other",T151=0),"Please input M/M",IFERROR(S151+T151,"The M/M reference is incorrect."))</f>
        <v>10.944600000000001</v>
      </c>
      <c r="V151" s="66"/>
      <c r="W151" s="66"/>
      <c r="X151" s="138"/>
      <c r="Y151" s="138"/>
      <c r="Z151" s="138"/>
      <c r="AA151" s="138"/>
      <c r="AB151" s="138"/>
    </row>
    <row r="152" spans="2:28" s="67" customFormat="1" ht="12.75" hidden="1">
      <c r="B152" s="72">
        <v>139</v>
      </c>
      <c r="C152" s="400"/>
      <c r="D152" s="358" t="s">
        <v>372</v>
      </c>
      <c r="E152" s="315" t="s">
        <v>372</v>
      </c>
      <c r="F152" s="299" t="s">
        <v>373</v>
      </c>
      <c r="G152" s="325"/>
      <c r="H152" s="362">
        <f t="shared" si="8"/>
        <v>5</v>
      </c>
      <c r="I152" s="362" t="s">
        <v>311</v>
      </c>
      <c r="J152" s="362"/>
      <c r="K152" s="330"/>
      <c r="L152" s="329" t="s">
        <v>208</v>
      </c>
      <c r="M152" s="65"/>
      <c r="N152" s="65"/>
      <c r="O152" s="68" t="s">
        <v>114</v>
      </c>
      <c r="P152" s="311" t="s">
        <v>112</v>
      </c>
      <c r="Q152" s="65"/>
      <c r="R152" s="275">
        <f>IF(L152="Other",0,IF(AND(L152&lt;&gt;"",SUMIFS('Details Effort'!$E:$E,'Details Effort'!$B:$B,L152,'Details Effort'!$C:$C,LEFT(P152,3),'Details Effort'!$D:$D,O152)=0),"No reference",SUMIFS('Details Effort'!$E:$E,'Details Effort'!$B:$B,L152,'Details Effort'!$C:$C,LEFT(P152,3),'Details Effort'!$D:$D,O152)))</f>
        <v>8.5</v>
      </c>
      <c r="S152" s="276">
        <f>IFERROR(IF(P152="New Reuse",'Basic Project Information'!$F$9*$R152*RIGHT(Q152,5),R152),"Select the reuse change rate.")</f>
        <v>8.5</v>
      </c>
      <c r="T152" s="111"/>
      <c r="U152" s="278">
        <f>IF(AND(L152="Other",T152=0),"Please input M/M",IFERROR(S152+T152,"The M/M reference is incorrect."))</f>
        <v>8.5</v>
      </c>
      <c r="V152" s="66"/>
      <c r="W152" s="66"/>
      <c r="X152" s="138"/>
      <c r="Y152" s="138"/>
      <c r="Z152" s="138"/>
      <c r="AA152" s="138"/>
      <c r="AB152" s="138"/>
    </row>
    <row r="153" spans="2:28" s="67" customFormat="1" ht="50.25" customHeight="1">
      <c r="B153" s="72">
        <v>140</v>
      </c>
      <c r="C153" s="315" t="s">
        <v>374</v>
      </c>
      <c r="D153" s="315" t="s">
        <v>374</v>
      </c>
      <c r="E153" s="315" t="s">
        <v>374</v>
      </c>
      <c r="F153" s="299" t="s">
        <v>375</v>
      </c>
      <c r="G153" s="325"/>
      <c r="H153" s="362">
        <f t="shared" si="8"/>
        <v>5</v>
      </c>
      <c r="I153" s="362" t="s">
        <v>134</v>
      </c>
      <c r="J153" s="362"/>
      <c r="K153" s="330" t="s">
        <v>236</v>
      </c>
      <c r="L153" s="329" t="s">
        <v>208</v>
      </c>
      <c r="M153" s="65"/>
      <c r="N153" s="65"/>
      <c r="O153" s="68" t="s">
        <v>114</v>
      </c>
      <c r="P153" s="311" t="s">
        <v>112</v>
      </c>
      <c r="Q153" s="65"/>
      <c r="R153" s="275">
        <f>IF(L153="Other",0,IF(AND(L153&lt;&gt;"",SUMIFS('Details Effort'!$E:$E,'Details Effort'!$B:$B,L153,'Details Effort'!$C:$C,LEFT(P153,3),'Details Effort'!$D:$D,O153)=0),"No reference",SUMIFS('Details Effort'!$E:$E,'Details Effort'!$B:$B,L153,'Details Effort'!$C:$C,LEFT(P153,3),'Details Effort'!$D:$D,O153)))</f>
        <v>8.5</v>
      </c>
      <c r="S153" s="276">
        <f>IFERROR(IF(P153="New Reuse",'Basic Project Information'!$F$9*$R153*RIGHT(Q153,5),R153),"Select the reuse change rate.")</f>
        <v>8.5</v>
      </c>
      <c r="T153" s="111"/>
      <c r="U153" s="278">
        <f>IF(AND(L153="Other",T153=0),"Please input M/M",IFERROR(S153+T153,"The M/M reference is incorrect."))</f>
        <v>8.5</v>
      </c>
      <c r="V153" s="66"/>
      <c r="W153" s="66"/>
      <c r="X153" s="138"/>
      <c r="Y153" s="138"/>
      <c r="Z153" s="138"/>
      <c r="AA153" s="138"/>
      <c r="AB153" s="138"/>
    </row>
    <row r="154" spans="2:28" s="67" customFormat="1" ht="15">
      <c r="B154" s="72">
        <v>140</v>
      </c>
      <c r="C154" s="315" t="s">
        <v>374</v>
      </c>
      <c r="D154" s="315" t="s">
        <v>374</v>
      </c>
      <c r="E154" s="315" t="s">
        <v>374</v>
      </c>
      <c r="F154" s="299" t="s">
        <v>376</v>
      </c>
      <c r="G154" s="325"/>
      <c r="H154" s="362">
        <f t="shared" ref="H154" si="10">U154/1.7</f>
        <v>5</v>
      </c>
      <c r="I154" s="362" t="s">
        <v>134</v>
      </c>
      <c r="J154" s="362" t="s">
        <v>192</v>
      </c>
      <c r="K154" s="330" t="s">
        <v>202</v>
      </c>
      <c r="L154" s="329" t="s">
        <v>110</v>
      </c>
      <c r="M154" s="65"/>
      <c r="N154" s="65"/>
      <c r="O154" s="68" t="s">
        <v>114</v>
      </c>
      <c r="P154" s="311" t="s">
        <v>112</v>
      </c>
      <c r="Q154" s="65"/>
      <c r="R154" s="275">
        <f>IF(L154="Other",0,IF(AND(L154&lt;&gt;"",SUMIFS('Details Effort'!$E:$E,'Details Effort'!$B:$B,L154,'Details Effort'!$C:$C,LEFT(P154,3),'Details Effort'!$D:$D,O154)=0),"No reference",SUMIFS('Details Effort'!$E:$E,'Details Effort'!$B:$B,L154,'Details Effort'!$C:$C,LEFT(P154,3),'Details Effort'!$D:$D,O154)))</f>
        <v>8.5</v>
      </c>
      <c r="S154" s="276">
        <f>IFERROR(IF(P154="New Reuse",'Basic Project Information'!$F$9*$R154*RIGHT(Q154,5),R154),"Select the reuse change rate.")</f>
        <v>8.5</v>
      </c>
      <c r="T154" s="111"/>
      <c r="U154" s="278">
        <f>IF(AND(L154="Other",T154=0),"Please input M/M",IFERROR(S154+T154,"The M/M reference is incorrect."))</f>
        <v>8.5</v>
      </c>
      <c r="V154" s="66"/>
      <c r="W154" s="66"/>
      <c r="X154" s="138"/>
      <c r="Y154" s="138"/>
      <c r="Z154" s="138"/>
      <c r="AA154" s="138"/>
      <c r="AB154" s="138"/>
    </row>
    <row r="155" spans="2:28" s="67" customFormat="1" ht="15">
      <c r="B155" s="72">
        <v>140</v>
      </c>
      <c r="C155" s="315" t="s">
        <v>374</v>
      </c>
      <c r="D155" s="315" t="s">
        <v>374</v>
      </c>
      <c r="E155" s="315" t="s">
        <v>374</v>
      </c>
      <c r="F155" s="299" t="s">
        <v>377</v>
      </c>
      <c r="G155" s="325"/>
      <c r="H155" s="362">
        <f t="shared" ref="H155" si="11">U155/1.7</f>
        <v>5</v>
      </c>
      <c r="I155" s="362" t="s">
        <v>134</v>
      </c>
      <c r="J155" s="362"/>
      <c r="K155" s="330" t="s">
        <v>236</v>
      </c>
      <c r="L155" s="329" t="s">
        <v>208</v>
      </c>
      <c r="M155" s="65"/>
      <c r="N155" s="65"/>
      <c r="O155" s="68" t="s">
        <v>114</v>
      </c>
      <c r="P155" s="311" t="s">
        <v>112</v>
      </c>
      <c r="Q155" s="65"/>
      <c r="R155" s="275">
        <f>IF(L155="Other",0,IF(AND(L155&lt;&gt;"",SUMIFS('Details Effort'!$E:$E,'Details Effort'!$B:$B,L155,'Details Effort'!$C:$C,LEFT(P155,3),'Details Effort'!$D:$D,O155)=0),"No reference",SUMIFS('Details Effort'!$E:$E,'Details Effort'!$B:$B,L155,'Details Effort'!$C:$C,LEFT(P155,3),'Details Effort'!$D:$D,O155)))</f>
        <v>8.5</v>
      </c>
      <c r="S155" s="276">
        <f>IFERROR(IF(P155="New Reuse",'Basic Project Information'!$F$9*$R155*RIGHT(Q155,5),R155),"Select the reuse change rate.")</f>
        <v>8.5</v>
      </c>
      <c r="T155" s="111"/>
      <c r="U155" s="278">
        <f>IF(AND(L155="Other",T155=0),"Please input M/M",IFERROR(S155+T155,"The M/M reference is incorrect."))</f>
        <v>8.5</v>
      </c>
      <c r="V155" s="66"/>
      <c r="W155" s="66"/>
      <c r="X155" s="138"/>
      <c r="Y155" s="138"/>
      <c r="Z155" s="138"/>
      <c r="AA155" s="138"/>
      <c r="AB155" s="138"/>
    </row>
    <row r="156" spans="2:28" s="67" customFormat="1" ht="12" hidden="1">
      <c r="B156" s="65"/>
      <c r="C156" s="315"/>
      <c r="D156" s="299"/>
      <c r="E156" s="315"/>
      <c r="F156" s="299"/>
      <c r="G156" s="325"/>
      <c r="H156" s="362"/>
      <c r="I156" s="362"/>
      <c r="J156" s="362"/>
      <c r="K156" s="330"/>
      <c r="L156" s="329"/>
      <c r="M156" s="65"/>
      <c r="N156" s="65"/>
      <c r="O156" s="68"/>
      <c r="P156" s="311"/>
      <c r="Q156" s="65"/>
      <c r="R156" s="275"/>
      <c r="S156" s="276"/>
      <c r="T156" s="111"/>
      <c r="U156" s="278"/>
      <c r="V156" s="66"/>
      <c r="W156" s="66"/>
      <c r="X156" s="138"/>
      <c r="Y156" s="138"/>
      <c r="Z156" s="138"/>
      <c r="AA156" s="138"/>
      <c r="AB156" s="138"/>
    </row>
    <row r="157" spans="2:28" s="67" customFormat="1" ht="12" hidden="1">
      <c r="B157" s="72"/>
      <c r="C157" s="315"/>
      <c r="D157" s="299"/>
      <c r="E157" s="315"/>
      <c r="F157" s="299"/>
      <c r="G157" s="325"/>
      <c r="H157" s="362"/>
      <c r="I157" s="362"/>
      <c r="J157" s="362"/>
      <c r="K157" s="330"/>
      <c r="L157" s="329"/>
      <c r="M157" s="65"/>
      <c r="N157" s="65"/>
      <c r="O157" s="68"/>
      <c r="P157" s="311"/>
      <c r="Q157" s="65"/>
      <c r="R157" s="275"/>
      <c r="S157" s="276"/>
      <c r="T157" s="111"/>
      <c r="U157" s="278"/>
      <c r="V157" s="66"/>
      <c r="W157" s="66"/>
      <c r="X157" s="138"/>
      <c r="Y157" s="138"/>
      <c r="Z157" s="138"/>
      <c r="AA157" s="138"/>
      <c r="AB157" s="138"/>
    </row>
    <row r="158" spans="2:28" s="67" customFormat="1" ht="12" hidden="1">
      <c r="B158" s="72"/>
      <c r="C158" s="315"/>
      <c r="D158" s="299"/>
      <c r="E158" s="315"/>
      <c r="F158" s="299"/>
      <c r="G158" s="325"/>
      <c r="H158" s="362"/>
      <c r="I158" s="362"/>
      <c r="J158" s="362"/>
      <c r="K158" s="330"/>
      <c r="L158" s="329"/>
      <c r="M158" s="65"/>
      <c r="N158" s="65"/>
      <c r="O158" s="68"/>
      <c r="P158" s="311"/>
      <c r="Q158" s="65"/>
      <c r="R158" s="275"/>
      <c r="S158" s="276"/>
      <c r="T158" s="111"/>
      <c r="U158" s="278"/>
      <c r="V158" s="66"/>
      <c r="W158" s="66"/>
      <c r="X158" s="138"/>
      <c r="Y158" s="138"/>
      <c r="Z158" s="138"/>
      <c r="AA158" s="138"/>
      <c r="AB158" s="138"/>
    </row>
    <row r="159" spans="2:28" s="67" customFormat="1" ht="12" hidden="1">
      <c r="B159" s="65"/>
      <c r="C159" s="315"/>
      <c r="D159" s="299"/>
      <c r="E159" s="315"/>
      <c r="F159" s="299"/>
      <c r="G159" s="325"/>
      <c r="H159" s="362"/>
      <c r="I159" s="362"/>
      <c r="J159" s="362"/>
      <c r="K159" s="330"/>
      <c r="L159" s="329"/>
      <c r="M159" s="65"/>
      <c r="N159" s="65"/>
      <c r="O159" s="68"/>
      <c r="P159" s="311"/>
      <c r="Q159" s="65"/>
      <c r="R159" s="275"/>
      <c r="S159" s="276"/>
      <c r="T159" s="111"/>
      <c r="U159" s="278"/>
      <c r="V159" s="66"/>
      <c r="W159" s="66"/>
      <c r="X159" s="138"/>
      <c r="Y159" s="138"/>
      <c r="Z159" s="138"/>
      <c r="AA159" s="138"/>
      <c r="AB159" s="138"/>
    </row>
    <row r="160" spans="2:28" s="67" customFormat="1" ht="12" hidden="1">
      <c r="B160" s="72"/>
      <c r="C160" s="315"/>
      <c r="D160" s="299"/>
      <c r="E160" s="315"/>
      <c r="F160" s="299"/>
      <c r="G160" s="325"/>
      <c r="H160" s="362"/>
      <c r="I160" s="362"/>
      <c r="J160" s="362"/>
      <c r="K160" s="330"/>
      <c r="L160" s="329"/>
      <c r="M160" s="65"/>
      <c r="N160" s="65"/>
      <c r="O160" s="68"/>
      <c r="P160" s="311"/>
      <c r="Q160" s="65"/>
      <c r="R160" s="275"/>
      <c r="S160" s="276"/>
      <c r="T160" s="111"/>
      <c r="U160" s="278"/>
      <c r="V160" s="66"/>
      <c r="W160" s="66"/>
      <c r="X160" s="138"/>
      <c r="Y160" s="138"/>
      <c r="Z160" s="138"/>
      <c r="AA160" s="138"/>
      <c r="AB160" s="138"/>
    </row>
    <row r="161" spans="2:28" s="67" customFormat="1" ht="12" hidden="1">
      <c r="B161" s="72"/>
      <c r="C161" s="315"/>
      <c r="D161" s="299"/>
      <c r="E161" s="315"/>
      <c r="F161" s="299"/>
      <c r="G161" s="325"/>
      <c r="H161" s="362"/>
      <c r="I161" s="362"/>
      <c r="J161" s="362"/>
      <c r="K161" s="330"/>
      <c r="L161" s="329"/>
      <c r="M161" s="65"/>
      <c r="N161" s="65"/>
      <c r="O161" s="68"/>
      <c r="P161" s="311"/>
      <c r="Q161" s="65"/>
      <c r="R161" s="275"/>
      <c r="S161" s="276"/>
      <c r="T161" s="111"/>
      <c r="U161" s="278"/>
      <c r="V161" s="66"/>
      <c r="W161" s="66"/>
      <c r="X161" s="138"/>
      <c r="Y161" s="138"/>
      <c r="Z161" s="138"/>
      <c r="AA161" s="138"/>
      <c r="AB161" s="138"/>
    </row>
    <row r="162" spans="2:28" s="67" customFormat="1" ht="12" hidden="1">
      <c r="B162" s="65"/>
      <c r="C162" s="315"/>
      <c r="D162" s="299"/>
      <c r="E162" s="315"/>
      <c r="F162" s="299"/>
      <c r="G162" s="325"/>
      <c r="H162" s="362"/>
      <c r="I162" s="362"/>
      <c r="J162" s="362"/>
      <c r="K162" s="330"/>
      <c r="L162" s="329"/>
      <c r="M162" s="65"/>
      <c r="N162" s="65"/>
      <c r="O162" s="68"/>
      <c r="P162" s="311"/>
      <c r="Q162" s="65"/>
      <c r="R162" s="275"/>
      <c r="S162" s="276"/>
      <c r="T162" s="111"/>
      <c r="U162" s="278"/>
      <c r="V162" s="66"/>
      <c r="W162" s="66"/>
      <c r="X162" s="138"/>
      <c r="Y162" s="138"/>
      <c r="Z162" s="138"/>
      <c r="AA162" s="138"/>
      <c r="AB162" s="138"/>
    </row>
    <row r="163" spans="2:28" s="67" customFormat="1" ht="12" hidden="1">
      <c r="B163" s="72"/>
      <c r="C163" s="315"/>
      <c r="D163" s="299"/>
      <c r="E163" s="315"/>
      <c r="F163" s="299"/>
      <c r="G163" s="325"/>
      <c r="H163" s="362"/>
      <c r="I163" s="362"/>
      <c r="J163" s="362"/>
      <c r="K163" s="330"/>
      <c r="L163" s="329"/>
      <c r="M163" s="65"/>
      <c r="N163" s="65"/>
      <c r="O163" s="68"/>
      <c r="P163" s="311"/>
      <c r="Q163" s="65"/>
      <c r="R163" s="275"/>
      <c r="S163" s="276"/>
      <c r="T163" s="111"/>
      <c r="U163" s="278"/>
      <c r="V163" s="66"/>
      <c r="W163" s="66"/>
      <c r="X163" s="138"/>
      <c r="Y163" s="138"/>
      <c r="Z163" s="138"/>
      <c r="AA163" s="138"/>
      <c r="AB163" s="138"/>
    </row>
    <row r="164" spans="2:28" s="67" customFormat="1" ht="12" hidden="1">
      <c r="B164" s="72"/>
      <c r="C164" s="315"/>
      <c r="D164" s="299"/>
      <c r="E164" s="315"/>
      <c r="F164" s="299"/>
      <c r="G164" s="325"/>
      <c r="H164" s="362"/>
      <c r="I164" s="362"/>
      <c r="J164" s="362"/>
      <c r="K164" s="330"/>
      <c r="L164" s="329"/>
      <c r="M164" s="65"/>
      <c r="N164" s="65"/>
      <c r="O164" s="68"/>
      <c r="P164" s="311"/>
      <c r="Q164" s="65"/>
      <c r="R164" s="275"/>
      <c r="S164" s="276"/>
      <c r="T164" s="111"/>
      <c r="U164" s="278"/>
      <c r="V164" s="66"/>
      <c r="W164" s="66"/>
      <c r="X164" s="138"/>
      <c r="Y164" s="138"/>
      <c r="Z164" s="138"/>
      <c r="AA164" s="138"/>
      <c r="AB164" s="138"/>
    </row>
    <row r="165" spans="2:28" s="67" customFormat="1" ht="12" hidden="1">
      <c r="B165" s="65"/>
      <c r="C165" s="315"/>
      <c r="D165" s="299"/>
      <c r="E165" s="315"/>
      <c r="F165" s="299"/>
      <c r="G165" s="325"/>
      <c r="H165" s="362"/>
      <c r="I165" s="362"/>
      <c r="J165" s="362"/>
      <c r="K165" s="330"/>
      <c r="L165" s="329"/>
      <c r="M165" s="65"/>
      <c r="N165" s="65"/>
      <c r="O165" s="68"/>
      <c r="P165" s="311"/>
      <c r="Q165" s="65"/>
      <c r="R165" s="275"/>
      <c r="S165" s="276"/>
      <c r="T165" s="111"/>
      <c r="U165" s="278"/>
      <c r="V165" s="66"/>
      <c r="W165" s="66"/>
      <c r="X165" s="138"/>
      <c r="Y165" s="138"/>
      <c r="Z165" s="138"/>
      <c r="AA165" s="138"/>
      <c r="AB165" s="138"/>
    </row>
    <row r="166" spans="2:28" s="67" customFormat="1" ht="13.5" hidden="1">
      <c r="B166" s="72"/>
      <c r="C166" s="315"/>
      <c r="D166" s="299"/>
      <c r="E166" s="315"/>
      <c r="F166" s="299"/>
      <c r="G166" s="325"/>
      <c r="H166" s="362"/>
      <c r="I166" s="362"/>
      <c r="J166" s="362"/>
      <c r="K166" s="330"/>
      <c r="L166" s="329"/>
      <c r="M166" s="65"/>
      <c r="N166" s="65"/>
      <c r="O166" s="68"/>
      <c r="P166" s="311"/>
      <c r="Q166" s="65"/>
      <c r="R166" s="309"/>
      <c r="S166" s="308"/>
      <c r="T166" s="111"/>
      <c r="U166" s="278"/>
      <c r="V166" s="66"/>
      <c r="W166" s="66"/>
      <c r="X166" s="138"/>
      <c r="Y166" s="138"/>
      <c r="Z166" s="138"/>
      <c r="AA166" s="138"/>
      <c r="AB166" s="138"/>
    </row>
    <row r="167" spans="2:28" s="67" customFormat="1" ht="13.5" hidden="1">
      <c r="B167" s="72"/>
      <c r="C167" s="315"/>
      <c r="D167" s="299"/>
      <c r="E167" s="315"/>
      <c r="F167" s="299"/>
      <c r="G167" s="325"/>
      <c r="H167" s="362"/>
      <c r="I167" s="362"/>
      <c r="J167" s="362"/>
      <c r="K167" s="330"/>
      <c r="L167" s="329"/>
      <c r="M167" s="65"/>
      <c r="N167" s="65"/>
      <c r="O167" s="68"/>
      <c r="P167" s="311"/>
      <c r="Q167" s="65"/>
      <c r="R167" s="309"/>
      <c r="S167" s="308"/>
      <c r="T167" s="111"/>
      <c r="U167" s="278"/>
      <c r="V167" s="66"/>
      <c r="W167" s="66"/>
      <c r="X167" s="138"/>
      <c r="Y167" s="138"/>
      <c r="Z167" s="138"/>
      <c r="AA167" s="138"/>
      <c r="AB167" s="138"/>
    </row>
    <row r="168" spans="2:28" s="67" customFormat="1" ht="13.5" hidden="1">
      <c r="B168" s="65"/>
      <c r="C168" s="315"/>
      <c r="D168" s="299"/>
      <c r="E168" s="315"/>
      <c r="F168" s="299"/>
      <c r="G168" s="325"/>
      <c r="H168" s="362"/>
      <c r="I168" s="362"/>
      <c r="J168" s="362"/>
      <c r="K168" s="330"/>
      <c r="L168" s="329"/>
      <c r="M168" s="65"/>
      <c r="N168" s="65"/>
      <c r="O168" s="68"/>
      <c r="P168" s="311"/>
      <c r="Q168" s="65"/>
      <c r="R168" s="309"/>
      <c r="S168" s="308"/>
      <c r="T168" s="111"/>
      <c r="U168" s="278"/>
      <c r="V168" s="66"/>
      <c r="W168" s="66"/>
      <c r="X168" s="138"/>
      <c r="Y168" s="138"/>
      <c r="Z168" s="138"/>
      <c r="AA168" s="138"/>
      <c r="AB168" s="138"/>
    </row>
    <row r="169" spans="2:28" s="67" customFormat="1" ht="13.5" hidden="1">
      <c r="B169" s="72"/>
      <c r="C169" s="315"/>
      <c r="D169" s="299"/>
      <c r="E169" s="315"/>
      <c r="F169" s="299"/>
      <c r="G169" s="325"/>
      <c r="H169" s="362"/>
      <c r="I169" s="362"/>
      <c r="J169" s="362"/>
      <c r="K169" s="330"/>
      <c r="L169" s="329"/>
      <c r="M169" s="65"/>
      <c r="N169" s="65"/>
      <c r="O169" s="68"/>
      <c r="P169" s="311"/>
      <c r="Q169" s="65"/>
      <c r="R169" s="309"/>
      <c r="S169" s="308"/>
      <c r="T169" s="111"/>
      <c r="U169" s="278"/>
      <c r="V169" s="66"/>
      <c r="W169" s="66"/>
      <c r="X169" s="138"/>
      <c r="Y169" s="138"/>
      <c r="Z169" s="138"/>
      <c r="AA169" s="138"/>
      <c r="AB169" s="138"/>
    </row>
    <row r="170" spans="2:28" s="67" customFormat="1" ht="13.5" hidden="1">
      <c r="B170" s="72"/>
      <c r="C170" s="315"/>
      <c r="D170" s="299"/>
      <c r="E170" s="315"/>
      <c r="F170" s="299"/>
      <c r="G170" s="325"/>
      <c r="H170" s="362"/>
      <c r="I170" s="362"/>
      <c r="J170" s="362"/>
      <c r="K170" s="330"/>
      <c r="L170" s="329"/>
      <c r="M170" s="65"/>
      <c r="N170" s="65"/>
      <c r="O170" s="68"/>
      <c r="P170" s="311"/>
      <c r="Q170" s="65"/>
      <c r="R170" s="309"/>
      <c r="S170" s="308"/>
      <c r="T170" s="111"/>
      <c r="U170" s="278"/>
      <c r="V170" s="66"/>
      <c r="W170" s="66"/>
      <c r="X170" s="138"/>
      <c r="Y170" s="138"/>
      <c r="Z170" s="138"/>
      <c r="AA170" s="138"/>
      <c r="AB170" s="138"/>
    </row>
    <row r="171" spans="2:28" s="67" customFormat="1" ht="13.5" hidden="1">
      <c r="B171" s="65"/>
      <c r="C171" s="315"/>
      <c r="D171" s="299"/>
      <c r="E171" s="315"/>
      <c r="F171" s="299"/>
      <c r="G171" s="325"/>
      <c r="H171" s="362"/>
      <c r="I171" s="362"/>
      <c r="J171" s="362"/>
      <c r="K171" s="330"/>
      <c r="L171" s="329"/>
      <c r="M171" s="65"/>
      <c r="N171" s="65"/>
      <c r="O171" s="68"/>
      <c r="P171" s="311"/>
      <c r="Q171" s="65"/>
      <c r="R171" s="309"/>
      <c r="S171" s="308"/>
      <c r="T171" s="111"/>
      <c r="U171" s="278"/>
      <c r="V171" s="66"/>
      <c r="W171" s="66"/>
      <c r="X171" s="138"/>
      <c r="Y171" s="138"/>
      <c r="Z171" s="138"/>
      <c r="AA171" s="138"/>
      <c r="AB171" s="138"/>
    </row>
    <row r="172" spans="2:28" s="67" customFormat="1" ht="13.5" hidden="1">
      <c r="B172" s="72"/>
      <c r="C172" s="315"/>
      <c r="D172" s="299"/>
      <c r="E172" s="315"/>
      <c r="F172" s="299"/>
      <c r="G172" s="325"/>
      <c r="H172" s="362"/>
      <c r="I172" s="362"/>
      <c r="J172" s="362"/>
      <c r="K172" s="330"/>
      <c r="L172" s="329"/>
      <c r="M172" s="65"/>
      <c r="N172" s="65"/>
      <c r="O172" s="68"/>
      <c r="P172" s="311"/>
      <c r="Q172" s="65"/>
      <c r="R172" s="309"/>
      <c r="S172" s="308"/>
      <c r="T172" s="111"/>
      <c r="U172" s="310"/>
      <c r="V172" s="66"/>
      <c r="W172" s="66"/>
      <c r="X172" s="138"/>
      <c r="Y172" s="138"/>
      <c r="Z172" s="138"/>
      <c r="AA172" s="138"/>
      <c r="AB172" s="138"/>
    </row>
    <row r="173" spans="2:28" s="67" customFormat="1" ht="13.5" hidden="1">
      <c r="B173" s="72"/>
      <c r="C173" s="315"/>
      <c r="D173" s="299"/>
      <c r="E173" s="315"/>
      <c r="F173" s="299"/>
      <c r="G173" s="325"/>
      <c r="H173" s="362"/>
      <c r="I173" s="362"/>
      <c r="J173" s="362"/>
      <c r="K173" s="330"/>
      <c r="L173" s="329"/>
      <c r="M173" s="65"/>
      <c r="N173" s="65"/>
      <c r="O173" s="68"/>
      <c r="P173" s="311"/>
      <c r="Q173" s="65"/>
      <c r="R173" s="309"/>
      <c r="S173" s="308"/>
      <c r="T173" s="111"/>
      <c r="U173" s="278"/>
      <c r="V173" s="66"/>
      <c r="W173" s="66"/>
      <c r="X173" s="138"/>
      <c r="Y173" s="138"/>
      <c r="Z173" s="138"/>
      <c r="AA173" s="138"/>
      <c r="AB173" s="138"/>
    </row>
    <row r="174" spans="2:28" s="67" customFormat="1" ht="13.5" hidden="1">
      <c r="B174" s="65"/>
      <c r="C174" s="315"/>
      <c r="D174" s="299"/>
      <c r="E174" s="315"/>
      <c r="F174" s="299"/>
      <c r="G174" s="325"/>
      <c r="H174" s="362"/>
      <c r="I174" s="362"/>
      <c r="J174" s="362"/>
      <c r="K174" s="330"/>
      <c r="L174" s="329"/>
      <c r="M174" s="65"/>
      <c r="N174" s="65"/>
      <c r="O174" s="68"/>
      <c r="P174" s="311"/>
      <c r="Q174" s="65"/>
      <c r="R174" s="309"/>
      <c r="S174" s="308"/>
      <c r="T174" s="111"/>
      <c r="U174" s="310"/>
      <c r="V174" s="66"/>
      <c r="W174" s="66"/>
      <c r="X174" s="138"/>
      <c r="Y174" s="138"/>
      <c r="Z174" s="138"/>
      <c r="AA174" s="138"/>
      <c r="AB174" s="138"/>
    </row>
    <row r="175" spans="2:28" s="67" customFormat="1" ht="13.5" hidden="1">
      <c r="B175" s="72"/>
      <c r="C175" s="315"/>
      <c r="D175" s="299"/>
      <c r="E175" s="315"/>
      <c r="F175" s="299"/>
      <c r="G175" s="325"/>
      <c r="H175" s="408"/>
      <c r="I175" s="408"/>
      <c r="J175" s="362"/>
      <c r="K175" s="330"/>
      <c r="L175" s="329"/>
      <c r="M175" s="65"/>
      <c r="N175" s="65"/>
      <c r="O175" s="68"/>
      <c r="P175" s="311"/>
      <c r="Q175" s="65"/>
      <c r="R175" s="309"/>
      <c r="S175" s="308"/>
      <c r="T175" s="111"/>
      <c r="U175" s="310"/>
      <c r="V175" s="66"/>
      <c r="W175" s="66"/>
      <c r="X175" s="138"/>
      <c r="Y175" s="138"/>
      <c r="Z175" s="138"/>
      <c r="AA175" s="138"/>
      <c r="AB175" s="138"/>
    </row>
    <row r="176" spans="2:28" s="67" customFormat="1" ht="13.5" hidden="1">
      <c r="B176" s="72"/>
      <c r="C176" s="315"/>
      <c r="D176" s="299"/>
      <c r="E176" s="315"/>
      <c r="F176" s="299"/>
      <c r="G176" s="325"/>
      <c r="H176" s="407"/>
      <c r="I176" s="407"/>
      <c r="J176" s="410"/>
      <c r="K176" s="330"/>
      <c r="L176" s="329"/>
      <c r="M176" s="65"/>
      <c r="N176" s="65"/>
      <c r="O176" s="68"/>
      <c r="P176" s="311"/>
      <c r="Q176" s="65"/>
      <c r="R176" s="309"/>
      <c r="S176" s="308"/>
      <c r="T176" s="111"/>
      <c r="U176" s="310"/>
      <c r="V176" s="66"/>
      <c r="W176" s="66"/>
      <c r="X176" s="138"/>
      <c r="Y176" s="138"/>
      <c r="Z176" s="138"/>
      <c r="AA176" s="138"/>
      <c r="AB176" s="138"/>
    </row>
    <row r="177" spans="2:29" s="67" customFormat="1" ht="13.5" hidden="1">
      <c r="B177" s="65"/>
      <c r="C177" s="315"/>
      <c r="D177" s="299"/>
      <c r="E177" s="315"/>
      <c r="F177" s="299"/>
      <c r="G177" s="325"/>
      <c r="H177" s="409"/>
      <c r="I177" s="409"/>
      <c r="J177" s="410"/>
      <c r="K177" s="330"/>
      <c r="L177" s="329"/>
      <c r="M177" s="65"/>
      <c r="N177" s="65"/>
      <c r="O177" s="68"/>
      <c r="P177" s="311"/>
      <c r="Q177" s="65"/>
      <c r="R177" s="309"/>
      <c r="S177" s="308"/>
      <c r="T177" s="111"/>
      <c r="U177" s="310"/>
      <c r="V177" s="66"/>
      <c r="W177" s="66"/>
      <c r="X177" s="138"/>
      <c r="Y177" s="138"/>
      <c r="Z177" s="138"/>
      <c r="AA177" s="138"/>
      <c r="AB177" s="138"/>
    </row>
    <row r="178" spans="2:29" s="67" customFormat="1" ht="13.5" hidden="1">
      <c r="B178" s="72"/>
      <c r="C178" s="315"/>
      <c r="D178" s="299"/>
      <c r="E178" s="315"/>
      <c r="F178" s="299"/>
      <c r="G178" s="325"/>
      <c r="H178" s="407"/>
      <c r="I178" s="407"/>
      <c r="J178" s="410"/>
      <c r="K178" s="330"/>
      <c r="L178" s="329"/>
      <c r="M178" s="65"/>
      <c r="N178" s="65"/>
      <c r="O178" s="68"/>
      <c r="P178" s="311"/>
      <c r="Q178" s="65"/>
      <c r="R178" s="309"/>
      <c r="S178" s="308"/>
      <c r="T178" s="111"/>
      <c r="U178" s="278"/>
      <c r="V178" s="66"/>
      <c r="W178" s="66"/>
      <c r="X178" s="138"/>
      <c r="Y178" s="138"/>
      <c r="Z178" s="138"/>
      <c r="AA178" s="138"/>
      <c r="AB178" s="138"/>
    </row>
    <row r="179" spans="2:29" s="67" customFormat="1" ht="13.5" hidden="1">
      <c r="B179" s="314"/>
      <c r="C179" s="315"/>
      <c r="D179" s="299"/>
      <c r="E179" s="315"/>
      <c r="F179" s="299"/>
      <c r="G179" s="325"/>
      <c r="H179" s="407"/>
      <c r="I179" s="407"/>
      <c r="J179" s="410"/>
      <c r="K179" s="330"/>
      <c r="L179" s="329"/>
      <c r="M179" s="315"/>
      <c r="N179" s="65"/>
      <c r="O179" s="316"/>
      <c r="P179" s="311"/>
      <c r="Q179" s="315"/>
      <c r="R179" s="309"/>
      <c r="S179" s="308"/>
      <c r="T179" s="319"/>
      <c r="U179" s="317"/>
      <c r="V179" s="299"/>
      <c r="W179" s="66"/>
      <c r="X179" s="318"/>
      <c r="Y179" s="138"/>
      <c r="Z179" s="138"/>
      <c r="AA179" s="138"/>
      <c r="AB179" s="138"/>
      <c r="AC179" s="313"/>
    </row>
    <row r="180" spans="2:29" s="67" customFormat="1" ht="13.5" hidden="1">
      <c r="B180" s="72"/>
      <c r="C180" s="315"/>
      <c r="D180" s="299"/>
      <c r="E180" s="315"/>
      <c r="F180" s="299"/>
      <c r="G180" s="325"/>
      <c r="H180" s="407"/>
      <c r="I180" s="407"/>
      <c r="J180" s="410"/>
      <c r="K180" s="330"/>
      <c r="L180" s="329"/>
      <c r="M180" s="65"/>
      <c r="N180" s="65"/>
      <c r="O180" s="68"/>
      <c r="P180" s="311"/>
      <c r="Q180" s="65"/>
      <c r="R180" s="309"/>
      <c r="S180" s="308"/>
      <c r="T180" s="111"/>
      <c r="U180" s="278"/>
      <c r="V180" s="66"/>
      <c r="W180" s="66"/>
      <c r="X180" s="138"/>
      <c r="Y180" s="138"/>
      <c r="Z180" s="138"/>
      <c r="AA180" s="138"/>
      <c r="AB180" s="138"/>
    </row>
    <row r="181" spans="2:29" s="67" customFormat="1" ht="13.5" hidden="1">
      <c r="B181" s="65"/>
      <c r="C181" s="315"/>
      <c r="D181" s="299"/>
      <c r="E181" s="315"/>
      <c r="F181" s="299"/>
      <c r="G181" s="325"/>
      <c r="H181" s="407"/>
      <c r="I181" s="407"/>
      <c r="J181" s="410"/>
      <c r="K181" s="330"/>
      <c r="L181" s="329"/>
      <c r="M181" s="65"/>
      <c r="N181" s="65"/>
      <c r="O181" s="68"/>
      <c r="P181" s="311"/>
      <c r="Q181" s="65"/>
      <c r="R181" s="309"/>
      <c r="S181" s="308"/>
      <c r="T181" s="111"/>
      <c r="U181" s="278"/>
      <c r="V181" s="66"/>
      <c r="W181" s="66"/>
      <c r="X181" s="138"/>
      <c r="Y181" s="138"/>
      <c r="Z181" s="138"/>
      <c r="AA181" s="138"/>
      <c r="AB181" s="138"/>
    </row>
    <row r="182" spans="2:29" s="67" customFormat="1" ht="13.5" hidden="1">
      <c r="B182" s="72"/>
      <c r="C182" s="315"/>
      <c r="D182" s="299"/>
      <c r="E182" s="315"/>
      <c r="F182" s="299"/>
      <c r="G182" s="325"/>
      <c r="H182" s="407"/>
      <c r="I182" s="407"/>
      <c r="J182" s="410"/>
      <c r="K182" s="330"/>
      <c r="L182" s="329"/>
      <c r="M182" s="65"/>
      <c r="N182" s="65"/>
      <c r="O182" s="68"/>
      <c r="P182" s="311"/>
      <c r="Q182" s="65"/>
      <c r="R182" s="309"/>
      <c r="S182" s="308"/>
      <c r="T182" s="111"/>
      <c r="U182" s="278"/>
      <c r="V182" s="66"/>
      <c r="W182" s="66"/>
      <c r="X182" s="138"/>
      <c r="Y182" s="138"/>
      <c r="Z182" s="138"/>
      <c r="AA182" s="138"/>
      <c r="AB182" s="138"/>
    </row>
    <row r="183" spans="2:29" s="67" customFormat="1" ht="13.5" hidden="1">
      <c r="B183" s="72"/>
      <c r="C183" s="315"/>
      <c r="D183" s="299"/>
      <c r="E183" s="315"/>
      <c r="F183" s="299"/>
      <c r="G183" s="325"/>
      <c r="H183" s="407"/>
      <c r="I183" s="407"/>
      <c r="J183" s="410"/>
      <c r="K183" s="330"/>
      <c r="L183" s="329"/>
      <c r="M183" s="65"/>
      <c r="N183" s="65"/>
      <c r="O183" s="68"/>
      <c r="P183" s="311"/>
      <c r="Q183" s="65"/>
      <c r="R183" s="309"/>
      <c r="S183" s="308"/>
      <c r="T183" s="111"/>
      <c r="U183" s="278"/>
      <c r="V183" s="66"/>
      <c r="W183" s="66"/>
      <c r="X183" s="138"/>
      <c r="Y183" s="138"/>
      <c r="Z183" s="138"/>
      <c r="AA183" s="138"/>
      <c r="AB183" s="138"/>
    </row>
    <row r="184" spans="2:29" s="67" customFormat="1" ht="13.5" hidden="1">
      <c r="B184" s="65"/>
      <c r="C184" s="315"/>
      <c r="D184" s="299"/>
      <c r="E184" s="315"/>
      <c r="F184" s="299"/>
      <c r="G184" s="325"/>
      <c r="H184" s="407"/>
      <c r="I184" s="407"/>
      <c r="J184" s="410"/>
      <c r="K184" s="330"/>
      <c r="L184" s="329"/>
      <c r="M184" s="65"/>
      <c r="N184" s="65"/>
      <c r="O184" s="68"/>
      <c r="P184" s="311"/>
      <c r="Q184" s="65"/>
      <c r="R184" s="309"/>
      <c r="S184" s="308"/>
      <c r="T184" s="111"/>
      <c r="U184" s="278"/>
      <c r="V184" s="66"/>
      <c r="W184" s="66"/>
      <c r="X184" s="138"/>
      <c r="Y184" s="138"/>
      <c r="Z184" s="138"/>
      <c r="AA184" s="138"/>
      <c r="AB184" s="138"/>
    </row>
    <row r="185" spans="2:29" s="67" customFormat="1" ht="13.5" hidden="1">
      <c r="B185" s="72"/>
      <c r="C185" s="315"/>
      <c r="D185" s="299"/>
      <c r="E185" s="315"/>
      <c r="F185" s="299"/>
      <c r="G185" s="325"/>
      <c r="H185" s="407"/>
      <c r="I185" s="407"/>
      <c r="J185" s="410"/>
      <c r="K185" s="330"/>
      <c r="L185" s="329"/>
      <c r="M185" s="65"/>
      <c r="N185" s="65"/>
      <c r="O185" s="68"/>
      <c r="P185" s="311"/>
      <c r="Q185" s="65"/>
      <c r="R185" s="309"/>
      <c r="S185" s="308"/>
      <c r="T185" s="111"/>
      <c r="U185" s="278"/>
      <c r="V185" s="66"/>
      <c r="W185" s="66"/>
      <c r="X185" s="138"/>
      <c r="Y185" s="138"/>
      <c r="Z185" s="138"/>
      <c r="AA185" s="138"/>
      <c r="AB185" s="138"/>
    </row>
    <row r="186" spans="2:29" s="67" customFormat="1" ht="13.5" hidden="1">
      <c r="B186" s="72"/>
      <c r="C186" s="315"/>
      <c r="D186" s="299"/>
      <c r="E186" s="315"/>
      <c r="F186" s="299"/>
      <c r="G186" s="325"/>
      <c r="H186" s="407"/>
      <c r="I186" s="407"/>
      <c r="J186" s="410"/>
      <c r="K186" s="330"/>
      <c r="L186" s="329"/>
      <c r="M186" s="65"/>
      <c r="N186" s="65"/>
      <c r="O186" s="68"/>
      <c r="P186" s="311"/>
      <c r="Q186" s="65"/>
      <c r="R186" s="309"/>
      <c r="S186" s="308"/>
      <c r="T186" s="111"/>
      <c r="U186" s="278"/>
      <c r="V186" s="66"/>
      <c r="W186" s="66"/>
      <c r="X186" s="138"/>
      <c r="Y186" s="138"/>
      <c r="Z186" s="138"/>
      <c r="AA186" s="138"/>
      <c r="AB186" s="138"/>
    </row>
    <row r="187" spans="2:29" s="67" customFormat="1" ht="13.5" hidden="1">
      <c r="B187" s="65"/>
      <c r="C187" s="315"/>
      <c r="D187" s="299"/>
      <c r="E187" s="315"/>
      <c r="F187" s="299"/>
      <c r="G187" s="325"/>
      <c r="H187" s="407"/>
      <c r="I187" s="407"/>
      <c r="J187" s="410"/>
      <c r="K187" s="330"/>
      <c r="L187" s="329"/>
      <c r="M187" s="65"/>
      <c r="N187" s="65"/>
      <c r="O187" s="68"/>
      <c r="P187" s="311"/>
      <c r="Q187" s="65"/>
      <c r="R187" s="309"/>
      <c r="S187" s="308"/>
      <c r="T187" s="111"/>
      <c r="U187" s="278"/>
      <c r="V187" s="66"/>
      <c r="W187" s="66"/>
      <c r="X187" s="138"/>
      <c r="Y187" s="138"/>
      <c r="Z187" s="138"/>
      <c r="AA187" s="138"/>
      <c r="AB187" s="138"/>
    </row>
    <row r="188" spans="2:29" s="67" customFormat="1" ht="13.5" hidden="1">
      <c r="B188" s="72"/>
      <c r="C188" s="315"/>
      <c r="D188" s="299"/>
      <c r="E188" s="315"/>
      <c r="F188" s="299"/>
      <c r="G188" s="325"/>
      <c r="H188" s="407"/>
      <c r="I188" s="407"/>
      <c r="J188" s="410"/>
      <c r="K188" s="330"/>
      <c r="L188" s="329"/>
      <c r="M188" s="65"/>
      <c r="N188" s="65"/>
      <c r="O188" s="68"/>
      <c r="P188" s="311"/>
      <c r="Q188" s="65"/>
      <c r="R188" s="309"/>
      <c r="S188" s="308"/>
      <c r="T188" s="111"/>
      <c r="U188" s="278"/>
      <c r="V188" s="66"/>
      <c r="W188" s="66"/>
      <c r="X188" s="138"/>
      <c r="Y188" s="138"/>
      <c r="Z188" s="138"/>
      <c r="AA188" s="138"/>
      <c r="AB188" s="138"/>
    </row>
    <row r="189" spans="2:29" s="67" customFormat="1" ht="13.5" hidden="1">
      <c r="B189" s="72"/>
      <c r="C189" s="315"/>
      <c r="D189" s="299"/>
      <c r="E189" s="315"/>
      <c r="F189" s="299"/>
      <c r="G189" s="325"/>
      <c r="H189" s="407"/>
      <c r="I189" s="407"/>
      <c r="J189" s="410"/>
      <c r="K189" s="330"/>
      <c r="L189" s="329"/>
      <c r="M189" s="65"/>
      <c r="N189" s="65"/>
      <c r="O189" s="68"/>
      <c r="P189" s="311"/>
      <c r="Q189" s="65"/>
      <c r="R189" s="309"/>
      <c r="S189" s="308"/>
      <c r="T189" s="111"/>
      <c r="U189" s="278"/>
      <c r="V189" s="66"/>
      <c r="W189" s="66"/>
      <c r="X189" s="138"/>
      <c r="Y189" s="138"/>
      <c r="Z189" s="138"/>
      <c r="AA189" s="138"/>
      <c r="AB189" s="138"/>
    </row>
    <row r="190" spans="2:29" s="67" customFormat="1" ht="13.5" hidden="1">
      <c r="B190" s="65"/>
      <c r="C190" s="315"/>
      <c r="D190" s="299"/>
      <c r="E190" s="315"/>
      <c r="F190" s="299"/>
      <c r="G190" s="325"/>
      <c r="H190" s="407"/>
      <c r="I190" s="407"/>
      <c r="J190" s="410"/>
      <c r="K190" s="330"/>
      <c r="L190" s="329"/>
      <c r="M190" s="65"/>
      <c r="N190" s="65"/>
      <c r="O190" s="68"/>
      <c r="P190" s="311"/>
      <c r="Q190" s="65"/>
      <c r="R190" s="309"/>
      <c r="S190" s="308"/>
      <c r="T190" s="111"/>
      <c r="U190" s="278"/>
      <c r="V190" s="66"/>
      <c r="W190" s="66"/>
      <c r="X190" s="138"/>
      <c r="Y190" s="138"/>
      <c r="Z190" s="138"/>
      <c r="AA190" s="138"/>
      <c r="AB190" s="138"/>
    </row>
    <row r="191" spans="2:29" s="67" customFormat="1" ht="13.5" hidden="1">
      <c r="B191" s="72"/>
      <c r="C191" s="315"/>
      <c r="D191" s="299"/>
      <c r="E191" s="315"/>
      <c r="F191" s="299"/>
      <c r="G191" s="325"/>
      <c r="H191" s="407"/>
      <c r="I191" s="407"/>
      <c r="J191" s="410"/>
      <c r="K191" s="330"/>
      <c r="L191" s="329"/>
      <c r="M191" s="65"/>
      <c r="N191" s="65"/>
      <c r="O191" s="68"/>
      <c r="P191" s="311"/>
      <c r="Q191" s="65"/>
      <c r="R191" s="309"/>
      <c r="S191" s="308"/>
      <c r="T191" s="111"/>
      <c r="U191" s="310"/>
      <c r="V191" s="66"/>
      <c r="W191" s="66"/>
      <c r="X191" s="138"/>
      <c r="Y191" s="138"/>
      <c r="Z191" s="138"/>
      <c r="AA191" s="138"/>
      <c r="AB191" s="138"/>
    </row>
    <row r="192" spans="2:29" s="67" customFormat="1" ht="13.5" hidden="1">
      <c r="B192" s="72"/>
      <c r="C192" s="315"/>
      <c r="D192" s="299"/>
      <c r="E192" s="315"/>
      <c r="F192" s="299"/>
      <c r="G192" s="325"/>
      <c r="H192" s="407"/>
      <c r="I192" s="407"/>
      <c r="J192" s="410"/>
      <c r="K192" s="330"/>
      <c r="L192" s="329"/>
      <c r="M192" s="65"/>
      <c r="N192" s="65"/>
      <c r="O192" s="68"/>
      <c r="P192" s="311"/>
      <c r="Q192" s="65"/>
      <c r="R192" s="309"/>
      <c r="S192" s="308"/>
      <c r="T192" s="111"/>
      <c r="U192" s="310"/>
      <c r="V192" s="66"/>
      <c r="W192" s="66"/>
      <c r="X192" s="138"/>
      <c r="Y192" s="138"/>
      <c r="Z192" s="138"/>
      <c r="AA192" s="138"/>
      <c r="AB192" s="138"/>
    </row>
    <row r="193" spans="2:28" s="67" customFormat="1" ht="13.5" hidden="1">
      <c r="B193" s="65"/>
      <c r="C193" s="315"/>
      <c r="D193" s="299"/>
      <c r="E193" s="315"/>
      <c r="F193" s="299"/>
      <c r="G193" s="325"/>
      <c r="H193" s="407"/>
      <c r="I193" s="407"/>
      <c r="J193" s="410"/>
      <c r="K193" s="330"/>
      <c r="L193" s="329"/>
      <c r="M193" s="65"/>
      <c r="N193" s="65"/>
      <c r="O193" s="68"/>
      <c r="P193" s="311"/>
      <c r="Q193" s="65"/>
      <c r="R193" s="309"/>
      <c r="S193" s="308"/>
      <c r="T193" s="111"/>
      <c r="U193" s="310"/>
      <c r="V193" s="66"/>
      <c r="W193" s="66"/>
      <c r="X193" s="138"/>
      <c r="Y193" s="138"/>
      <c r="Z193" s="138"/>
      <c r="AA193" s="138"/>
      <c r="AB193" s="138"/>
    </row>
    <row r="194" spans="2:28" s="67" customFormat="1" ht="13.5" hidden="1">
      <c r="B194" s="72"/>
      <c r="C194" s="315"/>
      <c r="D194" s="299"/>
      <c r="E194" s="315"/>
      <c r="F194" s="299"/>
      <c r="G194" s="325"/>
      <c r="H194" s="407"/>
      <c r="I194" s="407"/>
      <c r="J194" s="410"/>
      <c r="K194" s="330"/>
      <c r="L194" s="329"/>
      <c r="M194" s="65"/>
      <c r="N194" s="65"/>
      <c r="O194" s="68"/>
      <c r="P194" s="311"/>
      <c r="Q194" s="65"/>
      <c r="R194" s="309"/>
      <c r="S194" s="308"/>
      <c r="T194" s="111"/>
      <c r="U194" s="278"/>
      <c r="V194" s="66"/>
      <c r="W194" s="66"/>
      <c r="X194" s="138"/>
      <c r="Y194" s="138"/>
      <c r="Z194" s="138"/>
      <c r="AA194" s="138"/>
      <c r="AB194" s="138"/>
    </row>
    <row r="195" spans="2:28" s="67" customFormat="1" ht="13.5" hidden="1">
      <c r="B195" s="72"/>
      <c r="C195" s="315"/>
      <c r="D195" s="299"/>
      <c r="E195" s="315"/>
      <c r="F195" s="299"/>
      <c r="G195" s="325"/>
      <c r="H195" s="407"/>
      <c r="I195" s="407"/>
      <c r="J195" s="410"/>
      <c r="K195" s="330"/>
      <c r="L195" s="329"/>
      <c r="M195" s="65"/>
      <c r="N195" s="65"/>
      <c r="O195" s="68"/>
      <c r="P195" s="311"/>
      <c r="Q195" s="65"/>
      <c r="R195" s="309"/>
      <c r="S195" s="308"/>
      <c r="T195" s="111"/>
      <c r="U195" s="278"/>
      <c r="V195" s="66"/>
      <c r="W195" s="66"/>
      <c r="X195" s="138"/>
      <c r="Y195" s="138"/>
      <c r="Z195" s="138"/>
      <c r="AA195" s="138"/>
      <c r="AB195" s="138"/>
    </row>
    <row r="196" spans="2:28" s="67" customFormat="1" ht="13.5" hidden="1">
      <c r="B196" s="65"/>
      <c r="C196" s="315"/>
      <c r="D196" s="299"/>
      <c r="E196" s="315"/>
      <c r="F196" s="299"/>
      <c r="G196" s="325"/>
      <c r="H196" s="407"/>
      <c r="I196" s="407"/>
      <c r="J196" s="410"/>
      <c r="K196" s="330"/>
      <c r="L196" s="329"/>
      <c r="M196" s="65"/>
      <c r="N196" s="65"/>
      <c r="O196" s="68"/>
      <c r="P196" s="311"/>
      <c r="Q196" s="65"/>
      <c r="R196" s="309"/>
      <c r="S196" s="308"/>
      <c r="T196" s="111"/>
      <c r="U196" s="278"/>
      <c r="V196" s="66"/>
      <c r="W196" s="66"/>
      <c r="X196" s="138"/>
      <c r="Y196" s="138"/>
      <c r="Z196" s="138"/>
      <c r="AA196" s="138"/>
      <c r="AB196" s="138"/>
    </row>
    <row r="197" spans="2:28" s="67" customFormat="1" ht="13.5" hidden="1">
      <c r="B197" s="72"/>
      <c r="C197" s="315"/>
      <c r="D197" s="299"/>
      <c r="E197" s="315"/>
      <c r="F197" s="299"/>
      <c r="G197" s="325"/>
      <c r="H197" s="407"/>
      <c r="I197" s="407"/>
      <c r="J197" s="410"/>
      <c r="K197" s="330"/>
      <c r="L197" s="329"/>
      <c r="M197" s="65"/>
      <c r="N197" s="65"/>
      <c r="O197" s="68"/>
      <c r="P197" s="311"/>
      <c r="Q197" s="65"/>
      <c r="R197" s="309"/>
      <c r="S197" s="308"/>
      <c r="T197" s="111"/>
      <c r="U197" s="278"/>
      <c r="V197" s="66"/>
      <c r="W197" s="66"/>
      <c r="X197" s="138"/>
      <c r="Y197" s="138"/>
      <c r="Z197" s="138"/>
      <c r="AA197" s="138"/>
      <c r="AB197" s="138"/>
    </row>
    <row r="198" spans="2:28" s="67" customFormat="1" ht="13.5" hidden="1">
      <c r="B198" s="72"/>
      <c r="C198" s="315"/>
      <c r="D198" s="299"/>
      <c r="E198" s="315"/>
      <c r="F198" s="299"/>
      <c r="G198" s="325"/>
      <c r="H198" s="407"/>
      <c r="I198" s="407"/>
      <c r="J198" s="410"/>
      <c r="K198" s="330"/>
      <c r="L198" s="329"/>
      <c r="M198" s="65"/>
      <c r="N198" s="65"/>
      <c r="O198" s="68"/>
      <c r="P198" s="311"/>
      <c r="Q198" s="65"/>
      <c r="R198" s="309"/>
      <c r="S198" s="308"/>
      <c r="T198" s="111"/>
      <c r="U198" s="278"/>
      <c r="V198" s="66"/>
      <c r="W198" s="66"/>
      <c r="X198" s="138"/>
      <c r="Y198" s="138"/>
      <c r="Z198" s="138"/>
      <c r="AA198" s="138"/>
      <c r="AB198" s="138"/>
    </row>
    <row r="199" spans="2:28" s="67" customFormat="1" ht="13.5" hidden="1">
      <c r="B199" s="65"/>
      <c r="C199" s="315"/>
      <c r="D199" s="299"/>
      <c r="E199" s="315"/>
      <c r="F199" s="299"/>
      <c r="G199" s="325"/>
      <c r="H199" s="407"/>
      <c r="I199" s="407"/>
      <c r="J199" s="410"/>
      <c r="K199" s="330"/>
      <c r="L199" s="329"/>
      <c r="M199" s="65"/>
      <c r="N199" s="65"/>
      <c r="O199" s="68"/>
      <c r="P199" s="311"/>
      <c r="Q199" s="65"/>
      <c r="R199" s="309"/>
      <c r="S199" s="308"/>
      <c r="T199" s="111"/>
      <c r="U199" s="278"/>
      <c r="V199" s="66"/>
      <c r="W199" s="66"/>
      <c r="X199" s="138"/>
      <c r="Y199" s="138"/>
      <c r="Z199" s="138"/>
      <c r="AA199" s="138"/>
      <c r="AB199" s="138"/>
    </row>
    <row r="200" spans="2:28" s="67" customFormat="1" ht="13.5" hidden="1">
      <c r="B200" s="72"/>
      <c r="C200" s="315"/>
      <c r="D200" s="299"/>
      <c r="E200" s="315"/>
      <c r="F200" s="299"/>
      <c r="G200" s="325"/>
      <c r="H200" s="407"/>
      <c r="I200" s="407"/>
      <c r="J200" s="410"/>
      <c r="K200" s="330"/>
      <c r="L200" s="329"/>
      <c r="M200" s="65"/>
      <c r="N200" s="65"/>
      <c r="O200" s="68"/>
      <c r="P200" s="311"/>
      <c r="Q200" s="65"/>
      <c r="R200" s="309"/>
      <c r="S200" s="308"/>
      <c r="T200" s="111"/>
      <c r="U200" s="278"/>
      <c r="V200" s="66"/>
      <c r="W200" s="66"/>
      <c r="X200" s="138"/>
      <c r="Y200" s="138"/>
      <c r="Z200" s="138"/>
      <c r="AA200" s="138"/>
      <c r="AB200" s="138"/>
    </row>
    <row r="201" spans="2:28" s="67" customFormat="1" ht="13.5" hidden="1">
      <c r="B201" s="72"/>
      <c r="C201" s="315"/>
      <c r="D201" s="299"/>
      <c r="E201" s="315"/>
      <c r="F201" s="299"/>
      <c r="G201" s="325"/>
      <c r="H201" s="407"/>
      <c r="I201" s="407"/>
      <c r="J201" s="410"/>
      <c r="K201" s="330"/>
      <c r="L201" s="329"/>
      <c r="M201" s="65"/>
      <c r="N201" s="65"/>
      <c r="O201" s="68"/>
      <c r="P201" s="311"/>
      <c r="Q201" s="65"/>
      <c r="R201" s="309"/>
      <c r="S201" s="308"/>
      <c r="T201" s="111"/>
      <c r="U201" s="278"/>
      <c r="V201" s="66"/>
      <c r="W201" s="66"/>
      <c r="X201" s="138"/>
      <c r="Y201" s="138"/>
      <c r="Z201" s="138"/>
      <c r="AA201" s="138"/>
      <c r="AB201" s="138"/>
    </row>
    <row r="202" spans="2:28" s="67" customFormat="1" ht="13.5" hidden="1">
      <c r="B202" s="65"/>
      <c r="C202" s="315"/>
      <c r="D202" s="299"/>
      <c r="E202" s="315"/>
      <c r="F202" s="299"/>
      <c r="G202" s="325"/>
      <c r="H202" s="407"/>
      <c r="I202" s="407"/>
      <c r="J202" s="410"/>
      <c r="K202" s="330"/>
      <c r="L202" s="329"/>
      <c r="M202" s="65"/>
      <c r="N202" s="65"/>
      <c r="O202" s="68"/>
      <c r="P202" s="311"/>
      <c r="Q202" s="65"/>
      <c r="R202" s="309"/>
      <c r="S202" s="308"/>
      <c r="T202" s="111"/>
      <c r="U202" s="278"/>
      <c r="V202" s="66"/>
      <c r="W202" s="66"/>
      <c r="X202" s="138"/>
      <c r="Y202" s="138"/>
      <c r="Z202" s="138"/>
      <c r="AA202" s="138"/>
      <c r="AB202" s="138"/>
    </row>
    <row r="203" spans="2:28" s="67" customFormat="1" ht="13.5" hidden="1">
      <c r="B203" s="72"/>
      <c r="C203" s="315"/>
      <c r="D203" s="299"/>
      <c r="E203" s="315"/>
      <c r="F203" s="299"/>
      <c r="G203" s="325"/>
      <c r="H203" s="407"/>
      <c r="I203" s="407"/>
      <c r="J203" s="410"/>
      <c r="K203" s="330"/>
      <c r="L203" s="329"/>
      <c r="M203" s="65"/>
      <c r="N203" s="65"/>
      <c r="O203" s="68"/>
      <c r="P203" s="311"/>
      <c r="Q203" s="65"/>
      <c r="R203" s="309"/>
      <c r="S203" s="308"/>
      <c r="T203" s="111"/>
      <c r="U203" s="278"/>
      <c r="V203" s="66"/>
      <c r="W203" s="66"/>
      <c r="X203" s="138"/>
      <c r="Y203" s="138"/>
      <c r="Z203" s="138"/>
      <c r="AA203" s="138"/>
      <c r="AB203" s="138"/>
    </row>
    <row r="204" spans="2:28" s="67" customFormat="1" ht="13.5" hidden="1">
      <c r="B204" s="72"/>
      <c r="C204" s="315"/>
      <c r="D204" s="299"/>
      <c r="E204" s="315"/>
      <c r="F204" s="299"/>
      <c r="G204" s="325"/>
      <c r="H204" s="407"/>
      <c r="I204" s="407"/>
      <c r="J204" s="410"/>
      <c r="K204" s="330"/>
      <c r="L204" s="329"/>
      <c r="M204" s="65"/>
      <c r="N204" s="65"/>
      <c r="O204" s="68"/>
      <c r="P204" s="311"/>
      <c r="Q204" s="65"/>
      <c r="R204" s="309"/>
      <c r="S204" s="308"/>
      <c r="T204" s="111"/>
      <c r="U204" s="278"/>
      <c r="V204" s="66"/>
      <c r="W204" s="66"/>
      <c r="X204" s="138"/>
      <c r="Y204" s="138"/>
      <c r="Z204" s="138"/>
      <c r="AA204" s="138"/>
      <c r="AB204" s="138"/>
    </row>
    <row r="205" spans="2:28" s="67" customFormat="1" ht="13.5" hidden="1">
      <c r="B205" s="65"/>
      <c r="C205" s="315"/>
      <c r="D205" s="299"/>
      <c r="E205" s="315"/>
      <c r="F205" s="299"/>
      <c r="G205" s="325"/>
      <c r="H205" s="407"/>
      <c r="I205" s="407"/>
      <c r="J205" s="410"/>
      <c r="K205" s="330"/>
      <c r="L205" s="329"/>
      <c r="M205" s="65"/>
      <c r="N205" s="65"/>
      <c r="O205" s="68"/>
      <c r="P205" s="311"/>
      <c r="Q205" s="65"/>
      <c r="R205" s="309"/>
      <c r="S205" s="308"/>
      <c r="T205" s="111"/>
      <c r="U205" s="278"/>
      <c r="V205" s="66"/>
      <c r="W205" s="66"/>
      <c r="X205" s="138"/>
      <c r="Y205" s="138"/>
      <c r="Z205" s="138"/>
      <c r="AA205" s="138"/>
      <c r="AB205" s="138"/>
    </row>
    <row r="206" spans="2:28" s="67" customFormat="1" ht="13.5" hidden="1">
      <c r="B206" s="72"/>
      <c r="C206" s="315"/>
      <c r="D206" s="299"/>
      <c r="E206" s="315"/>
      <c r="F206" s="299"/>
      <c r="G206" s="325"/>
      <c r="H206" s="407"/>
      <c r="I206" s="407"/>
      <c r="J206" s="410"/>
      <c r="K206" s="330"/>
      <c r="L206" s="329"/>
      <c r="M206" s="65"/>
      <c r="N206" s="65"/>
      <c r="O206" s="68"/>
      <c r="P206" s="311"/>
      <c r="Q206" s="65"/>
      <c r="R206" s="309"/>
      <c r="S206" s="308"/>
      <c r="T206" s="111"/>
      <c r="U206" s="278"/>
      <c r="V206" s="66"/>
      <c r="W206" s="66"/>
      <c r="X206" s="138"/>
      <c r="Y206" s="138"/>
      <c r="Z206" s="138"/>
      <c r="AA206" s="138"/>
      <c r="AB206" s="138"/>
    </row>
    <row r="207" spans="2:28" s="67" customFormat="1" ht="13.5" hidden="1">
      <c r="B207" s="72"/>
      <c r="C207" s="315"/>
      <c r="D207" s="299"/>
      <c r="E207" s="315"/>
      <c r="F207" s="299"/>
      <c r="G207" s="325"/>
      <c r="H207" s="407"/>
      <c r="I207" s="407"/>
      <c r="J207" s="410"/>
      <c r="K207" s="330"/>
      <c r="L207" s="329"/>
      <c r="M207" s="65"/>
      <c r="N207" s="65"/>
      <c r="O207" s="68"/>
      <c r="P207" s="311"/>
      <c r="Q207" s="65"/>
      <c r="R207" s="309"/>
      <c r="S207" s="308"/>
      <c r="T207" s="111"/>
      <c r="U207" s="278"/>
      <c r="V207" s="66"/>
      <c r="W207" s="66"/>
      <c r="X207" s="138"/>
      <c r="Y207" s="138"/>
      <c r="Z207" s="138"/>
      <c r="AA207" s="138"/>
      <c r="AB207" s="138"/>
    </row>
    <row r="208" spans="2:28" s="67" customFormat="1" ht="13.5" hidden="1">
      <c r="B208" s="65"/>
      <c r="C208" s="315"/>
      <c r="D208" s="299"/>
      <c r="E208" s="315"/>
      <c r="F208" s="299"/>
      <c r="G208" s="325"/>
      <c r="H208" s="407"/>
      <c r="I208" s="407"/>
      <c r="J208" s="410"/>
      <c r="K208" s="330"/>
      <c r="L208" s="329"/>
      <c r="M208" s="65"/>
      <c r="N208" s="65"/>
      <c r="O208" s="68"/>
      <c r="P208" s="311"/>
      <c r="Q208" s="65"/>
      <c r="R208" s="309"/>
      <c r="S208" s="308"/>
      <c r="T208" s="111"/>
      <c r="U208" s="278"/>
      <c r="V208" s="66"/>
      <c r="W208" s="66"/>
      <c r="X208" s="138"/>
      <c r="Y208" s="138"/>
      <c r="Z208" s="138"/>
      <c r="AA208" s="138"/>
      <c r="AB208" s="138"/>
    </row>
    <row r="209" spans="2:28" s="67" customFormat="1" ht="13.5" hidden="1">
      <c r="B209" s="72"/>
      <c r="C209" s="315"/>
      <c r="D209" s="299"/>
      <c r="E209" s="315"/>
      <c r="F209" s="299"/>
      <c r="G209" s="325"/>
      <c r="H209" s="407"/>
      <c r="I209" s="407"/>
      <c r="J209" s="410"/>
      <c r="K209" s="330"/>
      <c r="L209" s="329"/>
      <c r="M209" s="65"/>
      <c r="N209" s="65"/>
      <c r="O209" s="68"/>
      <c r="P209" s="311"/>
      <c r="Q209" s="65"/>
      <c r="R209" s="309"/>
      <c r="S209" s="308"/>
      <c r="T209" s="111"/>
      <c r="U209" s="310"/>
      <c r="V209" s="66"/>
      <c r="W209" s="66"/>
      <c r="X209" s="138"/>
      <c r="Y209" s="138"/>
      <c r="Z209" s="138"/>
      <c r="AA209" s="138"/>
      <c r="AB209" s="138"/>
    </row>
    <row r="210" spans="2:28" s="67" customFormat="1" ht="13.5" hidden="1">
      <c r="B210" s="72"/>
      <c r="C210" s="315"/>
      <c r="D210" s="299"/>
      <c r="E210" s="315"/>
      <c r="F210" s="299"/>
      <c r="G210" s="325"/>
      <c r="H210" s="407"/>
      <c r="I210" s="407"/>
      <c r="J210" s="410"/>
      <c r="K210" s="330"/>
      <c r="L210" s="329"/>
      <c r="M210" s="65"/>
      <c r="N210" s="65"/>
      <c r="O210" s="68"/>
      <c r="P210" s="311"/>
      <c r="Q210" s="65"/>
      <c r="R210" s="309"/>
      <c r="S210" s="308"/>
      <c r="T210" s="111"/>
      <c r="U210" s="310"/>
      <c r="V210" s="66"/>
      <c r="W210" s="66"/>
      <c r="X210" s="138"/>
      <c r="Y210" s="138"/>
      <c r="Z210" s="138"/>
      <c r="AA210" s="138"/>
      <c r="AB210" s="138"/>
    </row>
    <row r="211" spans="2:28" s="67" customFormat="1" ht="13.5" hidden="1">
      <c r="B211" s="65"/>
      <c r="C211" s="315"/>
      <c r="D211" s="299"/>
      <c r="E211" s="315"/>
      <c r="F211" s="299"/>
      <c r="G211" s="325"/>
      <c r="H211" s="407"/>
      <c r="I211" s="407"/>
      <c r="J211" s="410"/>
      <c r="K211" s="330"/>
      <c r="L211" s="329"/>
      <c r="M211" s="65"/>
      <c r="N211" s="65"/>
      <c r="O211" s="68"/>
      <c r="P211" s="311"/>
      <c r="Q211" s="65"/>
      <c r="R211" s="309"/>
      <c r="S211" s="308"/>
      <c r="T211" s="111"/>
      <c r="U211" s="278"/>
      <c r="V211" s="66"/>
      <c r="W211" s="66"/>
      <c r="X211" s="138"/>
      <c r="Y211" s="138"/>
      <c r="Z211" s="138"/>
      <c r="AA211" s="138"/>
      <c r="AB211" s="138"/>
    </row>
    <row r="212" spans="2:28" s="67" customFormat="1" ht="13.5" hidden="1">
      <c r="B212" s="72"/>
      <c r="C212" s="315"/>
      <c r="D212" s="299"/>
      <c r="E212" s="315"/>
      <c r="F212" s="299"/>
      <c r="G212" s="325"/>
      <c r="H212" s="407"/>
      <c r="I212" s="407"/>
      <c r="J212" s="410"/>
      <c r="K212" s="330"/>
      <c r="L212" s="329"/>
      <c r="M212" s="65"/>
      <c r="N212" s="65"/>
      <c r="O212" s="68"/>
      <c r="P212" s="311"/>
      <c r="Q212" s="65"/>
      <c r="R212" s="309"/>
      <c r="S212" s="308"/>
      <c r="T212" s="111"/>
      <c r="U212" s="278"/>
      <c r="V212" s="66"/>
      <c r="W212" s="66"/>
      <c r="X212" s="138"/>
      <c r="Y212" s="138"/>
      <c r="Z212" s="138"/>
      <c r="AA212" s="138"/>
      <c r="AB212" s="138"/>
    </row>
    <row r="213" spans="2:28" s="67" customFormat="1" ht="13.5" hidden="1">
      <c r="B213" s="72"/>
      <c r="C213" s="315"/>
      <c r="D213" s="299"/>
      <c r="E213" s="315"/>
      <c r="F213" s="299"/>
      <c r="G213" s="325"/>
      <c r="H213" s="407"/>
      <c r="I213" s="407"/>
      <c r="J213" s="410"/>
      <c r="K213" s="330"/>
      <c r="L213" s="329"/>
      <c r="M213" s="65"/>
      <c r="N213" s="65"/>
      <c r="O213" s="68"/>
      <c r="P213" s="311"/>
      <c r="Q213" s="65"/>
      <c r="R213" s="309"/>
      <c r="S213" s="308"/>
      <c r="T213" s="111"/>
      <c r="U213" s="278"/>
      <c r="V213" s="66"/>
      <c r="W213" s="66"/>
      <c r="X213" s="138"/>
      <c r="Y213" s="138"/>
      <c r="Z213" s="138"/>
      <c r="AA213" s="138"/>
      <c r="AB213" s="138"/>
    </row>
    <row r="214" spans="2:28" s="67" customFormat="1" ht="13.5" hidden="1">
      <c r="B214" s="65"/>
      <c r="C214" s="315"/>
      <c r="D214" s="299"/>
      <c r="E214" s="315"/>
      <c r="F214" s="299"/>
      <c r="G214" s="325"/>
      <c r="H214" s="407"/>
      <c r="I214" s="407"/>
      <c r="J214" s="410"/>
      <c r="K214" s="330"/>
      <c r="L214" s="329"/>
      <c r="M214" s="65"/>
      <c r="N214" s="65"/>
      <c r="O214" s="68"/>
      <c r="P214" s="311"/>
      <c r="Q214" s="65"/>
      <c r="R214" s="309"/>
      <c r="S214" s="308"/>
      <c r="T214" s="111"/>
      <c r="U214" s="278"/>
      <c r="V214" s="66"/>
      <c r="W214" s="66"/>
      <c r="X214" s="138"/>
      <c r="Y214" s="138"/>
      <c r="Z214" s="138"/>
      <c r="AA214" s="138"/>
      <c r="AB214" s="138"/>
    </row>
    <row r="215" spans="2:28" s="67" customFormat="1" ht="13.5" hidden="1">
      <c r="B215" s="72"/>
      <c r="C215" s="315"/>
      <c r="D215" s="299"/>
      <c r="E215" s="315"/>
      <c r="F215" s="299"/>
      <c r="G215" s="325"/>
      <c r="H215" s="407"/>
      <c r="I215" s="407"/>
      <c r="J215" s="410"/>
      <c r="K215" s="330"/>
      <c r="L215" s="329"/>
      <c r="M215" s="65"/>
      <c r="N215" s="65"/>
      <c r="O215" s="68"/>
      <c r="P215" s="311"/>
      <c r="Q215" s="65"/>
      <c r="R215" s="309"/>
      <c r="S215" s="308"/>
      <c r="T215" s="111"/>
      <c r="U215" s="278"/>
      <c r="V215" s="66"/>
      <c r="W215" s="66"/>
      <c r="X215" s="138"/>
      <c r="Y215" s="138"/>
      <c r="Z215" s="138"/>
      <c r="AA215" s="138"/>
      <c r="AB215" s="138"/>
    </row>
    <row r="216" spans="2:28" s="67" customFormat="1" ht="13.5" hidden="1">
      <c r="B216" s="72"/>
      <c r="C216" s="315"/>
      <c r="D216" s="299"/>
      <c r="E216" s="315"/>
      <c r="F216" s="299"/>
      <c r="G216" s="325"/>
      <c r="H216" s="407"/>
      <c r="I216" s="407"/>
      <c r="J216" s="410"/>
      <c r="K216" s="330"/>
      <c r="L216" s="329"/>
      <c r="M216" s="65"/>
      <c r="N216" s="65"/>
      <c r="O216" s="68"/>
      <c r="P216" s="311"/>
      <c r="Q216" s="65"/>
      <c r="R216" s="309"/>
      <c r="S216" s="308"/>
      <c r="T216" s="111"/>
      <c r="U216" s="278"/>
      <c r="V216" s="66"/>
      <c r="W216" s="66"/>
      <c r="X216" s="138"/>
      <c r="Y216" s="138"/>
      <c r="Z216" s="138"/>
      <c r="AA216" s="138"/>
      <c r="AB216" s="138"/>
    </row>
    <row r="217" spans="2:28" s="67" customFormat="1" ht="13.5" hidden="1">
      <c r="B217" s="65"/>
      <c r="C217" s="315"/>
      <c r="D217" s="299"/>
      <c r="E217" s="315"/>
      <c r="F217" s="299"/>
      <c r="G217" s="325"/>
      <c r="H217" s="407"/>
      <c r="I217" s="407"/>
      <c r="J217" s="410"/>
      <c r="K217" s="330"/>
      <c r="L217" s="329"/>
      <c r="M217" s="65"/>
      <c r="N217" s="65"/>
      <c r="O217" s="68"/>
      <c r="P217" s="311"/>
      <c r="Q217" s="65"/>
      <c r="R217" s="309"/>
      <c r="S217" s="308"/>
      <c r="T217" s="111"/>
      <c r="U217" s="278"/>
      <c r="V217" s="66"/>
      <c r="W217" s="66"/>
      <c r="X217" s="138"/>
      <c r="Y217" s="138"/>
      <c r="Z217" s="138"/>
      <c r="AA217" s="138"/>
      <c r="AB217" s="138"/>
    </row>
    <row r="218" spans="2:28" s="67" customFormat="1" ht="13.5" hidden="1">
      <c r="B218" s="72"/>
      <c r="C218" s="315"/>
      <c r="D218" s="299"/>
      <c r="E218" s="315"/>
      <c r="F218" s="299"/>
      <c r="G218" s="325"/>
      <c r="H218" s="407"/>
      <c r="I218" s="407"/>
      <c r="J218" s="410"/>
      <c r="K218" s="330"/>
      <c r="L218" s="329"/>
      <c r="M218" s="65"/>
      <c r="N218" s="65"/>
      <c r="O218" s="68"/>
      <c r="P218" s="311"/>
      <c r="Q218" s="65"/>
      <c r="R218" s="309"/>
      <c r="S218" s="308"/>
      <c r="T218" s="111"/>
      <c r="U218" s="310"/>
      <c r="V218" s="66"/>
      <c r="W218" s="66"/>
      <c r="X218" s="138"/>
      <c r="Y218" s="138"/>
      <c r="Z218" s="138"/>
      <c r="AA218" s="138"/>
      <c r="AB218" s="138"/>
    </row>
    <row r="219" spans="2:28" s="67" customFormat="1" ht="13.5" hidden="1">
      <c r="B219" s="72"/>
      <c r="C219" s="315"/>
      <c r="D219" s="299"/>
      <c r="E219" s="315"/>
      <c r="F219" s="299"/>
      <c r="G219" s="325"/>
      <c r="H219" s="407"/>
      <c r="I219" s="407"/>
      <c r="J219" s="410"/>
      <c r="K219" s="330"/>
      <c r="L219" s="329"/>
      <c r="M219" s="65"/>
      <c r="N219" s="65"/>
      <c r="O219" s="68"/>
      <c r="P219" s="311"/>
      <c r="Q219" s="65"/>
      <c r="R219" s="309"/>
      <c r="S219" s="308"/>
      <c r="T219" s="111"/>
      <c r="U219" s="310"/>
      <c r="V219" s="66"/>
      <c r="W219" s="66"/>
      <c r="X219" s="138"/>
      <c r="Y219" s="138"/>
      <c r="Z219" s="138"/>
      <c r="AA219" s="138"/>
      <c r="AB219" s="138"/>
    </row>
    <row r="220" spans="2:28" s="67" customFormat="1" ht="13.5" hidden="1">
      <c r="B220" s="65"/>
      <c r="C220" s="65"/>
      <c r="D220" s="66"/>
      <c r="E220" s="65"/>
      <c r="F220" s="66"/>
      <c r="G220" s="327"/>
      <c r="H220" s="331"/>
      <c r="I220" s="331"/>
      <c r="J220" s="410"/>
      <c r="K220" s="330"/>
      <c r="L220" s="329"/>
      <c r="M220" s="65"/>
      <c r="N220" s="65"/>
      <c r="O220" s="68"/>
      <c r="P220" s="311"/>
      <c r="Q220" s="65"/>
      <c r="R220" s="309"/>
      <c r="S220" s="308"/>
      <c r="T220" s="111"/>
      <c r="U220" s="310"/>
      <c r="V220" s="66"/>
      <c r="W220" s="66"/>
      <c r="X220" s="138"/>
      <c r="Y220" s="138"/>
      <c r="Z220" s="138"/>
      <c r="AA220" s="138"/>
      <c r="AB220" s="138"/>
    </row>
    <row r="221" spans="2:28" s="67" customFormat="1" ht="13.5" hidden="1">
      <c r="B221" s="65"/>
      <c r="C221" s="65"/>
      <c r="D221" s="66"/>
      <c r="E221" s="65"/>
      <c r="F221" s="66"/>
      <c r="G221" s="327"/>
      <c r="H221" s="331"/>
      <c r="I221" s="331"/>
      <c r="J221" s="411"/>
      <c r="K221" s="331"/>
      <c r="L221" s="307"/>
      <c r="M221" s="65"/>
      <c r="N221" s="65"/>
      <c r="O221" s="68"/>
      <c r="P221" s="65"/>
      <c r="Q221" s="65"/>
      <c r="R221" s="309"/>
      <c r="S221" s="308"/>
      <c r="T221" s="111"/>
      <c r="U221" s="278"/>
      <c r="V221" s="66"/>
      <c r="W221" s="66"/>
      <c r="X221" s="138"/>
      <c r="Y221" s="138"/>
      <c r="Z221" s="138"/>
      <c r="AA221" s="138"/>
      <c r="AB221" s="138"/>
    </row>
    <row r="222" spans="2:28" s="67" customFormat="1" ht="13.5" hidden="1">
      <c r="B222" s="65"/>
      <c r="C222" s="65"/>
      <c r="D222" s="66"/>
      <c r="E222" s="65"/>
      <c r="F222" s="66"/>
      <c r="G222" s="327"/>
      <c r="H222" s="331"/>
      <c r="I222" s="331"/>
      <c r="J222" s="411"/>
      <c r="K222" s="331"/>
      <c r="L222" s="307"/>
      <c r="M222" s="65"/>
      <c r="N222" s="65"/>
      <c r="O222" s="68"/>
      <c r="P222" s="65"/>
      <c r="Q222" s="65"/>
      <c r="R222" s="309"/>
      <c r="S222" s="308"/>
      <c r="T222" s="111"/>
      <c r="U222" s="278"/>
      <c r="V222" s="66"/>
      <c r="W222" s="66"/>
      <c r="X222" s="138"/>
      <c r="Y222" s="138"/>
      <c r="Z222" s="138"/>
      <c r="AA222" s="138"/>
      <c r="AB222" s="138"/>
    </row>
    <row r="223" spans="2:28" s="67" customFormat="1" ht="13.5" hidden="1">
      <c r="B223" s="65"/>
      <c r="C223" s="65"/>
      <c r="D223" s="66"/>
      <c r="E223" s="65"/>
      <c r="F223" s="66"/>
      <c r="G223" s="327"/>
      <c r="H223" s="331"/>
      <c r="I223" s="331"/>
      <c r="J223" s="411"/>
      <c r="K223" s="331"/>
      <c r="L223" s="307"/>
      <c r="M223" s="65"/>
      <c r="N223" s="65"/>
      <c r="O223" s="68"/>
      <c r="P223" s="65"/>
      <c r="Q223" s="65"/>
      <c r="R223" s="309"/>
      <c r="S223" s="308"/>
      <c r="T223" s="111"/>
      <c r="U223" s="278"/>
      <c r="V223" s="66"/>
      <c r="W223" s="66"/>
      <c r="X223" s="138"/>
      <c r="Y223" s="138"/>
      <c r="Z223" s="138"/>
      <c r="AA223" s="138"/>
      <c r="AB223" s="138"/>
    </row>
    <row r="224" spans="2:28" s="67" customFormat="1" ht="13.5" hidden="1">
      <c r="B224" s="65"/>
      <c r="C224" s="65"/>
      <c r="D224" s="66"/>
      <c r="E224" s="65"/>
      <c r="F224" s="66"/>
      <c r="G224" s="327"/>
      <c r="H224" s="331"/>
      <c r="I224" s="331"/>
      <c r="J224" s="411"/>
      <c r="K224" s="331"/>
      <c r="L224" s="307"/>
      <c r="M224" s="65"/>
      <c r="N224" s="65"/>
      <c r="O224" s="68"/>
      <c r="P224" s="65"/>
      <c r="Q224" s="65"/>
      <c r="R224" s="309"/>
      <c r="S224" s="308"/>
      <c r="T224" s="111"/>
      <c r="U224" s="278"/>
      <c r="V224" s="66"/>
      <c r="W224" s="66"/>
      <c r="X224" s="138"/>
      <c r="Y224" s="138"/>
      <c r="Z224" s="138"/>
      <c r="AA224" s="138"/>
      <c r="AB224" s="138"/>
    </row>
    <row r="225" spans="2:28" s="67" customFormat="1" ht="13.5" hidden="1">
      <c r="B225" s="65"/>
      <c r="C225" s="65"/>
      <c r="D225" s="66"/>
      <c r="E225" s="65"/>
      <c r="F225" s="66"/>
      <c r="G225" s="327"/>
      <c r="H225" s="331"/>
      <c r="I225" s="331"/>
      <c r="J225" s="411"/>
      <c r="K225" s="331"/>
      <c r="L225" s="307"/>
      <c r="M225" s="65"/>
      <c r="N225" s="65"/>
      <c r="O225" s="68"/>
      <c r="P225" s="65"/>
      <c r="Q225" s="65"/>
      <c r="R225" s="309"/>
      <c r="S225" s="308"/>
      <c r="T225" s="111"/>
      <c r="U225" s="278"/>
      <c r="V225" s="66"/>
      <c r="W225" s="66"/>
      <c r="X225" s="138"/>
      <c r="Y225" s="138"/>
      <c r="Z225" s="138"/>
      <c r="AA225" s="138"/>
      <c r="AB225" s="138"/>
    </row>
    <row r="226" spans="2:28" s="67" customFormat="1" ht="13.5" hidden="1">
      <c r="B226" s="65"/>
      <c r="C226" s="65"/>
      <c r="D226" s="66"/>
      <c r="E226" s="65"/>
      <c r="F226" s="66"/>
      <c r="G226" s="327"/>
      <c r="H226" s="331"/>
      <c r="I226" s="331"/>
      <c r="J226" s="411"/>
      <c r="K226" s="331"/>
      <c r="L226" s="307"/>
      <c r="M226" s="65"/>
      <c r="N226" s="65"/>
      <c r="O226" s="68"/>
      <c r="P226" s="65"/>
      <c r="Q226" s="65"/>
      <c r="R226" s="309"/>
      <c r="S226" s="308"/>
      <c r="T226" s="111"/>
      <c r="U226" s="278"/>
      <c r="V226" s="66"/>
      <c r="W226" s="66"/>
      <c r="X226" s="138"/>
      <c r="Y226" s="138"/>
      <c r="Z226" s="138"/>
      <c r="AA226" s="138"/>
      <c r="AB226" s="138"/>
    </row>
    <row r="227" spans="2:28" s="67" customFormat="1" ht="13.5" hidden="1">
      <c r="B227" s="65"/>
      <c r="C227" s="65"/>
      <c r="D227" s="66"/>
      <c r="E227" s="65"/>
      <c r="F227" s="66"/>
      <c r="G227" s="327"/>
      <c r="H227" s="331"/>
      <c r="I227" s="331"/>
      <c r="J227" s="411"/>
      <c r="K227" s="331"/>
      <c r="L227" s="307"/>
      <c r="M227" s="65"/>
      <c r="N227" s="65"/>
      <c r="O227" s="68"/>
      <c r="P227" s="65"/>
      <c r="Q227" s="65"/>
      <c r="R227" s="309"/>
      <c r="S227" s="308"/>
      <c r="T227" s="111"/>
      <c r="U227" s="278"/>
      <c r="V227" s="66"/>
      <c r="W227" s="66"/>
      <c r="X227" s="138"/>
      <c r="Y227" s="138"/>
      <c r="Z227" s="138"/>
      <c r="AA227" s="138"/>
      <c r="AB227" s="138"/>
    </row>
    <row r="228" spans="2:28" s="67" customFormat="1" ht="13.5" hidden="1">
      <c r="B228" s="65"/>
      <c r="C228" s="65"/>
      <c r="D228" s="66"/>
      <c r="E228" s="65"/>
      <c r="F228" s="66"/>
      <c r="G228" s="327"/>
      <c r="H228" s="331"/>
      <c r="I228" s="331"/>
      <c r="J228" s="411"/>
      <c r="K228" s="331"/>
      <c r="L228" s="307"/>
      <c r="M228" s="65"/>
      <c r="N228" s="65"/>
      <c r="O228" s="68"/>
      <c r="P228" s="65"/>
      <c r="Q228" s="65"/>
      <c r="R228" s="309"/>
      <c r="S228" s="308"/>
      <c r="T228" s="111"/>
      <c r="U228" s="278"/>
      <c r="V228" s="66"/>
      <c r="W228" s="66"/>
      <c r="X228" s="138"/>
      <c r="Y228" s="138"/>
      <c r="Z228" s="138"/>
      <c r="AA228" s="138"/>
      <c r="AB228" s="138"/>
    </row>
    <row r="229" spans="2:28" s="67" customFormat="1" ht="12" hidden="1">
      <c r="B229" s="65"/>
      <c r="C229" s="65"/>
      <c r="D229" s="66"/>
      <c r="E229" s="65"/>
      <c r="F229" s="66"/>
      <c r="G229" s="327"/>
      <c r="H229" s="331"/>
      <c r="I229" s="331"/>
      <c r="J229" s="411"/>
      <c r="K229" s="331"/>
      <c r="L229" s="307"/>
      <c r="M229" s="65"/>
      <c r="N229" s="65"/>
      <c r="O229" s="68"/>
      <c r="P229" s="65"/>
      <c r="Q229" s="65"/>
      <c r="R229" s="309"/>
      <c r="S229" s="115"/>
      <c r="T229" s="111"/>
      <c r="U229" s="278"/>
      <c r="V229" s="66"/>
      <c r="W229" s="66"/>
      <c r="X229" s="138"/>
      <c r="Y229" s="138"/>
      <c r="Z229" s="138"/>
      <c r="AA229" s="138"/>
      <c r="AB229" s="138"/>
    </row>
    <row r="230" spans="2:28" s="67" customFormat="1" ht="12" hidden="1">
      <c r="B230" s="65"/>
      <c r="C230" s="65"/>
      <c r="D230" s="66"/>
      <c r="E230" s="65"/>
      <c r="F230" s="66"/>
      <c r="G230" s="327"/>
      <c r="H230" s="331"/>
      <c r="I230" s="331"/>
      <c r="J230" s="411"/>
      <c r="K230" s="331"/>
      <c r="L230" s="307"/>
      <c r="M230" s="65"/>
      <c r="N230" s="65"/>
      <c r="O230" s="68"/>
      <c r="P230" s="65"/>
      <c r="Q230" s="65"/>
      <c r="R230" s="309"/>
      <c r="S230" s="115"/>
      <c r="T230" s="111"/>
      <c r="U230" s="278"/>
      <c r="V230" s="66"/>
      <c r="W230" s="66"/>
      <c r="X230" s="138"/>
      <c r="Y230" s="138"/>
      <c r="Z230" s="138"/>
      <c r="AA230" s="138"/>
      <c r="AB230" s="138"/>
    </row>
    <row r="231" spans="2:28" s="67" customFormat="1" ht="12" hidden="1">
      <c r="B231" s="65"/>
      <c r="C231" s="65"/>
      <c r="D231" s="66"/>
      <c r="E231" s="65"/>
      <c r="F231" s="66"/>
      <c r="G231" s="327"/>
      <c r="H231" s="331"/>
      <c r="I231" s="331"/>
      <c r="J231" s="411"/>
      <c r="K231" s="331"/>
      <c r="L231" s="307"/>
      <c r="M231" s="65"/>
      <c r="N231" s="65"/>
      <c r="O231" s="68"/>
      <c r="P231" s="65"/>
      <c r="Q231" s="65"/>
      <c r="R231" s="309"/>
      <c r="S231" s="115"/>
      <c r="T231" s="111"/>
      <c r="U231" s="278"/>
      <c r="V231" s="66"/>
      <c r="W231" s="66"/>
      <c r="X231" s="138"/>
      <c r="Y231" s="138"/>
      <c r="Z231" s="138"/>
      <c r="AA231" s="138"/>
      <c r="AB231" s="138"/>
    </row>
    <row r="232" spans="2:28" s="67" customFormat="1" ht="12" hidden="1">
      <c r="B232" s="65"/>
      <c r="C232" s="65"/>
      <c r="D232" s="66"/>
      <c r="E232" s="65"/>
      <c r="F232" s="66"/>
      <c r="G232" s="327"/>
      <c r="H232" s="331"/>
      <c r="I232" s="331"/>
      <c r="J232" s="411"/>
      <c r="K232" s="331"/>
      <c r="L232" s="307"/>
      <c r="M232" s="65"/>
      <c r="N232" s="65"/>
      <c r="O232" s="68"/>
      <c r="P232" s="65"/>
      <c r="Q232" s="65"/>
      <c r="R232" s="109"/>
      <c r="S232" s="115"/>
      <c r="T232" s="111"/>
      <c r="U232" s="278"/>
      <c r="V232" s="66"/>
      <c r="W232" s="66"/>
      <c r="X232" s="138"/>
      <c r="Y232" s="138"/>
      <c r="Z232" s="138"/>
      <c r="AA232" s="138"/>
      <c r="AB232" s="138"/>
    </row>
    <row r="233" spans="2:28" s="67" customFormat="1" ht="12" hidden="1">
      <c r="B233" s="65"/>
      <c r="C233" s="65"/>
      <c r="D233" s="66"/>
      <c r="E233" s="65"/>
      <c r="F233" s="66"/>
      <c r="G233" s="327"/>
      <c r="H233" s="331"/>
      <c r="I233" s="331"/>
      <c r="J233" s="411"/>
      <c r="K233" s="331"/>
      <c r="L233" s="307"/>
      <c r="M233" s="65"/>
      <c r="N233" s="65"/>
      <c r="O233" s="68"/>
      <c r="P233" s="65"/>
      <c r="Q233" s="65"/>
      <c r="R233" s="109"/>
      <c r="S233" s="115"/>
      <c r="T233" s="111"/>
      <c r="U233" s="278"/>
      <c r="V233" s="66"/>
      <c r="W233" s="66"/>
      <c r="X233" s="138"/>
      <c r="Y233" s="138"/>
      <c r="Z233" s="138"/>
      <c r="AA233" s="138"/>
      <c r="AB233" s="138"/>
    </row>
    <row r="234" spans="2:28" s="67" customFormat="1" ht="12" hidden="1">
      <c r="B234" s="65"/>
      <c r="C234" s="65"/>
      <c r="D234" s="66"/>
      <c r="E234" s="65"/>
      <c r="F234" s="66"/>
      <c r="G234" s="327"/>
      <c r="H234" s="331"/>
      <c r="I234" s="331"/>
      <c r="J234" s="411"/>
      <c r="K234" s="331"/>
      <c r="L234" s="307"/>
      <c r="M234" s="65"/>
      <c r="N234" s="65"/>
      <c r="O234" s="68"/>
      <c r="P234" s="65"/>
      <c r="Q234" s="65"/>
      <c r="R234" s="109"/>
      <c r="S234" s="115"/>
      <c r="T234" s="111"/>
      <c r="U234" s="278"/>
      <c r="V234" s="66"/>
      <c r="W234" s="66"/>
      <c r="X234" s="138"/>
      <c r="Y234" s="138"/>
      <c r="Z234" s="138"/>
      <c r="AA234" s="138"/>
      <c r="AB234" s="138"/>
    </row>
    <row r="235" spans="2:28" s="67" customFormat="1" ht="12" hidden="1">
      <c r="B235" s="65"/>
      <c r="C235" s="65"/>
      <c r="D235" s="66"/>
      <c r="E235" s="65"/>
      <c r="F235" s="66"/>
      <c r="G235" s="327"/>
      <c r="H235" s="331"/>
      <c r="I235" s="331"/>
      <c r="J235" s="411"/>
      <c r="K235" s="331"/>
      <c r="L235" s="307"/>
      <c r="M235" s="65"/>
      <c r="N235" s="65"/>
      <c r="O235" s="68"/>
      <c r="P235" s="65"/>
      <c r="Q235" s="65"/>
      <c r="R235" s="109"/>
      <c r="S235" s="115"/>
      <c r="T235" s="111"/>
      <c r="U235" s="278"/>
      <c r="V235" s="66"/>
      <c r="W235" s="66"/>
      <c r="X235" s="138"/>
      <c r="Y235" s="138"/>
      <c r="Z235" s="138"/>
      <c r="AA235" s="138"/>
      <c r="AB235" s="138"/>
    </row>
    <row r="236" spans="2:28" s="67" customFormat="1" ht="12" hidden="1">
      <c r="B236" s="65"/>
      <c r="C236" s="65"/>
      <c r="D236" s="66"/>
      <c r="E236" s="65"/>
      <c r="F236" s="66"/>
      <c r="G236" s="327"/>
      <c r="H236" s="331"/>
      <c r="I236" s="331"/>
      <c r="J236" s="411"/>
      <c r="K236" s="331"/>
      <c r="L236" s="307"/>
      <c r="M236" s="65"/>
      <c r="N236" s="65"/>
      <c r="O236" s="68"/>
      <c r="P236" s="65"/>
      <c r="Q236" s="65"/>
      <c r="R236" s="109"/>
      <c r="S236" s="115"/>
      <c r="T236" s="111"/>
      <c r="U236" s="278"/>
      <c r="V236" s="66"/>
      <c r="W236" s="66"/>
      <c r="X236" s="138"/>
      <c r="Y236" s="138"/>
      <c r="Z236" s="138"/>
      <c r="AA236" s="138"/>
      <c r="AB236" s="138"/>
    </row>
    <row r="237" spans="2:28" s="67" customFormat="1" ht="12" hidden="1">
      <c r="B237" s="65"/>
      <c r="C237" s="65"/>
      <c r="D237" s="66"/>
      <c r="E237" s="65"/>
      <c r="F237" s="66"/>
      <c r="G237" s="327"/>
      <c r="H237" s="331"/>
      <c r="I237" s="331"/>
      <c r="J237" s="411"/>
      <c r="K237" s="331"/>
      <c r="L237" s="307"/>
      <c r="M237" s="65"/>
      <c r="N237" s="65"/>
      <c r="O237" s="68"/>
      <c r="P237" s="65"/>
      <c r="Q237" s="65"/>
      <c r="R237" s="109"/>
      <c r="S237" s="115"/>
      <c r="T237" s="111"/>
      <c r="U237" s="278"/>
      <c r="V237" s="66"/>
      <c r="W237" s="66"/>
      <c r="X237" s="138"/>
      <c r="Y237" s="138"/>
      <c r="Z237" s="138"/>
      <c r="AA237" s="138"/>
      <c r="AB237" s="138"/>
    </row>
    <row r="238" spans="2:28" s="67" customFormat="1" ht="12" hidden="1">
      <c r="B238" s="65"/>
      <c r="C238" s="65"/>
      <c r="D238" s="66"/>
      <c r="E238" s="65"/>
      <c r="F238" s="66"/>
      <c r="G238" s="327"/>
      <c r="H238" s="331"/>
      <c r="I238" s="331"/>
      <c r="J238" s="411"/>
      <c r="K238" s="331"/>
      <c r="L238" s="307"/>
      <c r="M238" s="65"/>
      <c r="N238" s="65"/>
      <c r="O238" s="68"/>
      <c r="P238" s="65"/>
      <c r="Q238" s="65"/>
      <c r="R238" s="109"/>
      <c r="S238" s="115"/>
      <c r="T238" s="111"/>
      <c r="U238" s="278"/>
      <c r="V238" s="66"/>
      <c r="W238" s="66"/>
      <c r="X238" s="138"/>
      <c r="Y238" s="138"/>
      <c r="Z238" s="138"/>
      <c r="AA238" s="138"/>
      <c r="AB238" s="138"/>
    </row>
    <row r="239" spans="2:28" s="67" customFormat="1" ht="12" hidden="1">
      <c r="B239" s="65"/>
      <c r="C239" s="65"/>
      <c r="D239" s="66"/>
      <c r="E239" s="65"/>
      <c r="F239" s="66"/>
      <c r="G239" s="327"/>
      <c r="H239" s="331"/>
      <c r="I239" s="331"/>
      <c r="J239" s="411"/>
      <c r="K239" s="331"/>
      <c r="L239" s="307"/>
      <c r="M239" s="65"/>
      <c r="N239" s="65"/>
      <c r="O239" s="68"/>
      <c r="P239" s="65"/>
      <c r="Q239" s="65"/>
      <c r="R239" s="109"/>
      <c r="S239" s="115"/>
      <c r="T239" s="111"/>
      <c r="U239" s="278"/>
      <c r="V239" s="66"/>
      <c r="W239" s="66"/>
      <c r="X239" s="138"/>
      <c r="Y239" s="138"/>
      <c r="Z239" s="138"/>
      <c r="AA239" s="138"/>
      <c r="AB239" s="138"/>
    </row>
    <row r="240" spans="2:28" s="67" customFormat="1" ht="12" hidden="1">
      <c r="B240" s="65"/>
      <c r="C240" s="65"/>
      <c r="D240" s="66"/>
      <c r="E240" s="65"/>
      <c r="F240" s="66"/>
      <c r="G240" s="327"/>
      <c r="H240" s="331"/>
      <c r="I240" s="331"/>
      <c r="J240" s="411"/>
      <c r="K240" s="331"/>
      <c r="L240" s="307"/>
      <c r="M240" s="65"/>
      <c r="N240" s="65"/>
      <c r="O240" s="68"/>
      <c r="P240" s="65"/>
      <c r="Q240" s="65"/>
      <c r="R240" s="109"/>
      <c r="S240" s="115"/>
      <c r="T240" s="111"/>
      <c r="U240" s="278"/>
      <c r="V240" s="66"/>
      <c r="W240" s="66"/>
      <c r="X240" s="138"/>
      <c r="Y240" s="138"/>
      <c r="Z240" s="138"/>
      <c r="AA240" s="138"/>
      <c r="AB240" s="138"/>
    </row>
    <row r="241" spans="2:28" s="67" customFormat="1" ht="12" hidden="1">
      <c r="B241" s="65"/>
      <c r="C241" s="65"/>
      <c r="D241" s="66"/>
      <c r="E241" s="65"/>
      <c r="F241" s="66"/>
      <c r="G241" s="327"/>
      <c r="H241" s="331"/>
      <c r="I241" s="331"/>
      <c r="J241" s="411"/>
      <c r="K241" s="331"/>
      <c r="L241" s="307"/>
      <c r="M241" s="65"/>
      <c r="N241" s="65"/>
      <c r="O241" s="68"/>
      <c r="P241" s="65"/>
      <c r="Q241" s="65"/>
      <c r="R241" s="109"/>
      <c r="S241" s="115"/>
      <c r="T241" s="111"/>
      <c r="U241" s="278"/>
      <c r="V241" s="66"/>
      <c r="W241" s="66"/>
      <c r="X241" s="138"/>
      <c r="Y241" s="138"/>
      <c r="Z241" s="138"/>
      <c r="AA241" s="138"/>
      <c r="AB241" s="138"/>
    </row>
    <row r="242" spans="2:28" s="67" customFormat="1" ht="12" hidden="1">
      <c r="B242" s="65"/>
      <c r="C242" s="65"/>
      <c r="D242" s="66"/>
      <c r="E242" s="65"/>
      <c r="F242" s="66"/>
      <c r="G242" s="327"/>
      <c r="H242" s="331"/>
      <c r="I242" s="331"/>
      <c r="J242" s="411"/>
      <c r="K242" s="331"/>
      <c r="L242" s="307"/>
      <c r="M242" s="65"/>
      <c r="N242" s="65"/>
      <c r="O242" s="68"/>
      <c r="P242" s="65"/>
      <c r="Q242" s="65"/>
      <c r="R242" s="109"/>
      <c r="S242" s="115"/>
      <c r="T242" s="111"/>
      <c r="U242" s="278"/>
      <c r="V242" s="66"/>
      <c r="W242" s="66"/>
      <c r="X242" s="138"/>
      <c r="Y242" s="138"/>
      <c r="Z242" s="138"/>
      <c r="AA242" s="138"/>
      <c r="AB242" s="138"/>
    </row>
    <row r="243" spans="2:28" s="67" customFormat="1" ht="12" hidden="1">
      <c r="B243" s="65"/>
      <c r="C243" s="65"/>
      <c r="D243" s="66"/>
      <c r="E243" s="65"/>
      <c r="F243" s="66"/>
      <c r="G243" s="327"/>
      <c r="H243" s="331"/>
      <c r="I243" s="331"/>
      <c r="J243" s="411"/>
      <c r="K243" s="331"/>
      <c r="L243" s="307"/>
      <c r="M243" s="65"/>
      <c r="N243" s="65"/>
      <c r="O243" s="68"/>
      <c r="P243" s="65"/>
      <c r="Q243" s="65"/>
      <c r="R243" s="109"/>
      <c r="S243" s="115"/>
      <c r="T243" s="111"/>
      <c r="U243" s="278"/>
      <c r="V243" s="66"/>
      <c r="W243" s="66"/>
      <c r="X243" s="138"/>
      <c r="Y243" s="138"/>
      <c r="Z243" s="138"/>
      <c r="AA243" s="138"/>
      <c r="AB243" s="138"/>
    </row>
    <row r="244" spans="2:28" s="67" customFormat="1" ht="12" hidden="1">
      <c r="B244" s="65"/>
      <c r="C244" s="65"/>
      <c r="D244" s="66"/>
      <c r="E244" s="65"/>
      <c r="F244" s="66"/>
      <c r="G244" s="327"/>
      <c r="H244" s="331"/>
      <c r="I244" s="331"/>
      <c r="J244" s="411"/>
      <c r="K244" s="331"/>
      <c r="L244" s="307"/>
      <c r="M244" s="65"/>
      <c r="N244" s="65"/>
      <c r="O244" s="68"/>
      <c r="P244" s="65"/>
      <c r="Q244" s="65"/>
      <c r="R244" s="109"/>
      <c r="S244" s="115"/>
      <c r="T244" s="111"/>
      <c r="U244" s="278"/>
      <c r="V244" s="66"/>
      <c r="W244" s="66"/>
      <c r="X244" s="138"/>
      <c r="Y244" s="138"/>
      <c r="Z244" s="138"/>
      <c r="AA244" s="138"/>
      <c r="AB244" s="138"/>
    </row>
    <row r="245" spans="2:28" s="67" customFormat="1" ht="12" hidden="1">
      <c r="B245" s="65"/>
      <c r="C245" s="65"/>
      <c r="D245" s="66"/>
      <c r="E245" s="65"/>
      <c r="F245" s="66"/>
      <c r="G245" s="327"/>
      <c r="H245" s="331"/>
      <c r="I245" s="331"/>
      <c r="J245" s="411"/>
      <c r="K245" s="331"/>
      <c r="L245" s="307"/>
      <c r="M245" s="65"/>
      <c r="N245" s="65"/>
      <c r="O245" s="68"/>
      <c r="P245" s="65"/>
      <c r="Q245" s="65"/>
      <c r="R245" s="109"/>
      <c r="S245" s="115"/>
      <c r="T245" s="111"/>
      <c r="U245" s="278"/>
      <c r="V245" s="66"/>
      <c r="W245" s="66"/>
      <c r="X245" s="138"/>
      <c r="Y245" s="138"/>
      <c r="Z245" s="138"/>
      <c r="AA245" s="138"/>
      <c r="AB245" s="138"/>
    </row>
    <row r="246" spans="2:28" s="67" customFormat="1" ht="12" hidden="1">
      <c r="B246" s="65"/>
      <c r="C246" s="65"/>
      <c r="D246" s="66"/>
      <c r="E246" s="65"/>
      <c r="F246" s="66"/>
      <c r="G246" s="327"/>
      <c r="H246" s="331"/>
      <c r="I246" s="331"/>
      <c r="J246" s="411"/>
      <c r="K246" s="331"/>
      <c r="L246" s="307"/>
      <c r="M246" s="65"/>
      <c r="N246" s="65"/>
      <c r="O246" s="68"/>
      <c r="P246" s="65"/>
      <c r="Q246" s="65"/>
      <c r="R246" s="109"/>
      <c r="S246" s="115"/>
      <c r="T246" s="111"/>
      <c r="U246" s="278"/>
      <c r="V246" s="66"/>
      <c r="W246" s="66"/>
      <c r="X246" s="138"/>
      <c r="Y246" s="138"/>
      <c r="Z246" s="138"/>
      <c r="AA246" s="138"/>
      <c r="AB246" s="138"/>
    </row>
    <row r="247" spans="2:28" s="67" customFormat="1" ht="12" hidden="1">
      <c r="B247" s="65"/>
      <c r="C247" s="65"/>
      <c r="D247" s="66"/>
      <c r="E247" s="65"/>
      <c r="F247" s="66"/>
      <c r="G247" s="327"/>
      <c r="H247" s="331"/>
      <c r="I247" s="331"/>
      <c r="J247" s="411"/>
      <c r="K247" s="331"/>
      <c r="L247" s="307"/>
      <c r="M247" s="65"/>
      <c r="N247" s="65"/>
      <c r="O247" s="68"/>
      <c r="P247" s="65"/>
      <c r="Q247" s="65"/>
      <c r="R247" s="109"/>
      <c r="S247" s="115"/>
      <c r="T247" s="111"/>
      <c r="U247" s="278"/>
      <c r="V247" s="66"/>
      <c r="W247" s="66"/>
      <c r="X247" s="138"/>
      <c r="Y247" s="138"/>
      <c r="Z247" s="138"/>
      <c r="AA247" s="138"/>
      <c r="AB247" s="138"/>
    </row>
    <row r="248" spans="2:28" s="67" customFormat="1" ht="12" hidden="1">
      <c r="B248" s="65"/>
      <c r="C248" s="65"/>
      <c r="D248" s="66"/>
      <c r="E248" s="65"/>
      <c r="F248" s="66"/>
      <c r="G248" s="327"/>
      <c r="H248" s="331"/>
      <c r="I248" s="331"/>
      <c r="J248" s="411"/>
      <c r="K248" s="331"/>
      <c r="L248" s="307"/>
      <c r="M248" s="65"/>
      <c r="N248" s="65"/>
      <c r="O248" s="68"/>
      <c r="P248" s="65"/>
      <c r="Q248" s="65"/>
      <c r="R248" s="109"/>
      <c r="S248" s="115"/>
      <c r="T248" s="111"/>
      <c r="U248" s="278"/>
      <c r="V248" s="66"/>
      <c r="W248" s="66"/>
      <c r="X248" s="138"/>
      <c r="Y248" s="138"/>
      <c r="Z248" s="138"/>
      <c r="AA248" s="138"/>
      <c r="AB248" s="138"/>
    </row>
    <row r="249" spans="2:28" s="67" customFormat="1" ht="12" hidden="1">
      <c r="B249" s="65"/>
      <c r="C249" s="65"/>
      <c r="D249" s="66"/>
      <c r="E249" s="65"/>
      <c r="F249" s="66"/>
      <c r="G249" s="327"/>
      <c r="H249" s="331"/>
      <c r="I249" s="331"/>
      <c r="J249" s="411"/>
      <c r="K249" s="331"/>
      <c r="L249" s="307"/>
      <c r="M249" s="65"/>
      <c r="N249" s="65"/>
      <c r="O249" s="68"/>
      <c r="P249" s="65"/>
      <c r="Q249" s="65"/>
      <c r="R249" s="109"/>
      <c r="S249" s="115"/>
      <c r="T249" s="111"/>
      <c r="U249" s="278"/>
      <c r="V249" s="66"/>
      <c r="W249" s="66"/>
      <c r="X249" s="138"/>
      <c r="Y249" s="138"/>
      <c r="Z249" s="138"/>
      <c r="AA249" s="138"/>
      <c r="AB249" s="138"/>
    </row>
    <row r="250" spans="2:28" s="67" customFormat="1" ht="12" hidden="1">
      <c r="B250" s="65"/>
      <c r="C250" s="65"/>
      <c r="D250" s="66"/>
      <c r="E250" s="65"/>
      <c r="F250" s="66"/>
      <c r="G250" s="327"/>
      <c r="H250" s="331"/>
      <c r="I250" s="331"/>
      <c r="J250" s="411"/>
      <c r="K250" s="331"/>
      <c r="L250" s="307"/>
      <c r="M250" s="65"/>
      <c r="N250" s="65"/>
      <c r="O250" s="68"/>
      <c r="P250" s="65"/>
      <c r="Q250" s="65"/>
      <c r="R250" s="109"/>
      <c r="S250" s="115"/>
      <c r="T250" s="111"/>
      <c r="U250" s="278"/>
      <c r="V250" s="66"/>
      <c r="W250" s="66"/>
      <c r="X250" s="138"/>
      <c r="Y250" s="138"/>
      <c r="Z250" s="138"/>
      <c r="AA250" s="138"/>
      <c r="AB250" s="138"/>
    </row>
    <row r="251" spans="2:28" s="67" customFormat="1" ht="12" hidden="1">
      <c r="B251" s="65"/>
      <c r="C251" s="65"/>
      <c r="D251" s="66"/>
      <c r="E251" s="65"/>
      <c r="F251" s="66"/>
      <c r="G251" s="327"/>
      <c r="H251" s="331"/>
      <c r="I251" s="331"/>
      <c r="J251" s="411"/>
      <c r="K251" s="331"/>
      <c r="L251" s="307"/>
      <c r="M251" s="65"/>
      <c r="N251" s="65"/>
      <c r="O251" s="68"/>
      <c r="P251" s="65"/>
      <c r="Q251" s="65"/>
      <c r="R251" s="109"/>
      <c r="S251" s="115"/>
      <c r="T251" s="111"/>
      <c r="U251" s="278"/>
      <c r="V251" s="66"/>
      <c r="W251" s="66"/>
      <c r="X251" s="138"/>
      <c r="Y251" s="138"/>
      <c r="Z251" s="138"/>
      <c r="AA251" s="138"/>
      <c r="AB251" s="138"/>
    </row>
    <row r="252" spans="2:28" s="67" customFormat="1" ht="12" hidden="1">
      <c r="B252" s="65"/>
      <c r="C252" s="65"/>
      <c r="D252" s="66"/>
      <c r="E252" s="65"/>
      <c r="F252" s="66"/>
      <c r="G252" s="327"/>
      <c r="H252" s="331"/>
      <c r="I252" s="331"/>
      <c r="J252" s="411"/>
      <c r="K252" s="331"/>
      <c r="L252" s="307"/>
      <c r="M252" s="65"/>
      <c r="N252" s="65"/>
      <c r="O252" s="68"/>
      <c r="P252" s="65"/>
      <c r="Q252" s="65"/>
      <c r="R252" s="109"/>
      <c r="S252" s="115"/>
      <c r="T252" s="111"/>
      <c r="U252" s="278"/>
      <c r="V252" s="66"/>
      <c r="W252" s="66"/>
      <c r="X252" s="138"/>
      <c r="Y252" s="138"/>
      <c r="Z252" s="138"/>
      <c r="AA252" s="138"/>
      <c r="AB252" s="138"/>
    </row>
    <row r="253" spans="2:28" s="67" customFormat="1" ht="12" hidden="1">
      <c r="B253" s="65"/>
      <c r="C253" s="65"/>
      <c r="D253" s="66"/>
      <c r="E253" s="65"/>
      <c r="F253" s="66"/>
      <c r="G253" s="327"/>
      <c r="H253" s="331"/>
      <c r="I253" s="331"/>
      <c r="J253" s="411"/>
      <c r="K253" s="331"/>
      <c r="L253" s="307"/>
      <c r="M253" s="65"/>
      <c r="N253" s="65"/>
      <c r="O253" s="68"/>
      <c r="P253" s="65"/>
      <c r="Q253" s="65"/>
      <c r="R253" s="109"/>
      <c r="S253" s="115"/>
      <c r="T253" s="111"/>
      <c r="U253" s="278"/>
      <c r="V253" s="66"/>
      <c r="W253" s="66"/>
      <c r="X253" s="138"/>
      <c r="Y253" s="138"/>
      <c r="Z253" s="138"/>
      <c r="AA253" s="138"/>
      <c r="AB253" s="138"/>
    </row>
    <row r="254" spans="2:28" s="67" customFormat="1" ht="12" hidden="1">
      <c r="B254" s="65"/>
      <c r="C254" s="65"/>
      <c r="D254" s="66"/>
      <c r="E254" s="65"/>
      <c r="F254" s="66"/>
      <c r="G254" s="327"/>
      <c r="H254" s="331"/>
      <c r="I254" s="331"/>
      <c r="J254" s="411"/>
      <c r="K254" s="331"/>
      <c r="L254" s="307"/>
      <c r="M254" s="65"/>
      <c r="N254" s="65"/>
      <c r="O254" s="68"/>
      <c r="P254" s="65"/>
      <c r="Q254" s="65"/>
      <c r="R254" s="109"/>
      <c r="S254" s="115"/>
      <c r="T254" s="111"/>
      <c r="U254" s="278"/>
      <c r="V254" s="66"/>
      <c r="W254" s="66"/>
      <c r="X254" s="138"/>
      <c r="Y254" s="138"/>
      <c r="Z254" s="138"/>
      <c r="AA254" s="138"/>
      <c r="AB254" s="138"/>
    </row>
    <row r="255" spans="2:28" s="67" customFormat="1" ht="12" hidden="1">
      <c r="B255" s="65"/>
      <c r="C255" s="65"/>
      <c r="D255" s="66"/>
      <c r="E255" s="65"/>
      <c r="F255" s="66"/>
      <c r="G255" s="327"/>
      <c r="H255" s="331"/>
      <c r="I255" s="331"/>
      <c r="J255" s="411"/>
      <c r="K255" s="331"/>
      <c r="L255" s="307"/>
      <c r="M255" s="65"/>
      <c r="N255" s="65"/>
      <c r="O255" s="68"/>
      <c r="P255" s="65"/>
      <c r="Q255" s="65"/>
      <c r="R255" s="109"/>
      <c r="S255" s="115"/>
      <c r="T255" s="111"/>
      <c r="U255" s="278"/>
      <c r="V255" s="66"/>
      <c r="W255" s="66"/>
      <c r="X255" s="138"/>
      <c r="Y255" s="138"/>
      <c r="Z255" s="138"/>
      <c r="AA255" s="138"/>
      <c r="AB255" s="138"/>
    </row>
    <row r="256" spans="2:28" s="67" customFormat="1" ht="12" hidden="1">
      <c r="B256" s="65"/>
      <c r="C256" s="65"/>
      <c r="D256" s="66"/>
      <c r="E256" s="65"/>
      <c r="F256" s="66"/>
      <c r="G256" s="327"/>
      <c r="H256" s="331"/>
      <c r="I256" s="331"/>
      <c r="J256" s="411"/>
      <c r="K256" s="331"/>
      <c r="L256" s="307"/>
      <c r="M256" s="65"/>
      <c r="N256" s="65"/>
      <c r="O256" s="68"/>
      <c r="P256" s="65"/>
      <c r="Q256" s="65"/>
      <c r="R256" s="109"/>
      <c r="S256" s="115"/>
      <c r="T256" s="111"/>
      <c r="U256" s="278"/>
      <c r="V256" s="66"/>
      <c r="W256" s="66"/>
      <c r="X256" s="138"/>
      <c r="Y256" s="138"/>
      <c r="Z256" s="138"/>
      <c r="AA256" s="138"/>
      <c r="AB256" s="138"/>
    </row>
    <row r="257" spans="2:28" s="67" customFormat="1" ht="12" hidden="1">
      <c r="B257" s="65"/>
      <c r="C257" s="65"/>
      <c r="D257" s="66"/>
      <c r="E257" s="65"/>
      <c r="F257" s="66"/>
      <c r="G257" s="327"/>
      <c r="H257" s="331"/>
      <c r="I257" s="331"/>
      <c r="J257" s="411"/>
      <c r="K257" s="331"/>
      <c r="L257" s="307"/>
      <c r="M257" s="65"/>
      <c r="N257" s="65"/>
      <c r="O257" s="68"/>
      <c r="P257" s="65"/>
      <c r="Q257" s="65"/>
      <c r="R257" s="109"/>
      <c r="S257" s="115"/>
      <c r="T257" s="111"/>
      <c r="U257" s="278"/>
      <c r="V257" s="66"/>
      <c r="W257" s="66"/>
      <c r="X257" s="138"/>
      <c r="Y257" s="138"/>
      <c r="Z257" s="138"/>
      <c r="AA257" s="138"/>
      <c r="AB257" s="138"/>
    </row>
    <row r="258" spans="2:28" s="67" customFormat="1" ht="12" hidden="1">
      <c r="B258" s="65"/>
      <c r="C258" s="65"/>
      <c r="D258" s="66"/>
      <c r="E258" s="65"/>
      <c r="F258" s="66"/>
      <c r="G258" s="327"/>
      <c r="H258" s="331"/>
      <c r="I258" s="331"/>
      <c r="J258" s="411"/>
      <c r="K258" s="331"/>
      <c r="L258" s="307"/>
      <c r="M258" s="65"/>
      <c r="N258" s="65"/>
      <c r="O258" s="68"/>
      <c r="P258" s="65"/>
      <c r="Q258" s="65"/>
      <c r="R258" s="109"/>
      <c r="S258" s="115"/>
      <c r="T258" s="111"/>
      <c r="U258" s="278"/>
      <c r="V258" s="66"/>
      <c r="W258" s="66"/>
      <c r="X258" s="138"/>
      <c r="Y258" s="138"/>
      <c r="Z258" s="138"/>
      <c r="AA258" s="138"/>
      <c r="AB258" s="138"/>
    </row>
    <row r="259" spans="2:28" s="67" customFormat="1" ht="12" hidden="1">
      <c r="B259" s="65"/>
      <c r="C259" s="65"/>
      <c r="D259" s="66"/>
      <c r="E259" s="65"/>
      <c r="F259" s="66"/>
      <c r="G259" s="327"/>
      <c r="H259" s="331"/>
      <c r="I259" s="331"/>
      <c r="J259" s="411"/>
      <c r="K259" s="331"/>
      <c r="L259" s="307"/>
      <c r="M259" s="65"/>
      <c r="N259" s="65"/>
      <c r="O259" s="68"/>
      <c r="P259" s="65"/>
      <c r="Q259" s="65"/>
      <c r="R259" s="109"/>
      <c r="S259" s="115"/>
      <c r="T259" s="111"/>
      <c r="U259" s="278"/>
      <c r="V259" s="66"/>
      <c r="W259" s="66"/>
      <c r="X259" s="138"/>
      <c r="Y259" s="138"/>
      <c r="Z259" s="138"/>
      <c r="AA259" s="138"/>
      <c r="AB259" s="138"/>
    </row>
    <row r="260" spans="2:28" s="67" customFormat="1" ht="12" hidden="1">
      <c r="B260" s="65"/>
      <c r="C260" s="65"/>
      <c r="D260" s="66"/>
      <c r="E260" s="65"/>
      <c r="F260" s="66"/>
      <c r="G260" s="327"/>
      <c r="H260" s="331"/>
      <c r="I260" s="331"/>
      <c r="J260" s="411"/>
      <c r="K260" s="331"/>
      <c r="L260" s="307"/>
      <c r="M260" s="65"/>
      <c r="N260" s="65"/>
      <c r="O260" s="68"/>
      <c r="P260" s="65"/>
      <c r="Q260" s="65"/>
      <c r="R260" s="109"/>
      <c r="S260" s="115"/>
      <c r="T260" s="111"/>
      <c r="U260" s="278"/>
      <c r="V260" s="66"/>
      <c r="W260" s="66"/>
      <c r="X260" s="138"/>
      <c r="Y260" s="138"/>
      <c r="Z260" s="138"/>
      <c r="AA260" s="138"/>
      <c r="AB260" s="138"/>
    </row>
    <row r="261" spans="2:28" s="67" customFormat="1" ht="12" hidden="1">
      <c r="B261" s="65"/>
      <c r="C261" s="65"/>
      <c r="D261" s="66"/>
      <c r="E261" s="65"/>
      <c r="F261" s="66"/>
      <c r="G261" s="327"/>
      <c r="H261" s="331"/>
      <c r="I261" s="331"/>
      <c r="J261" s="411"/>
      <c r="K261" s="331"/>
      <c r="L261" s="307"/>
      <c r="M261" s="65"/>
      <c r="N261" s="65"/>
      <c r="O261" s="68"/>
      <c r="P261" s="65"/>
      <c r="Q261" s="65"/>
      <c r="R261" s="109"/>
      <c r="S261" s="115"/>
      <c r="T261" s="111"/>
      <c r="U261" s="278"/>
      <c r="V261" s="66"/>
      <c r="W261" s="66"/>
      <c r="X261" s="138"/>
      <c r="Y261" s="138"/>
      <c r="Z261" s="138"/>
      <c r="AA261" s="138"/>
      <c r="AB261" s="138"/>
    </row>
    <row r="262" spans="2:28" s="67" customFormat="1" ht="12" hidden="1">
      <c r="B262" s="65"/>
      <c r="C262" s="65"/>
      <c r="D262" s="66"/>
      <c r="E262" s="65"/>
      <c r="F262" s="66"/>
      <c r="G262" s="327"/>
      <c r="H262" s="331"/>
      <c r="I262" s="331"/>
      <c r="J262" s="411"/>
      <c r="K262" s="331"/>
      <c r="L262" s="307"/>
      <c r="M262" s="65"/>
      <c r="N262" s="65"/>
      <c r="O262" s="68"/>
      <c r="P262" s="65"/>
      <c r="Q262" s="65"/>
      <c r="R262" s="109"/>
      <c r="S262" s="115"/>
      <c r="T262" s="111"/>
      <c r="U262" s="278"/>
      <c r="V262" s="66"/>
      <c r="W262" s="66"/>
      <c r="X262" s="138"/>
      <c r="Y262" s="138"/>
      <c r="Z262" s="138"/>
      <c r="AA262" s="138"/>
      <c r="AB262" s="138"/>
    </row>
    <row r="263" spans="2:28" s="67" customFormat="1" ht="12" hidden="1">
      <c r="B263" s="65"/>
      <c r="C263" s="65"/>
      <c r="D263" s="66"/>
      <c r="E263" s="65"/>
      <c r="F263" s="66"/>
      <c r="G263" s="327"/>
      <c r="H263" s="331"/>
      <c r="I263" s="331"/>
      <c r="J263" s="411"/>
      <c r="K263" s="331"/>
      <c r="L263" s="307"/>
      <c r="M263" s="65"/>
      <c r="N263" s="65"/>
      <c r="O263" s="68"/>
      <c r="P263" s="65"/>
      <c r="Q263" s="65"/>
      <c r="R263" s="109"/>
      <c r="S263" s="115"/>
      <c r="T263" s="111"/>
      <c r="U263" s="278"/>
      <c r="V263" s="66"/>
      <c r="W263" s="66"/>
      <c r="X263" s="138"/>
      <c r="Y263" s="138"/>
      <c r="Z263" s="138"/>
      <c r="AA263" s="138"/>
      <c r="AB263" s="138"/>
    </row>
    <row r="264" spans="2:28" s="67" customFormat="1" ht="12" hidden="1">
      <c r="B264" s="65"/>
      <c r="C264" s="65"/>
      <c r="D264" s="66"/>
      <c r="E264" s="65"/>
      <c r="F264" s="66"/>
      <c r="G264" s="327"/>
      <c r="H264" s="331"/>
      <c r="I264" s="331"/>
      <c r="J264" s="411"/>
      <c r="K264" s="331"/>
      <c r="L264" s="307"/>
      <c r="M264" s="65"/>
      <c r="N264" s="65"/>
      <c r="O264" s="68"/>
      <c r="P264" s="65"/>
      <c r="Q264" s="65"/>
      <c r="R264" s="109"/>
      <c r="S264" s="115"/>
      <c r="T264" s="111"/>
      <c r="U264" s="278"/>
      <c r="V264" s="66"/>
      <c r="W264" s="66"/>
      <c r="X264" s="138"/>
      <c r="Y264" s="138"/>
      <c r="Z264" s="138"/>
      <c r="AA264" s="138"/>
      <c r="AB264" s="138"/>
    </row>
    <row r="265" spans="2:28" s="67" customFormat="1" ht="12" hidden="1">
      <c r="B265" s="65"/>
      <c r="C265" s="65"/>
      <c r="D265" s="66"/>
      <c r="E265" s="65"/>
      <c r="F265" s="66"/>
      <c r="G265" s="327"/>
      <c r="H265" s="331"/>
      <c r="I265" s="331"/>
      <c r="J265" s="411"/>
      <c r="K265" s="331"/>
      <c r="L265" s="307"/>
      <c r="M265" s="65"/>
      <c r="N265" s="65"/>
      <c r="O265" s="68"/>
      <c r="P265" s="65"/>
      <c r="Q265" s="65"/>
      <c r="R265" s="109"/>
      <c r="S265" s="115"/>
      <c r="T265" s="111"/>
      <c r="U265" s="278"/>
      <c r="V265" s="66"/>
      <c r="W265" s="66"/>
      <c r="X265" s="138"/>
      <c r="Y265" s="138"/>
      <c r="Z265" s="138"/>
      <c r="AA265" s="138"/>
      <c r="AB265" s="138"/>
    </row>
    <row r="266" spans="2:28" s="67" customFormat="1" ht="12" hidden="1">
      <c r="B266" s="65"/>
      <c r="C266" s="65"/>
      <c r="D266" s="66"/>
      <c r="E266" s="65"/>
      <c r="F266" s="66"/>
      <c r="G266" s="327"/>
      <c r="H266" s="331"/>
      <c r="I266" s="331"/>
      <c r="J266" s="411"/>
      <c r="K266" s="331"/>
      <c r="L266" s="307"/>
      <c r="M266" s="65"/>
      <c r="N266" s="65"/>
      <c r="O266" s="68"/>
      <c r="P266" s="65"/>
      <c r="Q266" s="65"/>
      <c r="R266" s="109"/>
      <c r="S266" s="115"/>
      <c r="T266" s="111"/>
      <c r="U266" s="278"/>
      <c r="V266" s="66"/>
      <c r="W266" s="66"/>
      <c r="X266" s="138"/>
      <c r="Y266" s="138"/>
      <c r="Z266" s="138"/>
      <c r="AA266" s="138"/>
      <c r="AB266" s="138"/>
    </row>
    <row r="267" spans="2:28" s="67" customFormat="1" ht="12" hidden="1">
      <c r="B267" s="65"/>
      <c r="C267" s="65"/>
      <c r="D267" s="66"/>
      <c r="E267" s="65"/>
      <c r="F267" s="66"/>
      <c r="G267" s="327"/>
      <c r="H267" s="331"/>
      <c r="I267" s="331"/>
      <c r="J267" s="411"/>
      <c r="K267" s="331"/>
      <c r="L267" s="307"/>
      <c r="M267" s="65"/>
      <c r="N267" s="65"/>
      <c r="O267" s="68"/>
      <c r="P267" s="65"/>
      <c r="Q267" s="65"/>
      <c r="R267" s="109"/>
      <c r="S267" s="115"/>
      <c r="T267" s="111"/>
      <c r="U267" s="278"/>
      <c r="V267" s="66"/>
      <c r="W267" s="66"/>
      <c r="X267" s="138"/>
      <c r="Y267" s="138"/>
      <c r="Z267" s="138"/>
      <c r="AA267" s="138"/>
      <c r="AB267" s="138"/>
    </row>
    <row r="268" spans="2:28" s="67" customFormat="1" ht="12" hidden="1">
      <c r="B268" s="65"/>
      <c r="C268" s="65"/>
      <c r="D268" s="66"/>
      <c r="E268" s="65"/>
      <c r="F268" s="66"/>
      <c r="G268" s="327"/>
      <c r="H268" s="331"/>
      <c r="I268" s="331"/>
      <c r="J268" s="411"/>
      <c r="K268" s="331"/>
      <c r="L268" s="307"/>
      <c r="M268" s="65"/>
      <c r="N268" s="65"/>
      <c r="O268" s="68"/>
      <c r="P268" s="65"/>
      <c r="Q268" s="65"/>
      <c r="R268" s="109"/>
      <c r="S268" s="115"/>
      <c r="T268" s="111"/>
      <c r="U268" s="278"/>
      <c r="V268" s="66"/>
      <c r="W268" s="66"/>
      <c r="X268" s="138"/>
      <c r="Y268" s="138"/>
      <c r="Z268" s="138"/>
      <c r="AA268" s="138"/>
      <c r="AB268" s="138"/>
    </row>
    <row r="269" spans="2:28" s="67" customFormat="1" ht="12" hidden="1">
      <c r="B269" s="65"/>
      <c r="C269" s="65"/>
      <c r="D269" s="66"/>
      <c r="E269" s="65"/>
      <c r="F269" s="66"/>
      <c r="G269" s="327"/>
      <c r="H269" s="331"/>
      <c r="I269" s="331"/>
      <c r="J269" s="411"/>
      <c r="K269" s="331"/>
      <c r="L269" s="307"/>
      <c r="M269" s="65"/>
      <c r="N269" s="65"/>
      <c r="O269" s="68"/>
      <c r="P269" s="65"/>
      <c r="Q269" s="65"/>
      <c r="R269" s="109"/>
      <c r="S269" s="115"/>
      <c r="T269" s="111"/>
      <c r="U269" s="278"/>
      <c r="V269" s="66"/>
      <c r="W269" s="66"/>
      <c r="X269" s="138"/>
      <c r="Y269" s="138"/>
      <c r="Z269" s="138"/>
      <c r="AA269" s="138"/>
      <c r="AB269" s="138"/>
    </row>
    <row r="270" spans="2:28" s="67" customFormat="1" ht="12" hidden="1">
      <c r="B270" s="65"/>
      <c r="C270" s="65"/>
      <c r="D270" s="66"/>
      <c r="E270" s="65"/>
      <c r="F270" s="66"/>
      <c r="G270" s="327"/>
      <c r="H270" s="331"/>
      <c r="I270" s="331"/>
      <c r="J270" s="411"/>
      <c r="K270" s="331"/>
      <c r="L270" s="307"/>
      <c r="M270" s="65"/>
      <c r="N270" s="65"/>
      <c r="O270" s="68"/>
      <c r="P270" s="65"/>
      <c r="Q270" s="65"/>
      <c r="R270" s="109"/>
      <c r="S270" s="115"/>
      <c r="T270" s="111"/>
      <c r="U270" s="278"/>
      <c r="V270" s="66"/>
      <c r="W270" s="66"/>
      <c r="X270" s="138"/>
      <c r="Y270" s="138"/>
      <c r="Z270" s="138"/>
      <c r="AA270" s="138"/>
      <c r="AB270" s="138"/>
    </row>
    <row r="271" spans="2:28" s="67" customFormat="1" ht="12" hidden="1">
      <c r="B271" s="65"/>
      <c r="C271" s="65"/>
      <c r="D271" s="66"/>
      <c r="E271" s="65"/>
      <c r="F271" s="66"/>
      <c r="G271" s="327"/>
      <c r="H271" s="331"/>
      <c r="I271" s="331"/>
      <c r="J271" s="411"/>
      <c r="K271" s="331"/>
      <c r="L271" s="307"/>
      <c r="M271" s="65"/>
      <c r="N271" s="65"/>
      <c r="O271" s="68"/>
      <c r="P271" s="65"/>
      <c r="Q271" s="65"/>
      <c r="R271" s="109"/>
      <c r="S271" s="115"/>
      <c r="T271" s="111"/>
      <c r="U271" s="278"/>
      <c r="V271" s="66"/>
      <c r="W271" s="66"/>
      <c r="X271" s="138"/>
      <c r="Y271" s="138"/>
      <c r="Z271" s="138"/>
      <c r="AA271" s="138"/>
      <c r="AB271" s="138"/>
    </row>
    <row r="272" spans="2:28" s="67" customFormat="1" ht="12" hidden="1">
      <c r="B272" s="65"/>
      <c r="C272" s="65"/>
      <c r="D272" s="66"/>
      <c r="E272" s="65"/>
      <c r="F272" s="66"/>
      <c r="G272" s="327"/>
      <c r="H272" s="331"/>
      <c r="I272" s="331"/>
      <c r="J272" s="411"/>
      <c r="K272" s="331"/>
      <c r="L272" s="307"/>
      <c r="M272" s="65"/>
      <c r="N272" s="65"/>
      <c r="O272" s="68"/>
      <c r="P272" s="65"/>
      <c r="Q272" s="65"/>
      <c r="R272" s="109"/>
      <c r="S272" s="115"/>
      <c r="T272" s="111"/>
      <c r="U272" s="278"/>
      <c r="V272" s="66"/>
      <c r="W272" s="66"/>
      <c r="X272" s="138"/>
      <c r="Y272" s="138"/>
      <c r="Z272" s="138"/>
      <c r="AA272" s="138"/>
      <c r="AB272" s="138"/>
    </row>
    <row r="273" spans="2:28" s="67" customFormat="1" ht="12" hidden="1">
      <c r="B273" s="65"/>
      <c r="C273" s="65"/>
      <c r="D273" s="66"/>
      <c r="E273" s="65"/>
      <c r="F273" s="66"/>
      <c r="G273" s="327"/>
      <c r="H273" s="331"/>
      <c r="I273" s="331"/>
      <c r="J273" s="411"/>
      <c r="K273" s="331"/>
      <c r="L273" s="307"/>
      <c r="M273" s="65"/>
      <c r="N273" s="65"/>
      <c r="O273" s="68"/>
      <c r="P273" s="65"/>
      <c r="Q273" s="65"/>
      <c r="R273" s="109"/>
      <c r="S273" s="115"/>
      <c r="T273" s="111"/>
      <c r="U273" s="278"/>
      <c r="V273" s="66"/>
      <c r="W273" s="66"/>
      <c r="X273" s="138"/>
      <c r="Y273" s="138"/>
      <c r="Z273" s="138"/>
      <c r="AA273" s="138"/>
      <c r="AB273" s="138"/>
    </row>
    <row r="274" spans="2:28" s="67" customFormat="1" ht="12" hidden="1">
      <c r="B274" s="65"/>
      <c r="C274" s="65"/>
      <c r="D274" s="66"/>
      <c r="E274" s="65"/>
      <c r="F274" s="66"/>
      <c r="G274" s="327"/>
      <c r="H274" s="331"/>
      <c r="I274" s="331"/>
      <c r="J274" s="411"/>
      <c r="K274" s="331"/>
      <c r="L274" s="307"/>
      <c r="M274" s="65"/>
      <c r="N274" s="65"/>
      <c r="O274" s="68"/>
      <c r="P274" s="65"/>
      <c r="Q274" s="65"/>
      <c r="R274" s="109"/>
      <c r="S274" s="115"/>
      <c r="T274" s="111"/>
      <c r="U274" s="278"/>
      <c r="V274" s="66"/>
      <c r="W274" s="66"/>
      <c r="X274" s="138"/>
      <c r="Y274" s="138"/>
      <c r="Z274" s="138"/>
      <c r="AA274" s="138"/>
      <c r="AB274" s="138"/>
    </row>
    <row r="275" spans="2:28" s="67" customFormat="1" ht="12" hidden="1">
      <c r="B275" s="65"/>
      <c r="C275" s="65"/>
      <c r="D275" s="66"/>
      <c r="E275" s="65"/>
      <c r="F275" s="66"/>
      <c r="G275" s="327"/>
      <c r="H275" s="331"/>
      <c r="I275" s="331"/>
      <c r="J275" s="411"/>
      <c r="K275" s="331"/>
      <c r="L275" s="307"/>
      <c r="M275" s="65"/>
      <c r="N275" s="65"/>
      <c r="O275" s="68"/>
      <c r="P275" s="65"/>
      <c r="Q275" s="65"/>
      <c r="R275" s="109"/>
      <c r="S275" s="115"/>
      <c r="T275" s="111"/>
      <c r="U275" s="278"/>
      <c r="V275" s="66"/>
      <c r="W275" s="66"/>
      <c r="X275" s="138"/>
      <c r="Y275" s="138"/>
      <c r="Z275" s="138"/>
      <c r="AA275" s="138"/>
      <c r="AB275" s="138"/>
    </row>
    <row r="276" spans="2:28" s="67" customFormat="1" ht="12" hidden="1">
      <c r="B276" s="65"/>
      <c r="C276" s="65"/>
      <c r="D276" s="66"/>
      <c r="E276" s="65"/>
      <c r="F276" s="66"/>
      <c r="G276" s="327"/>
      <c r="H276" s="331"/>
      <c r="I276" s="331"/>
      <c r="J276" s="411"/>
      <c r="K276" s="331"/>
      <c r="L276" s="307"/>
      <c r="M276" s="65"/>
      <c r="N276" s="65"/>
      <c r="O276" s="68"/>
      <c r="P276" s="65"/>
      <c r="Q276" s="65"/>
      <c r="R276" s="109"/>
      <c r="S276" s="115"/>
      <c r="T276" s="111"/>
      <c r="U276" s="278"/>
      <c r="V276" s="66"/>
      <c r="W276" s="66"/>
      <c r="X276" s="138"/>
      <c r="Y276" s="138"/>
      <c r="Z276" s="138"/>
      <c r="AA276" s="138"/>
      <c r="AB276" s="138"/>
    </row>
    <row r="277" spans="2:28" s="67" customFormat="1" ht="12" hidden="1">
      <c r="B277" s="65"/>
      <c r="C277" s="65"/>
      <c r="D277" s="66"/>
      <c r="E277" s="65"/>
      <c r="F277" s="66"/>
      <c r="G277" s="327"/>
      <c r="H277" s="331"/>
      <c r="I277" s="331"/>
      <c r="J277" s="411"/>
      <c r="K277" s="331"/>
      <c r="L277" s="307"/>
      <c r="M277" s="65"/>
      <c r="N277" s="65"/>
      <c r="O277" s="68"/>
      <c r="P277" s="65"/>
      <c r="Q277" s="65"/>
      <c r="R277" s="109"/>
      <c r="S277" s="115"/>
      <c r="T277" s="111"/>
      <c r="U277" s="278"/>
      <c r="V277" s="66"/>
      <c r="W277" s="66"/>
      <c r="X277" s="138"/>
      <c r="Y277" s="138"/>
      <c r="Z277" s="138"/>
      <c r="AA277" s="138"/>
      <c r="AB277" s="138"/>
    </row>
    <row r="278" spans="2:28" s="67" customFormat="1" ht="12" hidden="1">
      <c r="B278" s="65"/>
      <c r="C278" s="65"/>
      <c r="D278" s="66"/>
      <c r="E278" s="65"/>
      <c r="F278" s="66"/>
      <c r="G278" s="327"/>
      <c r="H278" s="331"/>
      <c r="I278" s="331"/>
      <c r="J278" s="411"/>
      <c r="K278" s="331"/>
      <c r="L278" s="307"/>
      <c r="M278" s="65"/>
      <c r="N278" s="65"/>
      <c r="O278" s="68"/>
      <c r="P278" s="65"/>
      <c r="Q278" s="65"/>
      <c r="R278" s="109"/>
      <c r="S278" s="115"/>
      <c r="T278" s="111"/>
      <c r="U278" s="278"/>
      <c r="V278" s="66"/>
      <c r="W278" s="66"/>
      <c r="X278" s="138"/>
      <c r="Y278" s="138"/>
      <c r="Z278" s="138"/>
      <c r="AA278" s="138"/>
      <c r="AB278" s="138"/>
    </row>
    <row r="279" spans="2:28" s="67" customFormat="1" ht="12" hidden="1">
      <c r="B279" s="65"/>
      <c r="C279" s="65"/>
      <c r="D279" s="66"/>
      <c r="E279" s="65"/>
      <c r="F279" s="66"/>
      <c r="G279" s="327"/>
      <c r="H279" s="331"/>
      <c r="I279" s="331"/>
      <c r="J279" s="411"/>
      <c r="K279" s="331"/>
      <c r="L279" s="307"/>
      <c r="M279" s="65"/>
      <c r="N279" s="65"/>
      <c r="O279" s="68"/>
      <c r="P279" s="65"/>
      <c r="Q279" s="65"/>
      <c r="R279" s="109"/>
      <c r="S279" s="115"/>
      <c r="T279" s="111"/>
      <c r="U279" s="278"/>
      <c r="V279" s="66"/>
      <c r="W279" s="66"/>
      <c r="X279" s="138"/>
      <c r="Y279" s="138"/>
      <c r="Z279" s="138"/>
      <c r="AA279" s="138"/>
      <c r="AB279" s="138"/>
    </row>
    <row r="280" spans="2:28" s="67" customFormat="1" ht="12" hidden="1">
      <c r="B280" s="65"/>
      <c r="C280" s="65"/>
      <c r="D280" s="66"/>
      <c r="E280" s="65"/>
      <c r="F280" s="66"/>
      <c r="G280" s="327"/>
      <c r="H280" s="331"/>
      <c r="I280" s="331"/>
      <c r="J280" s="411"/>
      <c r="K280" s="331"/>
      <c r="L280" s="307"/>
      <c r="M280" s="65"/>
      <c r="N280" s="65"/>
      <c r="O280" s="68"/>
      <c r="P280" s="65"/>
      <c r="Q280" s="65"/>
      <c r="R280" s="109"/>
      <c r="S280" s="115"/>
      <c r="T280" s="111"/>
      <c r="U280" s="278"/>
      <c r="V280" s="66"/>
      <c r="W280" s="66"/>
      <c r="X280" s="138"/>
      <c r="Y280" s="138"/>
      <c r="Z280" s="138"/>
      <c r="AA280" s="138"/>
      <c r="AB280" s="138"/>
    </row>
    <row r="281" spans="2:28" s="67" customFormat="1" ht="12" hidden="1">
      <c r="B281" s="65"/>
      <c r="C281" s="65"/>
      <c r="D281" s="66"/>
      <c r="E281" s="65"/>
      <c r="F281" s="66"/>
      <c r="G281" s="327"/>
      <c r="H281" s="331"/>
      <c r="I281" s="331"/>
      <c r="J281" s="411"/>
      <c r="K281" s="331"/>
      <c r="L281" s="307"/>
      <c r="M281" s="65"/>
      <c r="N281" s="65"/>
      <c r="O281" s="68"/>
      <c r="P281" s="65"/>
      <c r="Q281" s="65"/>
      <c r="R281" s="109"/>
      <c r="S281" s="115"/>
      <c r="T281" s="111"/>
      <c r="U281" s="278"/>
      <c r="V281" s="66"/>
      <c r="W281" s="66"/>
      <c r="X281" s="138"/>
      <c r="Y281" s="138"/>
      <c r="Z281" s="138"/>
      <c r="AA281" s="138"/>
      <c r="AB281" s="138"/>
    </row>
    <row r="282" spans="2:28" s="67" customFormat="1" ht="12" hidden="1">
      <c r="B282" s="65"/>
      <c r="C282" s="65"/>
      <c r="D282" s="66"/>
      <c r="E282" s="65"/>
      <c r="F282" s="66"/>
      <c r="G282" s="327"/>
      <c r="H282" s="331"/>
      <c r="I282" s="331"/>
      <c r="J282" s="411"/>
      <c r="K282" s="331"/>
      <c r="L282" s="307"/>
      <c r="M282" s="65"/>
      <c r="N282" s="65"/>
      <c r="O282" s="68"/>
      <c r="P282" s="65"/>
      <c r="Q282" s="65"/>
      <c r="R282" s="109"/>
      <c r="S282" s="115"/>
      <c r="T282" s="111"/>
      <c r="U282" s="278"/>
      <c r="V282" s="66"/>
      <c r="W282" s="66"/>
      <c r="X282" s="138"/>
      <c r="Y282" s="138"/>
      <c r="Z282" s="138"/>
      <c r="AA282" s="138"/>
      <c r="AB282" s="138"/>
    </row>
    <row r="283" spans="2:28" s="67" customFormat="1" ht="12" hidden="1">
      <c r="B283" s="65"/>
      <c r="C283" s="65"/>
      <c r="D283" s="66"/>
      <c r="E283" s="65"/>
      <c r="F283" s="66"/>
      <c r="G283" s="327"/>
      <c r="H283" s="331"/>
      <c r="I283" s="331"/>
      <c r="J283" s="411"/>
      <c r="K283" s="331"/>
      <c r="L283" s="307"/>
      <c r="M283" s="65"/>
      <c r="N283" s="65"/>
      <c r="O283" s="68"/>
      <c r="P283" s="65"/>
      <c r="Q283" s="65"/>
      <c r="R283" s="109"/>
      <c r="S283" s="115"/>
      <c r="T283" s="111"/>
      <c r="U283" s="278"/>
      <c r="V283" s="66"/>
      <c r="W283" s="66"/>
      <c r="X283" s="138"/>
      <c r="Y283" s="138"/>
      <c r="Z283" s="138"/>
      <c r="AA283" s="138"/>
      <c r="AB283" s="138"/>
    </row>
    <row r="284" spans="2:28" s="67" customFormat="1" ht="12" hidden="1">
      <c r="B284" s="65"/>
      <c r="C284" s="65"/>
      <c r="D284" s="66"/>
      <c r="E284" s="65"/>
      <c r="F284" s="66"/>
      <c r="G284" s="327"/>
      <c r="H284" s="331"/>
      <c r="I284" s="331"/>
      <c r="J284" s="411"/>
      <c r="K284" s="331"/>
      <c r="L284" s="307"/>
      <c r="M284" s="65"/>
      <c r="N284" s="65"/>
      <c r="O284" s="68"/>
      <c r="P284" s="65"/>
      <c r="Q284" s="65"/>
      <c r="R284" s="109"/>
      <c r="S284" s="115"/>
      <c r="T284" s="111"/>
      <c r="U284" s="278"/>
      <c r="V284" s="66"/>
      <c r="W284" s="66"/>
      <c r="X284" s="138"/>
      <c r="Y284" s="138"/>
      <c r="Z284" s="138"/>
      <c r="AA284" s="138"/>
      <c r="AB284" s="138"/>
    </row>
    <row r="285" spans="2:28" s="67" customFormat="1" ht="12" hidden="1">
      <c r="B285" s="65"/>
      <c r="C285" s="65"/>
      <c r="D285" s="66"/>
      <c r="E285" s="65"/>
      <c r="F285" s="66"/>
      <c r="G285" s="327"/>
      <c r="H285" s="331"/>
      <c r="I285" s="331"/>
      <c r="J285" s="411"/>
      <c r="K285" s="331"/>
      <c r="L285" s="307"/>
      <c r="M285" s="65"/>
      <c r="N285" s="65"/>
      <c r="O285" s="68"/>
      <c r="P285" s="65"/>
      <c r="Q285" s="65"/>
      <c r="R285" s="109"/>
      <c r="S285" s="115"/>
      <c r="T285" s="111"/>
      <c r="U285" s="278"/>
      <c r="V285" s="66"/>
      <c r="W285" s="66"/>
      <c r="X285" s="138"/>
      <c r="Y285" s="138"/>
      <c r="Z285" s="138"/>
      <c r="AA285" s="138"/>
      <c r="AB285" s="138"/>
    </row>
    <row r="286" spans="2:28" s="67" customFormat="1" ht="12" hidden="1">
      <c r="B286" s="65"/>
      <c r="C286" s="65"/>
      <c r="D286" s="66"/>
      <c r="E286" s="65"/>
      <c r="F286" s="66"/>
      <c r="G286" s="327"/>
      <c r="H286" s="331"/>
      <c r="I286" s="331"/>
      <c r="J286" s="411"/>
      <c r="K286" s="331"/>
      <c r="L286" s="307"/>
      <c r="M286" s="65"/>
      <c r="N286" s="65"/>
      <c r="O286" s="68"/>
      <c r="P286" s="65"/>
      <c r="Q286" s="65"/>
      <c r="R286" s="109"/>
      <c r="S286" s="115"/>
      <c r="T286" s="111"/>
      <c r="U286" s="278"/>
      <c r="V286" s="66"/>
      <c r="W286" s="66"/>
      <c r="X286" s="138"/>
      <c r="Y286" s="138"/>
      <c r="Z286" s="138"/>
      <c r="AA286" s="138"/>
      <c r="AB286" s="138"/>
    </row>
    <row r="287" spans="2:28" s="67" customFormat="1" ht="12" hidden="1">
      <c r="B287" s="65"/>
      <c r="C287" s="65"/>
      <c r="D287" s="66"/>
      <c r="E287" s="65"/>
      <c r="F287" s="66"/>
      <c r="G287" s="327"/>
      <c r="H287" s="331"/>
      <c r="I287" s="331"/>
      <c r="J287" s="411"/>
      <c r="K287" s="331"/>
      <c r="L287" s="307"/>
      <c r="M287" s="65"/>
      <c r="N287" s="65"/>
      <c r="O287" s="68"/>
      <c r="P287" s="65"/>
      <c r="Q287" s="65"/>
      <c r="R287" s="109"/>
      <c r="S287" s="115"/>
      <c r="T287" s="111"/>
      <c r="U287" s="278"/>
      <c r="V287" s="66"/>
      <c r="W287" s="66"/>
      <c r="X287" s="138"/>
      <c r="Y287" s="138"/>
      <c r="Z287" s="138"/>
      <c r="AA287" s="138"/>
      <c r="AB287" s="138"/>
    </row>
    <row r="288" spans="2:28" s="67" customFormat="1" ht="12" hidden="1">
      <c r="B288" s="65"/>
      <c r="C288" s="65"/>
      <c r="D288" s="66"/>
      <c r="E288" s="65"/>
      <c r="F288" s="66"/>
      <c r="G288" s="327"/>
      <c r="H288" s="331"/>
      <c r="I288" s="331"/>
      <c r="J288" s="411"/>
      <c r="K288" s="331"/>
      <c r="L288" s="307"/>
      <c r="M288" s="65"/>
      <c r="N288" s="65"/>
      <c r="O288" s="68"/>
      <c r="P288" s="65"/>
      <c r="Q288" s="65"/>
      <c r="R288" s="109"/>
      <c r="S288" s="115"/>
      <c r="T288" s="111"/>
      <c r="U288" s="278"/>
      <c r="V288" s="66"/>
      <c r="W288" s="66"/>
      <c r="X288" s="138"/>
      <c r="Y288" s="138"/>
      <c r="Z288" s="138"/>
      <c r="AA288" s="138"/>
      <c r="AB288" s="138"/>
    </row>
    <row r="289" spans="2:28" s="67" customFormat="1" ht="12" hidden="1">
      <c r="B289" s="65"/>
      <c r="C289" s="65"/>
      <c r="D289" s="66"/>
      <c r="E289" s="65"/>
      <c r="F289" s="66"/>
      <c r="G289" s="327"/>
      <c r="H289" s="331"/>
      <c r="I289" s="331"/>
      <c r="J289" s="411"/>
      <c r="K289" s="331"/>
      <c r="L289" s="307"/>
      <c r="M289" s="65"/>
      <c r="N289" s="65"/>
      <c r="O289" s="68"/>
      <c r="P289" s="65"/>
      <c r="Q289" s="65"/>
      <c r="R289" s="109"/>
      <c r="S289" s="115"/>
      <c r="T289" s="111"/>
      <c r="U289" s="278"/>
      <c r="V289" s="66"/>
      <c r="W289" s="66"/>
      <c r="X289" s="138"/>
      <c r="Y289" s="138"/>
      <c r="Z289" s="138"/>
      <c r="AA289" s="138"/>
      <c r="AB289" s="138"/>
    </row>
    <row r="290" spans="2:28" s="67" customFormat="1" ht="12" hidden="1">
      <c r="B290" s="65"/>
      <c r="C290" s="65"/>
      <c r="D290" s="66"/>
      <c r="E290" s="65"/>
      <c r="F290" s="66"/>
      <c r="G290" s="327"/>
      <c r="H290" s="331"/>
      <c r="I290" s="331"/>
      <c r="J290" s="411"/>
      <c r="K290" s="331"/>
      <c r="L290" s="307"/>
      <c r="M290" s="65"/>
      <c r="N290" s="65"/>
      <c r="O290" s="68"/>
      <c r="P290" s="65"/>
      <c r="Q290" s="65"/>
      <c r="R290" s="109"/>
      <c r="S290" s="115"/>
      <c r="T290" s="111"/>
      <c r="U290" s="278"/>
      <c r="V290" s="66"/>
      <c r="W290" s="66"/>
      <c r="X290" s="138"/>
      <c r="Y290" s="138"/>
      <c r="Z290" s="138"/>
      <c r="AA290" s="138"/>
      <c r="AB290" s="138"/>
    </row>
    <row r="291" spans="2:28" s="67" customFormat="1" ht="12" hidden="1">
      <c r="B291" s="65"/>
      <c r="C291" s="65"/>
      <c r="D291" s="66"/>
      <c r="E291" s="65"/>
      <c r="F291" s="66"/>
      <c r="G291" s="327"/>
      <c r="H291" s="331"/>
      <c r="I291" s="331"/>
      <c r="J291" s="411"/>
      <c r="K291" s="331"/>
      <c r="L291" s="307"/>
      <c r="M291" s="65"/>
      <c r="N291" s="65"/>
      <c r="O291" s="68"/>
      <c r="P291" s="65"/>
      <c r="Q291" s="65"/>
      <c r="R291" s="109"/>
      <c r="S291" s="115"/>
      <c r="T291" s="111"/>
      <c r="U291" s="278"/>
      <c r="V291" s="66"/>
      <c r="W291" s="66"/>
      <c r="X291" s="138"/>
      <c r="Y291" s="138"/>
      <c r="Z291" s="138"/>
      <c r="AA291" s="138"/>
      <c r="AB291" s="138"/>
    </row>
    <row r="292" spans="2:28" s="67" customFormat="1" ht="12" hidden="1">
      <c r="B292" s="65"/>
      <c r="C292" s="65"/>
      <c r="D292" s="66"/>
      <c r="E292" s="65"/>
      <c r="F292" s="66"/>
      <c r="G292" s="327"/>
      <c r="H292" s="331"/>
      <c r="I292" s="331"/>
      <c r="J292" s="411"/>
      <c r="K292" s="331"/>
      <c r="L292" s="307"/>
      <c r="M292" s="65"/>
      <c r="N292" s="65"/>
      <c r="O292" s="68"/>
      <c r="P292" s="65"/>
      <c r="Q292" s="65"/>
      <c r="R292" s="109"/>
      <c r="S292" s="115"/>
      <c r="T292" s="111"/>
      <c r="U292" s="278"/>
      <c r="V292" s="66"/>
      <c r="W292" s="66"/>
      <c r="X292" s="138"/>
      <c r="Y292" s="138"/>
      <c r="Z292" s="138"/>
      <c r="AA292" s="138"/>
      <c r="AB292" s="138"/>
    </row>
    <row r="293" spans="2:28" s="67" customFormat="1" ht="12" hidden="1">
      <c r="B293" s="65"/>
      <c r="C293" s="65"/>
      <c r="D293" s="66"/>
      <c r="E293" s="65"/>
      <c r="F293" s="66"/>
      <c r="G293" s="327"/>
      <c r="H293" s="331"/>
      <c r="I293" s="331"/>
      <c r="J293" s="411"/>
      <c r="K293" s="331"/>
      <c r="L293" s="307"/>
      <c r="M293" s="65"/>
      <c r="N293" s="65"/>
      <c r="O293" s="68"/>
      <c r="P293" s="65"/>
      <c r="Q293" s="65"/>
      <c r="R293" s="109"/>
      <c r="S293" s="115"/>
      <c r="T293" s="111"/>
      <c r="U293" s="278"/>
      <c r="V293" s="66"/>
      <c r="W293" s="66"/>
      <c r="X293" s="138"/>
      <c r="Y293" s="138"/>
      <c r="Z293" s="138"/>
      <c r="AA293" s="138"/>
      <c r="AB293" s="138"/>
    </row>
    <row r="294" spans="2:28" s="67" customFormat="1" ht="12" hidden="1">
      <c r="B294" s="65"/>
      <c r="C294" s="65"/>
      <c r="D294" s="66"/>
      <c r="E294" s="65"/>
      <c r="F294" s="66"/>
      <c r="G294" s="327"/>
      <c r="H294" s="331"/>
      <c r="I294" s="331"/>
      <c r="J294" s="411"/>
      <c r="K294" s="331"/>
      <c r="L294" s="307"/>
      <c r="M294" s="65"/>
      <c r="N294" s="65"/>
      <c r="O294" s="68"/>
      <c r="P294" s="65"/>
      <c r="Q294" s="65"/>
      <c r="R294" s="109"/>
      <c r="S294" s="115"/>
      <c r="T294" s="111"/>
      <c r="U294" s="278"/>
      <c r="V294" s="66"/>
      <c r="W294" s="66"/>
      <c r="X294" s="138"/>
      <c r="Y294" s="138"/>
      <c r="Z294" s="138"/>
      <c r="AA294" s="138"/>
      <c r="AB294" s="138"/>
    </row>
    <row r="295" spans="2:28" s="67" customFormat="1" ht="12" hidden="1">
      <c r="B295" s="65"/>
      <c r="C295" s="65"/>
      <c r="D295" s="66"/>
      <c r="E295" s="65"/>
      <c r="F295" s="66"/>
      <c r="G295" s="327"/>
      <c r="H295" s="331"/>
      <c r="I295" s="331"/>
      <c r="J295" s="411"/>
      <c r="K295" s="331"/>
      <c r="L295" s="307"/>
      <c r="M295" s="65"/>
      <c r="N295" s="65"/>
      <c r="O295" s="68"/>
      <c r="P295" s="65"/>
      <c r="Q295" s="65"/>
      <c r="R295" s="109"/>
      <c r="S295" s="115"/>
      <c r="T295" s="111"/>
      <c r="U295" s="278"/>
      <c r="V295" s="66"/>
      <c r="W295" s="66"/>
      <c r="X295" s="138"/>
      <c r="Y295" s="138"/>
      <c r="Z295" s="138"/>
      <c r="AA295" s="138"/>
      <c r="AB295" s="138"/>
    </row>
    <row r="296" spans="2:28" s="67" customFormat="1" ht="12" hidden="1">
      <c r="B296" s="65"/>
      <c r="C296" s="65"/>
      <c r="D296" s="66"/>
      <c r="E296" s="65"/>
      <c r="F296" s="66"/>
      <c r="G296" s="327"/>
      <c r="H296" s="331"/>
      <c r="I296" s="331"/>
      <c r="J296" s="411"/>
      <c r="K296" s="331"/>
      <c r="L296" s="307"/>
      <c r="M296" s="65"/>
      <c r="N296" s="65"/>
      <c r="O296" s="68"/>
      <c r="P296" s="65"/>
      <c r="Q296" s="65"/>
      <c r="R296" s="109"/>
      <c r="S296" s="115"/>
      <c r="T296" s="111"/>
      <c r="U296" s="278"/>
      <c r="V296" s="66"/>
      <c r="W296" s="66"/>
      <c r="X296" s="138"/>
      <c r="Y296" s="138"/>
      <c r="Z296" s="138"/>
      <c r="AA296" s="138"/>
      <c r="AB296" s="138"/>
    </row>
    <row r="297" spans="2:28" s="67" customFormat="1" ht="12" hidden="1">
      <c r="B297" s="65"/>
      <c r="C297" s="65"/>
      <c r="D297" s="66"/>
      <c r="E297" s="65"/>
      <c r="F297" s="66"/>
      <c r="G297" s="327"/>
      <c r="H297" s="331"/>
      <c r="I297" s="331"/>
      <c r="J297" s="411"/>
      <c r="K297" s="331"/>
      <c r="L297" s="307"/>
      <c r="M297" s="65"/>
      <c r="N297" s="65"/>
      <c r="O297" s="68"/>
      <c r="P297" s="65"/>
      <c r="Q297" s="65"/>
      <c r="R297" s="109"/>
      <c r="S297" s="115"/>
      <c r="T297" s="111"/>
      <c r="U297" s="278"/>
      <c r="V297" s="66"/>
      <c r="W297" s="66"/>
      <c r="X297" s="138"/>
      <c r="Y297" s="138"/>
      <c r="Z297" s="138"/>
      <c r="AA297" s="138"/>
      <c r="AB297" s="138"/>
    </row>
    <row r="298" spans="2:28" s="67" customFormat="1" ht="12" hidden="1">
      <c r="B298" s="65"/>
      <c r="C298" s="65"/>
      <c r="D298" s="66"/>
      <c r="E298" s="65"/>
      <c r="F298" s="66"/>
      <c r="G298" s="327"/>
      <c r="H298" s="331"/>
      <c r="I298" s="331"/>
      <c r="J298" s="411"/>
      <c r="K298" s="331"/>
      <c r="L298" s="307"/>
      <c r="M298" s="65"/>
      <c r="N298" s="65"/>
      <c r="O298" s="68"/>
      <c r="P298" s="65"/>
      <c r="Q298" s="65"/>
      <c r="R298" s="109"/>
      <c r="S298" s="115"/>
      <c r="T298" s="111"/>
      <c r="U298" s="278"/>
      <c r="V298" s="66"/>
      <c r="W298" s="66"/>
      <c r="X298" s="138"/>
      <c r="Y298" s="138"/>
      <c r="Z298" s="138"/>
      <c r="AA298" s="138"/>
      <c r="AB298" s="138"/>
    </row>
    <row r="299" spans="2:28" s="67" customFormat="1" ht="12" hidden="1">
      <c r="B299" s="65"/>
      <c r="C299" s="65"/>
      <c r="D299" s="66"/>
      <c r="E299" s="65"/>
      <c r="F299" s="66"/>
      <c r="G299" s="327"/>
      <c r="H299" s="331"/>
      <c r="I299" s="331"/>
      <c r="J299" s="411"/>
      <c r="K299" s="331"/>
      <c r="L299" s="307"/>
      <c r="M299" s="65"/>
      <c r="N299" s="65"/>
      <c r="O299" s="68"/>
      <c r="P299" s="65"/>
      <c r="Q299" s="65"/>
      <c r="R299" s="109"/>
      <c r="S299" s="115"/>
      <c r="T299" s="111"/>
      <c r="U299" s="278"/>
      <c r="V299" s="66"/>
      <c r="W299" s="66"/>
      <c r="X299" s="138"/>
      <c r="Y299" s="138"/>
      <c r="Z299" s="138"/>
      <c r="AA299" s="138"/>
      <c r="AB299" s="138"/>
    </row>
    <row r="300" spans="2:28" s="67" customFormat="1" ht="12" hidden="1">
      <c r="B300" s="65"/>
      <c r="C300" s="65"/>
      <c r="D300" s="66"/>
      <c r="E300" s="65"/>
      <c r="F300" s="66"/>
      <c r="G300" s="327"/>
      <c r="H300" s="331"/>
      <c r="I300" s="331"/>
      <c r="J300" s="411"/>
      <c r="K300" s="331"/>
      <c r="L300" s="307"/>
      <c r="M300" s="65"/>
      <c r="N300" s="65"/>
      <c r="O300" s="68"/>
      <c r="P300" s="65"/>
      <c r="Q300" s="65"/>
      <c r="R300" s="109"/>
      <c r="S300" s="115"/>
      <c r="T300" s="111"/>
      <c r="U300" s="278"/>
      <c r="V300" s="66"/>
      <c r="W300" s="66"/>
      <c r="X300" s="138"/>
      <c r="Y300" s="138"/>
      <c r="Z300" s="138"/>
      <c r="AA300" s="138"/>
      <c r="AB300" s="138"/>
    </row>
    <row r="301" spans="2:28" s="67" customFormat="1" ht="12" hidden="1">
      <c r="B301" s="65"/>
      <c r="C301" s="65"/>
      <c r="D301" s="66"/>
      <c r="E301" s="65"/>
      <c r="F301" s="66"/>
      <c r="G301" s="327"/>
      <c r="H301" s="331"/>
      <c r="I301" s="331"/>
      <c r="J301" s="411"/>
      <c r="K301" s="331"/>
      <c r="L301" s="307"/>
      <c r="M301" s="65"/>
      <c r="N301" s="65"/>
      <c r="O301" s="68"/>
      <c r="P301" s="65"/>
      <c r="Q301" s="65"/>
      <c r="R301" s="109"/>
      <c r="S301" s="115"/>
      <c r="T301" s="111"/>
      <c r="U301" s="278"/>
      <c r="V301" s="66"/>
      <c r="W301" s="66"/>
      <c r="X301" s="138"/>
      <c r="Y301" s="138"/>
      <c r="Z301" s="138"/>
      <c r="AA301" s="138"/>
      <c r="AB301" s="138"/>
    </row>
    <row r="302" spans="2:28" s="67" customFormat="1" ht="12" hidden="1">
      <c r="B302" s="65"/>
      <c r="C302" s="65"/>
      <c r="D302" s="66"/>
      <c r="E302" s="65"/>
      <c r="F302" s="66"/>
      <c r="G302" s="327"/>
      <c r="H302" s="331"/>
      <c r="I302" s="331"/>
      <c r="J302" s="411"/>
      <c r="K302" s="331"/>
      <c r="L302" s="307"/>
      <c r="M302" s="65"/>
      <c r="N302" s="65"/>
      <c r="O302" s="68"/>
      <c r="P302" s="65"/>
      <c r="Q302" s="65"/>
      <c r="R302" s="109"/>
      <c r="S302" s="115"/>
      <c r="T302" s="111"/>
      <c r="U302" s="278"/>
      <c r="V302" s="66"/>
      <c r="W302" s="66"/>
      <c r="X302" s="138"/>
      <c r="Y302" s="138"/>
      <c r="Z302" s="138"/>
      <c r="AA302" s="138"/>
      <c r="AB302" s="138"/>
    </row>
    <row r="303" spans="2:28" s="67" customFormat="1" ht="12" hidden="1">
      <c r="B303" s="65"/>
      <c r="C303" s="65"/>
      <c r="D303" s="66"/>
      <c r="E303" s="65"/>
      <c r="F303" s="66"/>
      <c r="G303" s="327"/>
      <c r="H303" s="331"/>
      <c r="I303" s="331"/>
      <c r="J303" s="411"/>
      <c r="K303" s="331"/>
      <c r="L303" s="307"/>
      <c r="M303" s="65"/>
      <c r="N303" s="65"/>
      <c r="O303" s="68"/>
      <c r="P303" s="65"/>
      <c r="Q303" s="65"/>
      <c r="R303" s="109"/>
      <c r="S303" s="115"/>
      <c r="T303" s="111"/>
      <c r="U303" s="278"/>
      <c r="V303" s="66"/>
      <c r="W303" s="66"/>
      <c r="X303" s="138"/>
      <c r="Y303" s="138"/>
      <c r="Z303" s="138"/>
      <c r="AA303" s="138"/>
      <c r="AB303" s="138"/>
    </row>
    <row r="304" spans="2:28" s="67" customFormat="1" ht="12" hidden="1">
      <c r="B304" s="65"/>
      <c r="C304" s="65"/>
      <c r="D304" s="66"/>
      <c r="E304" s="65"/>
      <c r="F304" s="66"/>
      <c r="G304" s="327"/>
      <c r="H304" s="331"/>
      <c r="I304" s="331"/>
      <c r="J304" s="411"/>
      <c r="K304" s="331"/>
      <c r="L304" s="307"/>
      <c r="M304" s="65"/>
      <c r="N304" s="65"/>
      <c r="O304" s="68"/>
      <c r="P304" s="65"/>
      <c r="Q304" s="65"/>
      <c r="R304" s="109"/>
      <c r="S304" s="115"/>
      <c r="T304" s="111"/>
      <c r="U304" s="278"/>
      <c r="V304" s="66"/>
      <c r="W304" s="66"/>
      <c r="X304" s="138"/>
      <c r="Y304" s="138"/>
      <c r="Z304" s="138"/>
      <c r="AA304" s="138"/>
      <c r="AB304" s="138"/>
    </row>
    <row r="305" spans="2:28" s="67" customFormat="1" ht="12" hidden="1">
      <c r="B305" s="65"/>
      <c r="C305" s="65"/>
      <c r="D305" s="66"/>
      <c r="E305" s="65"/>
      <c r="F305" s="66"/>
      <c r="G305" s="327"/>
      <c r="H305" s="331"/>
      <c r="I305" s="331"/>
      <c r="J305" s="411"/>
      <c r="K305" s="331"/>
      <c r="L305" s="307"/>
      <c r="M305" s="65"/>
      <c r="N305" s="65"/>
      <c r="O305" s="68"/>
      <c r="P305" s="65"/>
      <c r="Q305" s="65"/>
      <c r="R305" s="109"/>
      <c r="S305" s="115"/>
      <c r="T305" s="111"/>
      <c r="U305" s="278"/>
      <c r="V305" s="66"/>
      <c r="W305" s="66"/>
      <c r="X305" s="138"/>
      <c r="Y305" s="138"/>
      <c r="Z305" s="138"/>
      <c r="AA305" s="138"/>
      <c r="AB305" s="138"/>
    </row>
    <row r="306" spans="2:28" s="67" customFormat="1" ht="12" hidden="1">
      <c r="B306" s="65"/>
      <c r="C306" s="65"/>
      <c r="D306" s="66"/>
      <c r="E306" s="65"/>
      <c r="F306" s="66"/>
      <c r="G306" s="327"/>
      <c r="H306" s="331"/>
      <c r="I306" s="331"/>
      <c r="J306" s="411"/>
      <c r="K306" s="331"/>
      <c r="L306" s="307"/>
      <c r="M306" s="65"/>
      <c r="N306" s="65"/>
      <c r="O306" s="68"/>
      <c r="P306" s="65"/>
      <c r="Q306" s="65"/>
      <c r="R306" s="109"/>
      <c r="S306" s="115"/>
      <c r="T306" s="111"/>
      <c r="U306" s="278"/>
      <c r="V306" s="66"/>
      <c r="W306" s="66"/>
      <c r="X306" s="138"/>
      <c r="Y306" s="138"/>
      <c r="Z306" s="138"/>
      <c r="AA306" s="138"/>
      <c r="AB306" s="138"/>
    </row>
    <row r="307" spans="2:28" s="67" customFormat="1" ht="12" hidden="1">
      <c r="B307" s="65"/>
      <c r="C307" s="65"/>
      <c r="D307" s="66"/>
      <c r="E307" s="65"/>
      <c r="F307" s="66"/>
      <c r="G307" s="327"/>
      <c r="H307" s="331"/>
      <c r="I307" s="331"/>
      <c r="J307" s="411"/>
      <c r="K307" s="331"/>
      <c r="L307" s="307"/>
      <c r="M307" s="65"/>
      <c r="N307" s="65"/>
      <c r="O307" s="68"/>
      <c r="P307" s="65"/>
      <c r="Q307" s="65"/>
      <c r="R307" s="109"/>
      <c r="S307" s="115"/>
      <c r="T307" s="111"/>
      <c r="U307" s="278"/>
      <c r="V307" s="66"/>
      <c r="W307" s="66"/>
      <c r="X307" s="138"/>
      <c r="Y307" s="138"/>
      <c r="Z307" s="138"/>
      <c r="AA307" s="138"/>
      <c r="AB307" s="138"/>
    </row>
    <row r="308" spans="2:28" s="67" customFormat="1" ht="12" hidden="1">
      <c r="B308" s="65"/>
      <c r="C308" s="65"/>
      <c r="D308" s="66"/>
      <c r="E308" s="65"/>
      <c r="F308" s="66"/>
      <c r="G308" s="327"/>
      <c r="H308" s="331"/>
      <c r="I308" s="331"/>
      <c r="J308" s="411"/>
      <c r="K308" s="331"/>
      <c r="L308" s="307"/>
      <c r="M308" s="65"/>
      <c r="N308" s="65"/>
      <c r="O308" s="68"/>
      <c r="P308" s="65"/>
      <c r="Q308" s="65"/>
      <c r="R308" s="109"/>
      <c r="S308" s="115"/>
      <c r="T308" s="111"/>
      <c r="U308" s="278"/>
      <c r="V308" s="66"/>
      <c r="W308" s="66"/>
      <c r="X308" s="138"/>
      <c r="Y308" s="138"/>
      <c r="Z308" s="138"/>
      <c r="AA308" s="138"/>
      <c r="AB308" s="138"/>
    </row>
    <row r="309" spans="2:28" s="67" customFormat="1" ht="12" hidden="1">
      <c r="B309" s="65"/>
      <c r="C309" s="65"/>
      <c r="D309" s="66"/>
      <c r="E309" s="65"/>
      <c r="F309" s="66"/>
      <c r="G309" s="327"/>
      <c r="H309" s="331"/>
      <c r="I309" s="331"/>
      <c r="J309" s="411"/>
      <c r="K309" s="331"/>
      <c r="L309" s="307"/>
      <c r="M309" s="65"/>
      <c r="N309" s="65"/>
      <c r="O309" s="68"/>
      <c r="P309" s="65"/>
      <c r="Q309" s="65"/>
      <c r="R309" s="109"/>
      <c r="S309" s="115"/>
      <c r="T309" s="111"/>
      <c r="U309" s="278"/>
      <c r="V309" s="66"/>
      <c r="W309" s="66"/>
      <c r="X309" s="138"/>
      <c r="Y309" s="138"/>
      <c r="Z309" s="138"/>
      <c r="AA309" s="138"/>
      <c r="AB309" s="138"/>
    </row>
    <row r="310" spans="2:28" s="67" customFormat="1" ht="12" hidden="1">
      <c r="B310" s="65"/>
      <c r="C310" s="65"/>
      <c r="D310" s="66"/>
      <c r="E310" s="65"/>
      <c r="F310" s="66"/>
      <c r="G310" s="327"/>
      <c r="H310" s="331"/>
      <c r="I310" s="331"/>
      <c r="J310" s="411"/>
      <c r="K310" s="331"/>
      <c r="L310" s="307"/>
      <c r="M310" s="65"/>
      <c r="N310" s="65"/>
      <c r="O310" s="68"/>
      <c r="P310" s="65"/>
      <c r="Q310" s="65"/>
      <c r="R310" s="109"/>
      <c r="S310" s="115"/>
      <c r="T310" s="111"/>
      <c r="U310" s="278"/>
      <c r="V310" s="66"/>
      <c r="W310" s="66"/>
      <c r="X310" s="138"/>
      <c r="Y310" s="138"/>
      <c r="Z310" s="138"/>
      <c r="AA310" s="138"/>
      <c r="AB310" s="138"/>
    </row>
    <row r="311" spans="2:28" s="67" customFormat="1" ht="12" hidden="1">
      <c r="B311" s="65"/>
      <c r="C311" s="65"/>
      <c r="D311" s="66"/>
      <c r="E311" s="65"/>
      <c r="F311" s="66"/>
      <c r="G311" s="327"/>
      <c r="H311" s="331"/>
      <c r="I311" s="331"/>
      <c r="J311" s="411"/>
      <c r="K311" s="331"/>
      <c r="L311" s="307"/>
      <c r="M311" s="65"/>
      <c r="N311" s="65"/>
      <c r="O311" s="68"/>
      <c r="P311" s="65"/>
      <c r="Q311" s="65"/>
      <c r="R311" s="109"/>
      <c r="S311" s="115"/>
      <c r="T311" s="111"/>
      <c r="U311" s="278"/>
      <c r="V311" s="66"/>
      <c r="W311" s="66"/>
      <c r="X311" s="138"/>
      <c r="Y311" s="138"/>
      <c r="Z311" s="138"/>
      <c r="AA311" s="138"/>
      <c r="AB311" s="138"/>
    </row>
    <row r="312" spans="2:28" s="67" customFormat="1" ht="12" hidden="1">
      <c r="B312" s="65"/>
      <c r="C312" s="65"/>
      <c r="D312" s="66"/>
      <c r="E312" s="65"/>
      <c r="F312" s="66"/>
      <c r="G312" s="327"/>
      <c r="H312" s="331"/>
      <c r="I312" s="331"/>
      <c r="J312" s="411"/>
      <c r="K312" s="331"/>
      <c r="L312" s="307"/>
      <c r="M312" s="65"/>
      <c r="N312" s="65"/>
      <c r="O312" s="68"/>
      <c r="P312" s="65"/>
      <c r="Q312" s="65"/>
      <c r="R312" s="109"/>
      <c r="S312" s="115"/>
      <c r="T312" s="111"/>
      <c r="U312" s="278"/>
      <c r="V312" s="66"/>
      <c r="W312" s="66"/>
      <c r="X312" s="138"/>
      <c r="Y312" s="138"/>
      <c r="Z312" s="138"/>
      <c r="AA312" s="138"/>
      <c r="AB312" s="138"/>
    </row>
    <row r="313" spans="2:28" s="67" customFormat="1" ht="12" hidden="1">
      <c r="B313" s="65"/>
      <c r="C313" s="65"/>
      <c r="D313" s="66"/>
      <c r="E313" s="65"/>
      <c r="F313" s="66"/>
      <c r="G313" s="327"/>
      <c r="H313" s="331"/>
      <c r="I313" s="331"/>
      <c r="J313" s="411"/>
      <c r="K313" s="331"/>
      <c r="L313" s="307"/>
      <c r="M313" s="65"/>
      <c r="N313" s="65"/>
      <c r="O313" s="68"/>
      <c r="P313" s="65"/>
      <c r="Q313" s="65"/>
      <c r="R313" s="109"/>
      <c r="S313" s="115"/>
      <c r="T313" s="111"/>
      <c r="U313" s="278"/>
      <c r="V313" s="66"/>
      <c r="W313" s="66"/>
      <c r="X313" s="138"/>
      <c r="Y313" s="138"/>
      <c r="Z313" s="138"/>
      <c r="AA313" s="138"/>
      <c r="AB313" s="138"/>
    </row>
    <row r="314" spans="2:28" s="67" customFormat="1" ht="12" hidden="1">
      <c r="B314" s="65"/>
      <c r="C314" s="65"/>
      <c r="D314" s="66"/>
      <c r="E314" s="65"/>
      <c r="F314" s="66"/>
      <c r="G314" s="327"/>
      <c r="H314" s="331"/>
      <c r="I314" s="331"/>
      <c r="J314" s="411"/>
      <c r="K314" s="331"/>
      <c r="L314" s="307"/>
      <c r="M314" s="65"/>
      <c r="N314" s="65"/>
      <c r="O314" s="68"/>
      <c r="P314" s="65"/>
      <c r="Q314" s="65"/>
      <c r="R314" s="109"/>
      <c r="S314" s="115"/>
      <c r="T314" s="111"/>
      <c r="U314" s="278"/>
      <c r="V314" s="66"/>
      <c r="W314" s="66"/>
      <c r="X314" s="138"/>
      <c r="Y314" s="138"/>
      <c r="Z314" s="138"/>
      <c r="AA314" s="138"/>
      <c r="AB314" s="138"/>
    </row>
    <row r="315" spans="2:28" s="67" customFormat="1" ht="12" hidden="1">
      <c r="B315" s="65"/>
      <c r="C315" s="65"/>
      <c r="D315" s="66"/>
      <c r="E315" s="65"/>
      <c r="F315" s="66"/>
      <c r="G315" s="327"/>
      <c r="H315" s="331"/>
      <c r="I315" s="331"/>
      <c r="J315" s="411"/>
      <c r="K315" s="331"/>
      <c r="L315" s="307"/>
      <c r="M315" s="65"/>
      <c r="N315" s="65"/>
      <c r="O315" s="68"/>
      <c r="P315" s="65"/>
      <c r="Q315" s="65"/>
      <c r="R315" s="109"/>
      <c r="S315" s="115"/>
      <c r="T315" s="111"/>
      <c r="U315" s="278"/>
      <c r="V315" s="66"/>
      <c r="W315" s="66"/>
      <c r="X315" s="138"/>
      <c r="Y315" s="138"/>
      <c r="Z315" s="138"/>
      <c r="AA315" s="138"/>
      <c r="AB315" s="138"/>
    </row>
    <row r="316" spans="2:28" s="67" customFormat="1" ht="12" hidden="1">
      <c r="B316" s="65"/>
      <c r="C316" s="65"/>
      <c r="D316" s="66"/>
      <c r="E316" s="65"/>
      <c r="F316" s="66"/>
      <c r="G316" s="327"/>
      <c r="H316" s="331"/>
      <c r="I316" s="331"/>
      <c r="J316" s="411"/>
      <c r="K316" s="331"/>
      <c r="L316" s="307"/>
      <c r="M316" s="65"/>
      <c r="N316" s="65"/>
      <c r="O316" s="68"/>
      <c r="P316" s="65"/>
      <c r="Q316" s="65"/>
      <c r="R316" s="109"/>
      <c r="S316" s="115"/>
      <c r="T316" s="111"/>
      <c r="U316" s="278"/>
      <c r="V316" s="66"/>
      <c r="W316" s="66"/>
      <c r="X316" s="138"/>
      <c r="Y316" s="138"/>
      <c r="Z316" s="138"/>
      <c r="AA316" s="138"/>
      <c r="AB316" s="138"/>
    </row>
    <row r="317" spans="2:28" s="67" customFormat="1" ht="12" hidden="1">
      <c r="B317" s="65"/>
      <c r="C317" s="65"/>
      <c r="D317" s="66"/>
      <c r="E317" s="65"/>
      <c r="F317" s="66"/>
      <c r="G317" s="327"/>
      <c r="H317" s="331"/>
      <c r="I317" s="331"/>
      <c r="J317" s="411"/>
      <c r="K317" s="331"/>
      <c r="L317" s="307"/>
      <c r="M317" s="65"/>
      <c r="N317" s="65"/>
      <c r="O317" s="68"/>
      <c r="P317" s="65"/>
      <c r="Q317" s="65"/>
      <c r="R317" s="109"/>
      <c r="S317" s="115"/>
      <c r="T317" s="111"/>
      <c r="U317" s="278"/>
      <c r="V317" s="66"/>
      <c r="W317" s="66"/>
      <c r="X317" s="138"/>
      <c r="Y317" s="138"/>
      <c r="Z317" s="138"/>
      <c r="AA317" s="138"/>
      <c r="AB317" s="138"/>
    </row>
    <row r="318" spans="2:28" s="67" customFormat="1" ht="12" hidden="1">
      <c r="B318" s="65"/>
      <c r="C318" s="65"/>
      <c r="D318" s="66"/>
      <c r="E318" s="65"/>
      <c r="F318" s="66"/>
      <c r="G318" s="327"/>
      <c r="H318" s="331"/>
      <c r="I318" s="331"/>
      <c r="J318" s="411"/>
      <c r="K318" s="331"/>
      <c r="L318" s="307"/>
      <c r="M318" s="65"/>
      <c r="N318" s="65"/>
      <c r="O318" s="68"/>
      <c r="P318" s="65"/>
      <c r="Q318" s="65"/>
      <c r="R318" s="109"/>
      <c r="S318" s="115"/>
      <c r="T318" s="111"/>
      <c r="U318" s="278"/>
      <c r="V318" s="66"/>
      <c r="W318" s="66"/>
      <c r="X318" s="138"/>
      <c r="Y318" s="138"/>
      <c r="Z318" s="138"/>
      <c r="AA318" s="138"/>
      <c r="AB318" s="138"/>
    </row>
    <row r="319" spans="2:28" s="67" customFormat="1" ht="12" hidden="1">
      <c r="B319" s="65"/>
      <c r="C319" s="65"/>
      <c r="D319" s="66"/>
      <c r="E319" s="65"/>
      <c r="F319" s="66"/>
      <c r="G319" s="327"/>
      <c r="H319" s="331"/>
      <c r="I319" s="331"/>
      <c r="J319" s="411"/>
      <c r="K319" s="331"/>
      <c r="L319" s="307"/>
      <c r="M319" s="65"/>
      <c r="N319" s="65"/>
      <c r="O319" s="68"/>
      <c r="P319" s="65"/>
      <c r="Q319" s="65"/>
      <c r="R319" s="109"/>
      <c r="S319" s="115"/>
      <c r="T319" s="111"/>
      <c r="U319" s="278"/>
      <c r="V319" s="66"/>
      <c r="W319" s="66"/>
      <c r="X319" s="138"/>
      <c r="Y319" s="138"/>
      <c r="Z319" s="138"/>
      <c r="AA319" s="138"/>
      <c r="AB319" s="138"/>
    </row>
    <row r="320" spans="2:28" s="67" customFormat="1" ht="12" hidden="1">
      <c r="B320" s="65"/>
      <c r="C320" s="65"/>
      <c r="D320" s="66"/>
      <c r="E320" s="65"/>
      <c r="F320" s="66"/>
      <c r="G320" s="327"/>
      <c r="H320" s="331"/>
      <c r="I320" s="331"/>
      <c r="J320" s="411"/>
      <c r="K320" s="331"/>
      <c r="L320" s="307"/>
      <c r="M320" s="65"/>
      <c r="N320" s="65"/>
      <c r="O320" s="68"/>
      <c r="P320" s="65"/>
      <c r="Q320" s="65"/>
      <c r="R320" s="109"/>
      <c r="S320" s="115"/>
      <c r="T320" s="111"/>
      <c r="U320" s="278"/>
      <c r="V320" s="66"/>
      <c r="W320" s="66"/>
      <c r="X320" s="138"/>
      <c r="Y320" s="138"/>
      <c r="Z320" s="138"/>
      <c r="AA320" s="138"/>
      <c r="AB320" s="138"/>
    </row>
    <row r="321" spans="2:28" s="67" customFormat="1" ht="12" hidden="1">
      <c r="B321" s="65"/>
      <c r="C321" s="65"/>
      <c r="D321" s="66"/>
      <c r="E321" s="65"/>
      <c r="F321" s="66"/>
      <c r="G321" s="327"/>
      <c r="H321" s="331"/>
      <c r="I321" s="331"/>
      <c r="J321" s="411"/>
      <c r="K321" s="331"/>
      <c r="L321" s="307"/>
      <c r="M321" s="65"/>
      <c r="N321" s="65"/>
      <c r="O321" s="68"/>
      <c r="P321" s="65"/>
      <c r="Q321" s="65"/>
      <c r="R321" s="109"/>
      <c r="S321" s="115"/>
      <c r="T321" s="111"/>
      <c r="U321" s="278"/>
      <c r="V321" s="66"/>
      <c r="W321" s="66"/>
      <c r="X321" s="138"/>
      <c r="Y321" s="138"/>
      <c r="Z321" s="138"/>
      <c r="AA321" s="138"/>
      <c r="AB321" s="138"/>
    </row>
    <row r="322" spans="2:28" s="67" customFormat="1" ht="12" hidden="1">
      <c r="B322" s="65"/>
      <c r="C322" s="65"/>
      <c r="D322" s="66"/>
      <c r="E322" s="65"/>
      <c r="F322" s="66"/>
      <c r="G322" s="327"/>
      <c r="H322" s="331"/>
      <c r="I322" s="331"/>
      <c r="J322" s="411"/>
      <c r="K322" s="331"/>
      <c r="L322" s="307"/>
      <c r="M322" s="65"/>
      <c r="N322" s="65"/>
      <c r="O322" s="68"/>
      <c r="P322" s="65"/>
      <c r="Q322" s="65"/>
      <c r="R322" s="109"/>
      <c r="S322" s="115"/>
      <c r="T322" s="111"/>
      <c r="U322" s="278"/>
      <c r="V322" s="66"/>
      <c r="W322" s="66"/>
      <c r="X322" s="138"/>
      <c r="Y322" s="138"/>
      <c r="Z322" s="138"/>
      <c r="AA322" s="138"/>
      <c r="AB322" s="138"/>
    </row>
    <row r="323" spans="2:28" s="67" customFormat="1" ht="12" hidden="1">
      <c r="B323" s="65"/>
      <c r="C323" s="65"/>
      <c r="D323" s="66"/>
      <c r="E323" s="65"/>
      <c r="F323" s="66"/>
      <c r="G323" s="327"/>
      <c r="H323" s="331"/>
      <c r="I323" s="331"/>
      <c r="J323" s="411"/>
      <c r="K323" s="331"/>
      <c r="L323" s="307"/>
      <c r="M323" s="65"/>
      <c r="N323" s="65"/>
      <c r="O323" s="68"/>
      <c r="P323" s="65"/>
      <c r="Q323" s="65"/>
      <c r="R323" s="109"/>
      <c r="S323" s="115"/>
      <c r="T323" s="111"/>
      <c r="U323" s="278"/>
      <c r="V323" s="66"/>
      <c r="W323" s="66"/>
      <c r="X323" s="138"/>
      <c r="Y323" s="138"/>
      <c r="Z323" s="138"/>
      <c r="AA323" s="138"/>
      <c r="AB323" s="138"/>
    </row>
    <row r="324" spans="2:28" s="67" customFormat="1" ht="12" hidden="1">
      <c r="B324" s="65"/>
      <c r="C324" s="65"/>
      <c r="D324" s="66"/>
      <c r="E324" s="65"/>
      <c r="F324" s="66"/>
      <c r="G324" s="327"/>
      <c r="H324" s="331"/>
      <c r="I324" s="331"/>
      <c r="J324" s="411"/>
      <c r="K324" s="331"/>
      <c r="L324" s="307"/>
      <c r="M324" s="65"/>
      <c r="N324" s="65"/>
      <c r="O324" s="68"/>
      <c r="P324" s="65"/>
      <c r="Q324" s="65"/>
      <c r="R324" s="109"/>
      <c r="S324" s="115"/>
      <c r="T324" s="111"/>
      <c r="U324" s="278"/>
      <c r="V324" s="66"/>
      <c r="W324" s="66"/>
      <c r="X324" s="138"/>
      <c r="Y324" s="138"/>
      <c r="Z324" s="138"/>
      <c r="AA324" s="138"/>
      <c r="AB324" s="138"/>
    </row>
    <row r="325" spans="2:28" s="67" customFormat="1" ht="12" hidden="1">
      <c r="B325" s="65"/>
      <c r="C325" s="65"/>
      <c r="D325" s="66"/>
      <c r="E325" s="65"/>
      <c r="F325" s="66"/>
      <c r="G325" s="327"/>
      <c r="H325" s="331"/>
      <c r="I325" s="331"/>
      <c r="J325" s="411"/>
      <c r="K325" s="331"/>
      <c r="L325" s="307"/>
      <c r="M325" s="65"/>
      <c r="N325" s="65"/>
      <c r="O325" s="68"/>
      <c r="P325" s="65"/>
      <c r="Q325" s="65"/>
      <c r="R325" s="109"/>
      <c r="S325" s="115"/>
      <c r="T325" s="111"/>
      <c r="U325" s="278"/>
      <c r="V325" s="66"/>
      <c r="W325" s="66"/>
      <c r="X325" s="138"/>
      <c r="Y325" s="138"/>
      <c r="Z325" s="138"/>
      <c r="AA325" s="138"/>
      <c r="AB325" s="138"/>
    </row>
    <row r="326" spans="2:28" s="67" customFormat="1" ht="12" hidden="1">
      <c r="B326" s="65"/>
      <c r="C326" s="65"/>
      <c r="D326" s="66"/>
      <c r="E326" s="65"/>
      <c r="F326" s="66"/>
      <c r="G326" s="327"/>
      <c r="H326" s="331"/>
      <c r="I326" s="331"/>
      <c r="J326" s="411"/>
      <c r="K326" s="331"/>
      <c r="L326" s="307"/>
      <c r="M326" s="65"/>
      <c r="N326" s="65"/>
      <c r="O326" s="68"/>
      <c r="P326" s="65"/>
      <c r="Q326" s="65"/>
      <c r="R326" s="109"/>
      <c r="S326" s="115"/>
      <c r="T326" s="111"/>
      <c r="U326" s="278"/>
      <c r="V326" s="66"/>
      <c r="W326" s="66"/>
      <c r="X326" s="138"/>
      <c r="Y326" s="138"/>
      <c r="Z326" s="138"/>
      <c r="AA326" s="138"/>
      <c r="AB326" s="138"/>
    </row>
    <row r="327" spans="2:28" s="67" customFormat="1" ht="12" hidden="1">
      <c r="B327" s="65"/>
      <c r="C327" s="65"/>
      <c r="D327" s="66"/>
      <c r="E327" s="65"/>
      <c r="F327" s="66"/>
      <c r="G327" s="327"/>
      <c r="H327" s="331"/>
      <c r="I327" s="331"/>
      <c r="J327" s="411"/>
      <c r="K327" s="331"/>
      <c r="L327" s="307"/>
      <c r="M327" s="65"/>
      <c r="N327" s="65"/>
      <c r="O327" s="68"/>
      <c r="P327" s="65"/>
      <c r="Q327" s="65"/>
      <c r="R327" s="109"/>
      <c r="S327" s="115"/>
      <c r="T327" s="111"/>
      <c r="U327" s="278"/>
      <c r="V327" s="66"/>
      <c r="W327" s="66"/>
      <c r="X327" s="138"/>
      <c r="Y327" s="138"/>
      <c r="Z327" s="138"/>
      <c r="AA327" s="138"/>
      <c r="AB327" s="138"/>
    </row>
    <row r="328" spans="2:28" s="67" customFormat="1" ht="12" hidden="1">
      <c r="B328" s="65"/>
      <c r="C328" s="65"/>
      <c r="D328" s="66"/>
      <c r="E328" s="65"/>
      <c r="F328" s="66"/>
      <c r="G328" s="327"/>
      <c r="H328" s="331"/>
      <c r="I328" s="331"/>
      <c r="J328" s="411"/>
      <c r="K328" s="331"/>
      <c r="L328" s="307"/>
      <c r="M328" s="65"/>
      <c r="N328" s="65"/>
      <c r="O328" s="68"/>
      <c r="P328" s="65"/>
      <c r="Q328" s="65"/>
      <c r="R328" s="109"/>
      <c r="S328" s="115"/>
      <c r="T328" s="111"/>
      <c r="U328" s="278"/>
      <c r="V328" s="66"/>
      <c r="W328" s="66"/>
      <c r="X328" s="138"/>
      <c r="Y328" s="138"/>
      <c r="Z328" s="138"/>
      <c r="AA328" s="138"/>
      <c r="AB328" s="138"/>
    </row>
    <row r="329" spans="2:28" s="67" customFormat="1" ht="12" hidden="1">
      <c r="B329" s="65"/>
      <c r="C329" s="65"/>
      <c r="D329" s="66"/>
      <c r="E329" s="65"/>
      <c r="F329" s="66"/>
      <c r="G329" s="327"/>
      <c r="H329" s="331"/>
      <c r="I329" s="331"/>
      <c r="J329" s="411"/>
      <c r="K329" s="331"/>
      <c r="L329" s="307"/>
      <c r="M329" s="65"/>
      <c r="N329" s="65"/>
      <c r="O329" s="68"/>
      <c r="P329" s="65"/>
      <c r="Q329" s="65"/>
      <c r="R329" s="109"/>
      <c r="S329" s="115"/>
      <c r="T329" s="111"/>
      <c r="U329" s="278"/>
      <c r="V329" s="66"/>
      <c r="W329" s="66"/>
      <c r="X329" s="138"/>
      <c r="Y329" s="138"/>
      <c r="Z329" s="138"/>
      <c r="AA329" s="138"/>
      <c r="AB329" s="138"/>
    </row>
    <row r="330" spans="2:28" s="67" customFormat="1" ht="12" hidden="1">
      <c r="B330" s="65"/>
      <c r="C330" s="65"/>
      <c r="D330" s="66"/>
      <c r="E330" s="65"/>
      <c r="F330" s="66"/>
      <c r="G330" s="327"/>
      <c r="H330" s="331"/>
      <c r="I330" s="331"/>
      <c r="J330" s="411"/>
      <c r="K330" s="331"/>
      <c r="L330" s="307"/>
      <c r="M330" s="65"/>
      <c r="N330" s="65"/>
      <c r="O330" s="68"/>
      <c r="P330" s="65"/>
      <c r="Q330" s="65"/>
      <c r="R330" s="109"/>
      <c r="S330" s="115"/>
      <c r="T330" s="111"/>
      <c r="U330" s="278"/>
      <c r="V330" s="66"/>
      <c r="W330" s="66"/>
      <c r="X330" s="138"/>
      <c r="Y330" s="138"/>
      <c r="Z330" s="138"/>
      <c r="AA330" s="138"/>
      <c r="AB330" s="138"/>
    </row>
    <row r="331" spans="2:28" s="67" customFormat="1" ht="12" hidden="1">
      <c r="B331" s="65"/>
      <c r="C331" s="65"/>
      <c r="D331" s="66"/>
      <c r="E331" s="65"/>
      <c r="F331" s="66"/>
      <c r="G331" s="327"/>
      <c r="H331" s="331"/>
      <c r="I331" s="331"/>
      <c r="J331" s="411"/>
      <c r="K331" s="331"/>
      <c r="L331" s="307"/>
      <c r="M331" s="65"/>
      <c r="N331" s="65"/>
      <c r="O331" s="68"/>
      <c r="P331" s="65"/>
      <c r="Q331" s="65"/>
      <c r="R331" s="109"/>
      <c r="S331" s="115"/>
      <c r="T331" s="111"/>
      <c r="U331" s="278"/>
      <c r="V331" s="66"/>
      <c r="W331" s="66"/>
      <c r="X331" s="138"/>
      <c r="Y331" s="138"/>
      <c r="Z331" s="138"/>
      <c r="AA331" s="138"/>
      <c r="AB331" s="138"/>
    </row>
    <row r="332" spans="2:28" s="67" customFormat="1" ht="12" hidden="1">
      <c r="B332" s="65"/>
      <c r="C332" s="65"/>
      <c r="D332" s="66"/>
      <c r="E332" s="65"/>
      <c r="F332" s="66"/>
      <c r="G332" s="327"/>
      <c r="H332" s="331"/>
      <c r="I332" s="331"/>
      <c r="J332" s="411"/>
      <c r="K332" s="331"/>
      <c r="L332" s="307"/>
      <c r="M332" s="65"/>
      <c r="N332" s="65"/>
      <c r="O332" s="68"/>
      <c r="P332" s="65"/>
      <c r="Q332" s="65"/>
      <c r="R332" s="109"/>
      <c r="S332" s="115"/>
      <c r="T332" s="111"/>
      <c r="U332" s="278"/>
      <c r="V332" s="66"/>
      <c r="W332" s="66"/>
      <c r="X332" s="138"/>
      <c r="Y332" s="138"/>
      <c r="Z332" s="138"/>
      <c r="AA332" s="138"/>
      <c r="AB332" s="138"/>
    </row>
    <row r="333" spans="2:28" s="67" customFormat="1" ht="12" hidden="1">
      <c r="B333" s="65"/>
      <c r="C333" s="65"/>
      <c r="D333" s="66"/>
      <c r="E333" s="65"/>
      <c r="F333" s="66"/>
      <c r="G333" s="327"/>
      <c r="H333" s="331"/>
      <c r="I333" s="331"/>
      <c r="J333" s="411"/>
      <c r="K333" s="331"/>
      <c r="L333" s="307"/>
      <c r="M333" s="65"/>
      <c r="N333" s="65"/>
      <c r="O333" s="68"/>
      <c r="P333" s="65"/>
      <c r="Q333" s="65"/>
      <c r="R333" s="109"/>
      <c r="S333" s="115"/>
      <c r="T333" s="111"/>
      <c r="U333" s="278"/>
      <c r="V333" s="66"/>
      <c r="W333" s="66"/>
      <c r="X333" s="138"/>
      <c r="Y333" s="138"/>
      <c r="Z333" s="138"/>
      <c r="AA333" s="138"/>
      <c r="AB333" s="138"/>
    </row>
    <row r="334" spans="2:28" s="67" customFormat="1" ht="12" hidden="1">
      <c r="B334" s="65"/>
      <c r="C334" s="65"/>
      <c r="D334" s="66"/>
      <c r="E334" s="65"/>
      <c r="F334" s="66"/>
      <c r="G334" s="327"/>
      <c r="H334" s="331"/>
      <c r="I334" s="331"/>
      <c r="J334" s="411"/>
      <c r="K334" s="331"/>
      <c r="L334" s="307"/>
      <c r="M334" s="65"/>
      <c r="N334" s="65"/>
      <c r="O334" s="68"/>
      <c r="P334" s="65"/>
      <c r="Q334" s="65"/>
      <c r="R334" s="109"/>
      <c r="S334" s="115"/>
      <c r="T334" s="111"/>
      <c r="U334" s="278"/>
      <c r="V334" s="66"/>
      <c r="W334" s="66"/>
      <c r="X334" s="138"/>
      <c r="Y334" s="138"/>
      <c r="Z334" s="138"/>
      <c r="AA334" s="138"/>
      <c r="AB334" s="138"/>
    </row>
    <row r="335" spans="2:28" s="67" customFormat="1" ht="12" hidden="1">
      <c r="B335" s="65"/>
      <c r="C335" s="65"/>
      <c r="D335" s="66"/>
      <c r="E335" s="65"/>
      <c r="F335" s="66"/>
      <c r="G335" s="327"/>
      <c r="H335" s="331"/>
      <c r="I335" s="331"/>
      <c r="J335" s="411"/>
      <c r="K335" s="331"/>
      <c r="L335" s="307"/>
      <c r="M335" s="65"/>
      <c r="N335" s="65"/>
      <c r="O335" s="68"/>
      <c r="P335" s="65"/>
      <c r="Q335" s="65"/>
      <c r="R335" s="109"/>
      <c r="S335" s="115"/>
      <c r="T335" s="111"/>
      <c r="U335" s="278"/>
      <c r="V335" s="66"/>
      <c r="W335" s="66"/>
      <c r="X335" s="138"/>
      <c r="Y335" s="138"/>
      <c r="Z335" s="138"/>
      <c r="AA335" s="138"/>
      <c r="AB335" s="138"/>
    </row>
    <row r="336" spans="2:28" s="67" customFormat="1" ht="12" hidden="1">
      <c r="B336" s="65"/>
      <c r="C336" s="65"/>
      <c r="D336" s="66"/>
      <c r="E336" s="65"/>
      <c r="F336" s="66"/>
      <c r="G336" s="327"/>
      <c r="H336" s="331"/>
      <c r="I336" s="331"/>
      <c r="J336" s="411"/>
      <c r="K336" s="331"/>
      <c r="L336" s="307"/>
      <c r="M336" s="65"/>
      <c r="N336" s="65"/>
      <c r="O336" s="68"/>
      <c r="P336" s="65"/>
      <c r="Q336" s="65"/>
      <c r="R336" s="109"/>
      <c r="S336" s="115"/>
      <c r="T336" s="111"/>
      <c r="U336" s="278"/>
      <c r="V336" s="66"/>
      <c r="W336" s="66"/>
      <c r="X336" s="138"/>
      <c r="Y336" s="138"/>
      <c r="Z336" s="138"/>
      <c r="AA336" s="138"/>
      <c r="AB336" s="138"/>
    </row>
    <row r="337" spans="2:28" s="67" customFormat="1" ht="12" hidden="1">
      <c r="B337" s="65"/>
      <c r="C337" s="65"/>
      <c r="D337" s="66"/>
      <c r="E337" s="65"/>
      <c r="F337" s="66"/>
      <c r="G337" s="327"/>
      <c r="H337" s="331"/>
      <c r="I337" s="331"/>
      <c r="J337" s="411"/>
      <c r="K337" s="331"/>
      <c r="L337" s="307"/>
      <c r="M337" s="65"/>
      <c r="N337" s="65"/>
      <c r="O337" s="68"/>
      <c r="P337" s="65"/>
      <c r="Q337" s="65"/>
      <c r="R337" s="109"/>
      <c r="S337" s="115"/>
      <c r="T337" s="111"/>
      <c r="U337" s="278"/>
      <c r="V337" s="66"/>
      <c r="W337" s="66"/>
      <c r="X337" s="138"/>
      <c r="Y337" s="138"/>
      <c r="Z337" s="138"/>
      <c r="AA337" s="138"/>
      <c r="AB337" s="138"/>
    </row>
    <row r="338" spans="2:28" s="67" customFormat="1" ht="12" hidden="1">
      <c r="B338" s="65"/>
      <c r="C338" s="65"/>
      <c r="D338" s="66"/>
      <c r="E338" s="65"/>
      <c r="F338" s="66"/>
      <c r="G338" s="327"/>
      <c r="H338" s="331"/>
      <c r="I338" s="331"/>
      <c r="J338" s="411"/>
      <c r="K338" s="331"/>
      <c r="L338" s="307"/>
      <c r="M338" s="65"/>
      <c r="N338" s="65"/>
      <c r="O338" s="68"/>
      <c r="P338" s="65"/>
      <c r="Q338" s="65"/>
      <c r="R338" s="109"/>
      <c r="S338" s="115"/>
      <c r="T338" s="111"/>
      <c r="U338" s="278"/>
      <c r="V338" s="66"/>
      <c r="W338" s="66"/>
      <c r="X338" s="138"/>
      <c r="Y338" s="138"/>
      <c r="Z338" s="138"/>
      <c r="AA338" s="138"/>
      <c r="AB338" s="138"/>
    </row>
    <row r="339" spans="2:28" s="67" customFormat="1" ht="12" hidden="1">
      <c r="B339" s="65"/>
      <c r="C339" s="65"/>
      <c r="D339" s="66"/>
      <c r="E339" s="65"/>
      <c r="F339" s="66"/>
      <c r="G339" s="327"/>
      <c r="H339" s="331"/>
      <c r="I339" s="331"/>
      <c r="J339" s="411"/>
      <c r="K339" s="331"/>
      <c r="L339" s="307"/>
      <c r="M339" s="65"/>
      <c r="N339" s="65"/>
      <c r="O339" s="68"/>
      <c r="P339" s="65"/>
      <c r="Q339" s="65"/>
      <c r="R339" s="109"/>
      <c r="S339" s="115"/>
      <c r="T339" s="111"/>
      <c r="U339" s="278"/>
      <c r="V339" s="66"/>
      <c r="W339" s="66"/>
      <c r="X339" s="138"/>
      <c r="Y339" s="138"/>
      <c r="Z339" s="138"/>
      <c r="AA339" s="138"/>
      <c r="AB339" s="138"/>
    </row>
    <row r="340" spans="2:28" s="67" customFormat="1" ht="12" hidden="1">
      <c r="B340" s="65"/>
      <c r="C340" s="65"/>
      <c r="D340" s="66"/>
      <c r="E340" s="65"/>
      <c r="F340" s="66"/>
      <c r="G340" s="327"/>
      <c r="H340" s="331"/>
      <c r="I340" s="331"/>
      <c r="J340" s="411"/>
      <c r="K340" s="331"/>
      <c r="L340" s="307"/>
      <c r="M340" s="65"/>
      <c r="N340" s="65"/>
      <c r="O340" s="68"/>
      <c r="P340" s="65"/>
      <c r="Q340" s="65"/>
      <c r="R340" s="109"/>
      <c r="S340" s="115"/>
      <c r="T340" s="111"/>
      <c r="U340" s="278"/>
      <c r="V340" s="66"/>
      <c r="W340" s="66"/>
      <c r="X340" s="138"/>
      <c r="Y340" s="138"/>
      <c r="Z340" s="138"/>
      <c r="AA340" s="138"/>
      <c r="AB340" s="138"/>
    </row>
    <row r="341" spans="2:28" s="67" customFormat="1" ht="12" hidden="1">
      <c r="B341" s="65"/>
      <c r="C341" s="65"/>
      <c r="D341" s="66"/>
      <c r="E341" s="65"/>
      <c r="F341" s="66"/>
      <c r="G341" s="327"/>
      <c r="H341" s="331"/>
      <c r="I341" s="331"/>
      <c r="J341" s="411"/>
      <c r="K341" s="331"/>
      <c r="L341" s="307"/>
      <c r="M341" s="65"/>
      <c r="N341" s="65"/>
      <c r="O341" s="68"/>
      <c r="P341" s="65"/>
      <c r="Q341" s="65"/>
      <c r="R341" s="109"/>
      <c r="S341" s="115"/>
      <c r="T341" s="111"/>
      <c r="U341" s="278"/>
      <c r="V341" s="66"/>
      <c r="W341" s="66"/>
      <c r="X341" s="138"/>
      <c r="Y341" s="138"/>
      <c r="Z341" s="138"/>
      <c r="AA341" s="138"/>
      <c r="AB341" s="138"/>
    </row>
    <row r="342" spans="2:28" s="67" customFormat="1" ht="12" hidden="1">
      <c r="B342" s="65"/>
      <c r="C342" s="65"/>
      <c r="D342" s="66"/>
      <c r="E342" s="65"/>
      <c r="F342" s="66"/>
      <c r="G342" s="327"/>
      <c r="H342" s="331"/>
      <c r="I342" s="331"/>
      <c r="J342" s="411"/>
      <c r="K342" s="331"/>
      <c r="L342" s="307"/>
      <c r="M342" s="65"/>
      <c r="N342" s="65"/>
      <c r="O342" s="68"/>
      <c r="P342" s="65"/>
      <c r="Q342" s="65"/>
      <c r="R342" s="109"/>
      <c r="S342" s="115"/>
      <c r="T342" s="111"/>
      <c r="U342" s="278"/>
      <c r="V342" s="66"/>
      <c r="W342" s="66"/>
      <c r="X342" s="138"/>
      <c r="Y342" s="138"/>
      <c r="Z342" s="138"/>
      <c r="AA342" s="138"/>
      <c r="AB342" s="138"/>
    </row>
    <row r="343" spans="2:28" s="67" customFormat="1" ht="12" hidden="1">
      <c r="B343" s="65"/>
      <c r="C343" s="65"/>
      <c r="D343" s="66"/>
      <c r="E343" s="65"/>
      <c r="F343" s="66"/>
      <c r="G343" s="327"/>
      <c r="H343" s="331"/>
      <c r="I343" s="331"/>
      <c r="J343" s="411"/>
      <c r="K343" s="331"/>
      <c r="L343" s="307"/>
      <c r="M343" s="65"/>
      <c r="N343" s="65"/>
      <c r="O343" s="68"/>
      <c r="P343" s="65"/>
      <c r="Q343" s="65"/>
      <c r="R343" s="109"/>
      <c r="S343" s="115"/>
      <c r="T343" s="111"/>
      <c r="U343" s="278"/>
      <c r="V343" s="66"/>
      <c r="W343" s="66"/>
      <c r="X343" s="138"/>
      <c r="Y343" s="138"/>
      <c r="Z343" s="138"/>
      <c r="AA343" s="138"/>
      <c r="AB343" s="138"/>
    </row>
    <row r="344" spans="2:28" s="67" customFormat="1" ht="12" hidden="1">
      <c r="B344" s="65"/>
      <c r="C344" s="65"/>
      <c r="D344" s="66"/>
      <c r="E344" s="65"/>
      <c r="F344" s="66"/>
      <c r="G344" s="327"/>
      <c r="H344" s="331"/>
      <c r="I344" s="331"/>
      <c r="J344" s="411"/>
      <c r="K344" s="331"/>
      <c r="L344" s="307"/>
      <c r="M344" s="65"/>
      <c r="N344" s="65"/>
      <c r="O344" s="68"/>
      <c r="P344" s="65"/>
      <c r="Q344" s="65"/>
      <c r="R344" s="109"/>
      <c r="S344" s="115"/>
      <c r="T344" s="111"/>
      <c r="U344" s="278"/>
      <c r="V344" s="66"/>
      <c r="W344" s="66"/>
      <c r="X344" s="138"/>
      <c r="Y344" s="138"/>
      <c r="Z344" s="138"/>
      <c r="AA344" s="138"/>
      <c r="AB344" s="138"/>
    </row>
    <row r="345" spans="2:28" s="67" customFormat="1" ht="12" hidden="1">
      <c r="B345" s="65"/>
      <c r="C345" s="65"/>
      <c r="D345" s="66"/>
      <c r="E345" s="65"/>
      <c r="F345" s="66"/>
      <c r="G345" s="327"/>
      <c r="H345" s="331"/>
      <c r="I345" s="331"/>
      <c r="J345" s="411"/>
      <c r="K345" s="331"/>
      <c r="L345" s="307"/>
      <c r="M345" s="65"/>
      <c r="N345" s="65"/>
      <c r="O345" s="68"/>
      <c r="P345" s="65"/>
      <c r="Q345" s="65"/>
      <c r="R345" s="109"/>
      <c r="S345" s="115"/>
      <c r="T345" s="111"/>
      <c r="U345" s="278"/>
      <c r="V345" s="66"/>
      <c r="W345" s="66"/>
      <c r="X345" s="138"/>
      <c r="Y345" s="138"/>
      <c r="Z345" s="138"/>
      <c r="AA345" s="138"/>
      <c r="AB345" s="138"/>
    </row>
    <row r="346" spans="2:28" s="67" customFormat="1" ht="12" hidden="1">
      <c r="B346" s="65"/>
      <c r="C346" s="65"/>
      <c r="D346" s="66"/>
      <c r="E346" s="65"/>
      <c r="F346" s="66"/>
      <c r="G346" s="327"/>
      <c r="H346" s="331"/>
      <c r="I346" s="331"/>
      <c r="J346" s="411"/>
      <c r="K346" s="331"/>
      <c r="L346" s="307"/>
      <c r="M346" s="65"/>
      <c r="N346" s="65"/>
      <c r="O346" s="68"/>
      <c r="P346" s="65"/>
      <c r="Q346" s="65"/>
      <c r="R346" s="109"/>
      <c r="S346" s="115"/>
      <c r="T346" s="111"/>
      <c r="U346" s="278"/>
      <c r="V346" s="66"/>
      <c r="W346" s="66"/>
      <c r="X346" s="138"/>
      <c r="Y346" s="138"/>
      <c r="Z346" s="138"/>
      <c r="AA346" s="138"/>
      <c r="AB346" s="138"/>
    </row>
    <row r="347" spans="2:28" s="67" customFormat="1" ht="12" hidden="1">
      <c r="B347" s="65"/>
      <c r="C347" s="65"/>
      <c r="D347" s="66"/>
      <c r="E347" s="65"/>
      <c r="F347" s="66"/>
      <c r="G347" s="327"/>
      <c r="H347" s="331"/>
      <c r="I347" s="331"/>
      <c r="J347" s="411"/>
      <c r="K347" s="331"/>
      <c r="L347" s="307"/>
      <c r="M347" s="65"/>
      <c r="N347" s="65"/>
      <c r="O347" s="68"/>
      <c r="P347" s="65"/>
      <c r="Q347" s="65"/>
      <c r="R347" s="109"/>
      <c r="S347" s="115"/>
      <c r="T347" s="111"/>
      <c r="U347" s="278"/>
      <c r="V347" s="66"/>
      <c r="W347" s="66"/>
      <c r="X347" s="138"/>
      <c r="Y347" s="138"/>
      <c r="Z347" s="138"/>
      <c r="AA347" s="138"/>
      <c r="AB347" s="138"/>
    </row>
    <row r="348" spans="2:28" s="67" customFormat="1" ht="12" hidden="1">
      <c r="B348" s="65"/>
      <c r="C348" s="65"/>
      <c r="D348" s="66"/>
      <c r="E348" s="65"/>
      <c r="F348" s="66"/>
      <c r="G348" s="327"/>
      <c r="H348" s="331"/>
      <c r="I348" s="331"/>
      <c r="J348" s="411"/>
      <c r="K348" s="331"/>
      <c r="L348" s="307"/>
      <c r="M348" s="65"/>
      <c r="N348" s="65"/>
      <c r="O348" s="68"/>
      <c r="P348" s="65"/>
      <c r="Q348" s="65"/>
      <c r="R348" s="109"/>
      <c r="S348" s="115"/>
      <c r="T348" s="111"/>
      <c r="U348" s="278"/>
      <c r="V348" s="66"/>
      <c r="W348" s="66"/>
      <c r="X348" s="138"/>
      <c r="Y348" s="138"/>
      <c r="Z348" s="138"/>
      <c r="AA348" s="138"/>
      <c r="AB348" s="138"/>
    </row>
    <row r="349" spans="2:28" s="67" customFormat="1" ht="12" hidden="1">
      <c r="B349" s="65"/>
      <c r="C349" s="65"/>
      <c r="D349" s="66"/>
      <c r="E349" s="65"/>
      <c r="F349" s="66"/>
      <c r="G349" s="327"/>
      <c r="H349" s="331"/>
      <c r="I349" s="331"/>
      <c r="J349" s="411"/>
      <c r="K349" s="331"/>
      <c r="L349" s="307"/>
      <c r="M349" s="65"/>
      <c r="N349" s="65"/>
      <c r="O349" s="68"/>
      <c r="P349" s="65"/>
      <c r="Q349" s="65"/>
      <c r="R349" s="109"/>
      <c r="S349" s="115"/>
      <c r="T349" s="111"/>
      <c r="U349" s="278"/>
      <c r="V349" s="66"/>
      <c r="W349" s="66"/>
      <c r="X349" s="138"/>
      <c r="Y349" s="138"/>
      <c r="Z349" s="138"/>
      <c r="AA349" s="138"/>
      <c r="AB349" s="138"/>
    </row>
    <row r="350" spans="2:28" s="67" customFormat="1" ht="12" hidden="1">
      <c r="B350" s="65"/>
      <c r="C350" s="65"/>
      <c r="D350" s="66"/>
      <c r="E350" s="65"/>
      <c r="F350" s="66"/>
      <c r="G350" s="327"/>
      <c r="H350" s="331"/>
      <c r="I350" s="331"/>
      <c r="J350" s="411"/>
      <c r="K350" s="331"/>
      <c r="L350" s="307"/>
      <c r="M350" s="65"/>
      <c r="N350" s="65"/>
      <c r="O350" s="68"/>
      <c r="P350" s="65"/>
      <c r="Q350" s="65"/>
      <c r="R350" s="109"/>
      <c r="S350" s="115"/>
      <c r="T350" s="111"/>
      <c r="U350" s="278"/>
      <c r="V350" s="66"/>
      <c r="W350" s="66"/>
      <c r="X350" s="138"/>
      <c r="Y350" s="138"/>
      <c r="Z350" s="138"/>
      <c r="AA350" s="138"/>
      <c r="AB350" s="138"/>
    </row>
    <row r="351" spans="2:28" s="67" customFormat="1" ht="12" hidden="1">
      <c r="B351" s="65"/>
      <c r="C351" s="65"/>
      <c r="D351" s="66"/>
      <c r="E351" s="65"/>
      <c r="F351" s="66"/>
      <c r="G351" s="327"/>
      <c r="H351" s="331"/>
      <c r="I351" s="331"/>
      <c r="J351" s="411"/>
      <c r="K351" s="331"/>
      <c r="L351" s="307"/>
      <c r="M351" s="65"/>
      <c r="N351" s="65"/>
      <c r="O351" s="68"/>
      <c r="P351" s="65"/>
      <c r="Q351" s="65"/>
      <c r="R351" s="109"/>
      <c r="S351" s="115"/>
      <c r="T351" s="111"/>
      <c r="U351" s="278"/>
      <c r="V351" s="66"/>
      <c r="W351" s="66"/>
      <c r="X351" s="138"/>
      <c r="Y351" s="138"/>
      <c r="Z351" s="138"/>
      <c r="AA351" s="138"/>
      <c r="AB351" s="138"/>
    </row>
    <row r="352" spans="2:28" s="67" customFormat="1" ht="12" hidden="1">
      <c r="B352" s="65"/>
      <c r="C352" s="65"/>
      <c r="D352" s="66"/>
      <c r="E352" s="65"/>
      <c r="F352" s="66"/>
      <c r="G352" s="327"/>
      <c r="H352" s="331"/>
      <c r="I352" s="331"/>
      <c r="J352" s="411"/>
      <c r="K352" s="331"/>
      <c r="L352" s="307"/>
      <c r="M352" s="65"/>
      <c r="N352" s="65"/>
      <c r="O352" s="68"/>
      <c r="P352" s="65"/>
      <c r="Q352" s="65"/>
      <c r="R352" s="109"/>
      <c r="S352" s="115"/>
      <c r="T352" s="111"/>
      <c r="U352" s="278"/>
      <c r="V352" s="66"/>
      <c r="W352" s="66"/>
      <c r="X352" s="138"/>
      <c r="Y352" s="138"/>
      <c r="Z352" s="138"/>
      <c r="AA352" s="138"/>
      <c r="AB352" s="138"/>
    </row>
    <row r="353" spans="2:28" s="67" customFormat="1" ht="12" hidden="1">
      <c r="B353" s="65"/>
      <c r="C353" s="65"/>
      <c r="D353" s="66"/>
      <c r="E353" s="65"/>
      <c r="F353" s="66"/>
      <c r="G353" s="327"/>
      <c r="H353" s="331"/>
      <c r="I353" s="331"/>
      <c r="J353" s="411"/>
      <c r="K353" s="331"/>
      <c r="L353" s="307"/>
      <c r="M353" s="65"/>
      <c r="N353" s="65"/>
      <c r="O353" s="68"/>
      <c r="P353" s="65"/>
      <c r="Q353" s="65"/>
      <c r="R353" s="109"/>
      <c r="S353" s="115"/>
      <c r="T353" s="111"/>
      <c r="U353" s="278"/>
      <c r="V353" s="66"/>
      <c r="W353" s="66"/>
      <c r="X353" s="138"/>
      <c r="Y353" s="138"/>
      <c r="Z353" s="138"/>
      <c r="AA353" s="138"/>
      <c r="AB353" s="138"/>
    </row>
    <row r="354" spans="2:28" s="67" customFormat="1" ht="12" hidden="1">
      <c r="B354" s="65"/>
      <c r="C354" s="65"/>
      <c r="D354" s="66"/>
      <c r="E354" s="65"/>
      <c r="F354" s="66"/>
      <c r="G354" s="327"/>
      <c r="H354" s="331"/>
      <c r="I354" s="331"/>
      <c r="J354" s="411"/>
      <c r="K354" s="331"/>
      <c r="L354" s="307"/>
      <c r="M354" s="65"/>
      <c r="N354" s="65"/>
      <c r="O354" s="68"/>
      <c r="P354" s="65"/>
      <c r="Q354" s="65"/>
      <c r="R354" s="109"/>
      <c r="S354" s="115"/>
      <c r="T354" s="111"/>
      <c r="U354" s="278"/>
      <c r="V354" s="66"/>
      <c r="W354" s="66"/>
      <c r="X354" s="138"/>
      <c r="Y354" s="138"/>
      <c r="Z354" s="138"/>
      <c r="AA354" s="138"/>
      <c r="AB354" s="138"/>
    </row>
    <row r="355" spans="2:28" s="67" customFormat="1" ht="12" hidden="1">
      <c r="B355" s="65"/>
      <c r="C355" s="65"/>
      <c r="D355" s="66"/>
      <c r="E355" s="65"/>
      <c r="F355" s="66"/>
      <c r="G355" s="327"/>
      <c r="H355" s="331"/>
      <c r="I355" s="331"/>
      <c r="J355" s="411"/>
      <c r="K355" s="331"/>
      <c r="L355" s="307"/>
      <c r="M355" s="65"/>
      <c r="N355" s="65"/>
      <c r="O355" s="68"/>
      <c r="P355" s="65"/>
      <c r="Q355" s="65"/>
      <c r="R355" s="109"/>
      <c r="S355" s="115"/>
      <c r="T355" s="111"/>
      <c r="U355" s="278"/>
      <c r="V355" s="66"/>
      <c r="W355" s="66"/>
      <c r="X355" s="138"/>
      <c r="Y355" s="138"/>
      <c r="Z355" s="138"/>
      <c r="AA355" s="138"/>
      <c r="AB355" s="138"/>
    </row>
    <row r="356" spans="2:28" s="67" customFormat="1" ht="12" hidden="1">
      <c r="B356" s="65"/>
      <c r="C356" s="65"/>
      <c r="D356" s="66"/>
      <c r="E356" s="65"/>
      <c r="F356" s="66"/>
      <c r="G356" s="327"/>
      <c r="H356" s="331"/>
      <c r="I356" s="331"/>
      <c r="J356" s="411"/>
      <c r="K356" s="331"/>
      <c r="L356" s="307"/>
      <c r="M356" s="65"/>
      <c r="N356" s="65"/>
      <c r="O356" s="68"/>
      <c r="P356" s="65"/>
      <c r="Q356" s="65"/>
      <c r="R356" s="109"/>
      <c r="S356" s="115"/>
      <c r="T356" s="111"/>
      <c r="U356" s="278"/>
      <c r="V356" s="66"/>
      <c r="W356" s="66"/>
      <c r="X356" s="138"/>
      <c r="Y356" s="138"/>
      <c r="Z356" s="138"/>
      <c r="AA356" s="138"/>
      <c r="AB356" s="138"/>
    </row>
    <row r="357" spans="2:28" s="67" customFormat="1" ht="12" hidden="1">
      <c r="B357" s="65"/>
      <c r="C357" s="65"/>
      <c r="D357" s="66"/>
      <c r="E357" s="65"/>
      <c r="F357" s="66"/>
      <c r="G357" s="327"/>
      <c r="H357" s="331"/>
      <c r="I357" s="331"/>
      <c r="J357" s="411"/>
      <c r="K357" s="331"/>
      <c r="L357" s="307"/>
      <c r="M357" s="65"/>
      <c r="N357" s="65"/>
      <c r="O357" s="68"/>
      <c r="P357" s="65"/>
      <c r="Q357" s="65"/>
      <c r="R357" s="109"/>
      <c r="S357" s="115"/>
      <c r="T357" s="111"/>
      <c r="U357" s="278"/>
      <c r="V357" s="66"/>
      <c r="W357" s="66"/>
      <c r="X357" s="138"/>
      <c r="Y357" s="138"/>
      <c r="Z357" s="138"/>
      <c r="AA357" s="138"/>
      <c r="AB357" s="138"/>
    </row>
    <row r="358" spans="2:28" s="67" customFormat="1" ht="12" hidden="1">
      <c r="B358" s="65"/>
      <c r="C358" s="65"/>
      <c r="D358" s="66"/>
      <c r="E358" s="65"/>
      <c r="F358" s="66"/>
      <c r="G358" s="327"/>
      <c r="H358" s="331"/>
      <c r="I358" s="331"/>
      <c r="J358" s="411"/>
      <c r="K358" s="331"/>
      <c r="L358" s="307"/>
      <c r="M358" s="65"/>
      <c r="N358" s="65"/>
      <c r="O358" s="68"/>
      <c r="P358" s="65"/>
      <c r="Q358" s="65"/>
      <c r="R358" s="109"/>
      <c r="S358" s="115"/>
      <c r="T358" s="111"/>
      <c r="U358" s="278"/>
      <c r="V358" s="66"/>
      <c r="W358" s="66"/>
      <c r="X358" s="138"/>
      <c r="Y358" s="138"/>
      <c r="Z358" s="138"/>
      <c r="AA358" s="138"/>
      <c r="AB358" s="138"/>
    </row>
    <row r="359" spans="2:28" s="67" customFormat="1" ht="12" hidden="1">
      <c r="B359" s="65"/>
      <c r="C359" s="65"/>
      <c r="D359" s="66"/>
      <c r="E359" s="65"/>
      <c r="F359" s="66"/>
      <c r="G359" s="327"/>
      <c r="H359" s="331"/>
      <c r="I359" s="331"/>
      <c r="J359" s="411"/>
      <c r="K359" s="331"/>
      <c r="L359" s="307"/>
      <c r="M359" s="65"/>
      <c r="N359" s="65"/>
      <c r="O359" s="68"/>
      <c r="P359" s="65"/>
      <c r="Q359" s="65"/>
      <c r="R359" s="109"/>
      <c r="S359" s="115"/>
      <c r="T359" s="111"/>
      <c r="U359" s="278"/>
      <c r="V359" s="66"/>
      <c r="W359" s="66"/>
      <c r="X359" s="138"/>
      <c r="Y359" s="138"/>
      <c r="Z359" s="138"/>
      <c r="AA359" s="138"/>
      <c r="AB359" s="138"/>
    </row>
    <row r="360" spans="2:28" s="67" customFormat="1" ht="12" hidden="1">
      <c r="B360" s="65"/>
      <c r="C360" s="65"/>
      <c r="D360" s="66"/>
      <c r="E360" s="65"/>
      <c r="F360" s="66"/>
      <c r="G360" s="327"/>
      <c r="H360" s="331"/>
      <c r="I360" s="331"/>
      <c r="J360" s="411"/>
      <c r="K360" s="331"/>
      <c r="L360" s="307"/>
      <c r="M360" s="65"/>
      <c r="N360" s="65"/>
      <c r="O360" s="68"/>
      <c r="P360" s="65"/>
      <c r="Q360" s="65"/>
      <c r="R360" s="109"/>
      <c r="S360" s="115"/>
      <c r="T360" s="111"/>
      <c r="U360" s="278"/>
      <c r="V360" s="66"/>
      <c r="W360" s="66"/>
      <c r="X360" s="138"/>
      <c r="Y360" s="138"/>
      <c r="Z360" s="138"/>
      <c r="AA360" s="138"/>
      <c r="AB360" s="138"/>
    </row>
    <row r="361" spans="2:28" s="67" customFormat="1" ht="12" hidden="1">
      <c r="B361" s="65"/>
      <c r="C361" s="65"/>
      <c r="D361" s="66"/>
      <c r="E361" s="65"/>
      <c r="F361" s="66"/>
      <c r="G361" s="327"/>
      <c r="H361" s="331"/>
      <c r="I361" s="331"/>
      <c r="J361" s="411"/>
      <c r="K361" s="331"/>
      <c r="L361" s="307"/>
      <c r="M361" s="65"/>
      <c r="N361" s="65"/>
      <c r="O361" s="68"/>
      <c r="P361" s="65"/>
      <c r="Q361" s="65"/>
      <c r="R361" s="109"/>
      <c r="S361" s="115"/>
      <c r="T361" s="111"/>
      <c r="U361" s="278"/>
      <c r="V361" s="66"/>
      <c r="W361" s="66"/>
      <c r="X361" s="138"/>
      <c r="Y361" s="138"/>
      <c r="Z361" s="138"/>
      <c r="AA361" s="138"/>
      <c r="AB361" s="138"/>
    </row>
    <row r="362" spans="2:28" s="67" customFormat="1" ht="12" hidden="1">
      <c r="B362" s="65"/>
      <c r="C362" s="65"/>
      <c r="D362" s="66"/>
      <c r="E362" s="65"/>
      <c r="F362" s="66"/>
      <c r="G362" s="327"/>
      <c r="H362" s="331"/>
      <c r="I362" s="331"/>
      <c r="J362" s="411"/>
      <c r="K362" s="331"/>
      <c r="L362" s="307"/>
      <c r="M362" s="65"/>
      <c r="N362" s="65"/>
      <c r="O362" s="68"/>
      <c r="P362" s="65"/>
      <c r="Q362" s="65"/>
      <c r="R362" s="109"/>
      <c r="S362" s="115"/>
      <c r="T362" s="111"/>
      <c r="U362" s="278"/>
      <c r="V362" s="66"/>
      <c r="W362" s="66"/>
      <c r="X362" s="138"/>
      <c r="Y362" s="138"/>
      <c r="Z362" s="138"/>
      <c r="AA362" s="138"/>
      <c r="AB362" s="138"/>
    </row>
    <row r="363" spans="2:28" s="67" customFormat="1" ht="12" hidden="1">
      <c r="B363" s="65"/>
      <c r="C363" s="65"/>
      <c r="D363" s="66"/>
      <c r="E363" s="65"/>
      <c r="F363" s="66"/>
      <c r="G363" s="327"/>
      <c r="H363" s="331"/>
      <c r="I363" s="331"/>
      <c r="J363" s="411"/>
      <c r="K363" s="331"/>
      <c r="L363" s="307"/>
      <c r="M363" s="65"/>
      <c r="N363" s="65"/>
      <c r="O363" s="68"/>
      <c r="P363" s="65"/>
      <c r="Q363" s="65"/>
      <c r="R363" s="109"/>
      <c r="S363" s="115"/>
      <c r="T363" s="111"/>
      <c r="U363" s="278"/>
      <c r="V363" s="66"/>
      <c r="W363" s="66"/>
      <c r="X363" s="138"/>
      <c r="Y363" s="138"/>
      <c r="Z363" s="138"/>
      <c r="AA363" s="138"/>
      <c r="AB363" s="138"/>
    </row>
    <row r="364" spans="2:28" s="67" customFormat="1" ht="12" hidden="1">
      <c r="B364" s="65"/>
      <c r="C364" s="65"/>
      <c r="D364" s="66"/>
      <c r="E364" s="65"/>
      <c r="F364" s="66"/>
      <c r="G364" s="327"/>
      <c r="H364" s="331"/>
      <c r="I364" s="331"/>
      <c r="J364" s="411"/>
      <c r="K364" s="331"/>
      <c r="L364" s="307"/>
      <c r="M364" s="65"/>
      <c r="N364" s="65"/>
      <c r="O364" s="68"/>
      <c r="P364" s="65"/>
      <c r="Q364" s="65"/>
      <c r="R364" s="109"/>
      <c r="S364" s="115"/>
      <c r="T364" s="111"/>
      <c r="U364" s="278"/>
      <c r="V364" s="66"/>
      <c r="W364" s="66"/>
      <c r="X364" s="138"/>
      <c r="Y364" s="138"/>
      <c r="Z364" s="138"/>
      <c r="AA364" s="138"/>
      <c r="AB364" s="138"/>
    </row>
    <row r="365" spans="2:28" s="67" customFormat="1" ht="12" hidden="1">
      <c r="B365" s="65"/>
      <c r="C365" s="65"/>
      <c r="D365" s="66"/>
      <c r="E365" s="65"/>
      <c r="F365" s="66"/>
      <c r="G365" s="327"/>
      <c r="H365" s="331"/>
      <c r="I365" s="331"/>
      <c r="J365" s="411"/>
      <c r="K365" s="331"/>
      <c r="L365" s="307"/>
      <c r="M365" s="65"/>
      <c r="N365" s="65"/>
      <c r="O365" s="68"/>
      <c r="P365" s="65"/>
      <c r="Q365" s="65"/>
      <c r="R365" s="109"/>
      <c r="S365" s="115"/>
      <c r="T365" s="111"/>
      <c r="U365" s="278"/>
      <c r="V365" s="66"/>
      <c r="W365" s="66"/>
      <c r="X365" s="138"/>
      <c r="Y365" s="138"/>
      <c r="Z365" s="138"/>
      <c r="AA365" s="138"/>
      <c r="AB365" s="138"/>
    </row>
    <row r="366" spans="2:28" s="67" customFormat="1" ht="12" hidden="1">
      <c r="B366" s="65"/>
      <c r="C366" s="65"/>
      <c r="D366" s="66"/>
      <c r="E366" s="65"/>
      <c r="F366" s="66"/>
      <c r="G366" s="327"/>
      <c r="H366" s="331"/>
      <c r="I366" s="331"/>
      <c r="J366" s="411"/>
      <c r="K366" s="331"/>
      <c r="L366" s="307"/>
      <c r="M366" s="65"/>
      <c r="N366" s="65"/>
      <c r="O366" s="68"/>
      <c r="P366" s="65"/>
      <c r="Q366" s="65"/>
      <c r="R366" s="109"/>
      <c r="S366" s="115"/>
      <c r="T366" s="111"/>
      <c r="U366" s="278"/>
      <c r="V366" s="66"/>
      <c r="W366" s="66"/>
      <c r="X366" s="138"/>
      <c r="Y366" s="138"/>
      <c r="Z366" s="138"/>
      <c r="AA366" s="138"/>
      <c r="AB366" s="138"/>
    </row>
    <row r="367" spans="2:28" s="67" customFormat="1" ht="12" hidden="1">
      <c r="B367" s="65"/>
      <c r="C367" s="65"/>
      <c r="D367" s="66"/>
      <c r="E367" s="65"/>
      <c r="F367" s="66"/>
      <c r="G367" s="327"/>
      <c r="H367" s="331"/>
      <c r="I367" s="331"/>
      <c r="J367" s="411"/>
      <c r="K367" s="331"/>
      <c r="L367" s="307"/>
      <c r="M367" s="65"/>
      <c r="N367" s="65"/>
      <c r="O367" s="68"/>
      <c r="P367" s="65"/>
      <c r="Q367" s="65"/>
      <c r="R367" s="109"/>
      <c r="S367" s="115"/>
      <c r="T367" s="111"/>
      <c r="U367" s="278"/>
      <c r="V367" s="66"/>
      <c r="W367" s="66"/>
      <c r="X367" s="138"/>
      <c r="Y367" s="138"/>
      <c r="Z367" s="138"/>
      <c r="AA367" s="138"/>
      <c r="AB367" s="138"/>
    </row>
    <row r="368" spans="2:28" s="67" customFormat="1" ht="12" hidden="1">
      <c r="B368" s="65"/>
      <c r="C368" s="65"/>
      <c r="D368" s="66"/>
      <c r="E368" s="65"/>
      <c r="F368" s="66"/>
      <c r="G368" s="327"/>
      <c r="H368" s="331"/>
      <c r="I368" s="331"/>
      <c r="J368" s="411"/>
      <c r="K368" s="331"/>
      <c r="L368" s="307"/>
      <c r="M368" s="65"/>
      <c r="N368" s="65"/>
      <c r="O368" s="68"/>
      <c r="P368" s="65"/>
      <c r="Q368" s="65"/>
      <c r="R368" s="109"/>
      <c r="S368" s="115"/>
      <c r="T368" s="111"/>
      <c r="U368" s="278"/>
      <c r="V368" s="66"/>
      <c r="W368" s="66"/>
      <c r="X368" s="138"/>
      <c r="Y368" s="138"/>
      <c r="Z368" s="138"/>
      <c r="AA368" s="138"/>
      <c r="AB368" s="138"/>
    </row>
    <row r="369" spans="2:28" s="67" customFormat="1" ht="12" hidden="1">
      <c r="B369" s="65"/>
      <c r="C369" s="65"/>
      <c r="D369" s="66"/>
      <c r="E369" s="65"/>
      <c r="F369" s="66"/>
      <c r="G369" s="327"/>
      <c r="H369" s="331"/>
      <c r="I369" s="331"/>
      <c r="J369" s="411"/>
      <c r="K369" s="331"/>
      <c r="L369" s="307"/>
      <c r="M369" s="65"/>
      <c r="N369" s="65"/>
      <c r="O369" s="68"/>
      <c r="P369" s="65"/>
      <c r="Q369" s="65"/>
      <c r="R369" s="109"/>
      <c r="S369" s="115"/>
      <c r="T369" s="111"/>
      <c r="U369" s="278"/>
      <c r="V369" s="66"/>
      <c r="W369" s="66"/>
      <c r="X369" s="138"/>
      <c r="Y369" s="138"/>
      <c r="Z369" s="138"/>
      <c r="AA369" s="138"/>
      <c r="AB369" s="138"/>
    </row>
    <row r="370" spans="2:28" s="67" customFormat="1" ht="12" hidden="1">
      <c r="B370" s="65"/>
      <c r="C370" s="65"/>
      <c r="D370" s="66"/>
      <c r="E370" s="65"/>
      <c r="F370" s="66"/>
      <c r="G370" s="327"/>
      <c r="H370" s="331"/>
      <c r="I370" s="331"/>
      <c r="J370" s="411"/>
      <c r="K370" s="331"/>
      <c r="L370" s="307"/>
      <c r="M370" s="65"/>
      <c r="N370" s="65"/>
      <c r="O370" s="68"/>
      <c r="P370" s="65"/>
      <c r="Q370" s="65"/>
      <c r="R370" s="109"/>
      <c r="S370" s="115"/>
      <c r="T370" s="111"/>
      <c r="U370" s="278"/>
      <c r="V370" s="66"/>
      <c r="W370" s="66"/>
      <c r="X370" s="138"/>
      <c r="Y370" s="138"/>
      <c r="Z370" s="138"/>
      <c r="AA370" s="138"/>
      <c r="AB370" s="138"/>
    </row>
    <row r="371" spans="2:28" s="67" customFormat="1" ht="12" hidden="1">
      <c r="B371" s="65"/>
      <c r="C371" s="65"/>
      <c r="D371" s="66"/>
      <c r="E371" s="65"/>
      <c r="F371" s="66"/>
      <c r="G371" s="327"/>
      <c r="H371" s="331"/>
      <c r="I371" s="331"/>
      <c r="J371" s="411"/>
      <c r="K371" s="331"/>
      <c r="L371" s="307"/>
      <c r="M371" s="65"/>
      <c r="N371" s="65"/>
      <c r="O371" s="68"/>
      <c r="P371" s="65"/>
      <c r="Q371" s="65"/>
      <c r="R371" s="109"/>
      <c r="S371" s="115"/>
      <c r="T371" s="111"/>
      <c r="U371" s="278"/>
      <c r="V371" s="66"/>
      <c r="W371" s="66"/>
      <c r="X371" s="138"/>
      <c r="Y371" s="138"/>
      <c r="Z371" s="138"/>
      <c r="AA371" s="138"/>
      <c r="AB371" s="138"/>
    </row>
    <row r="372" spans="2:28" s="67" customFormat="1" ht="12" hidden="1">
      <c r="B372" s="65"/>
      <c r="C372" s="65"/>
      <c r="D372" s="66"/>
      <c r="E372" s="65"/>
      <c r="F372" s="66"/>
      <c r="G372" s="327"/>
      <c r="H372" s="331"/>
      <c r="I372" s="331"/>
      <c r="J372" s="411"/>
      <c r="K372" s="331"/>
      <c r="L372" s="307"/>
      <c r="M372" s="65"/>
      <c r="N372" s="65"/>
      <c r="O372" s="68"/>
      <c r="P372" s="65"/>
      <c r="Q372" s="65"/>
      <c r="R372" s="109"/>
      <c r="S372" s="115"/>
      <c r="T372" s="111"/>
      <c r="U372" s="278"/>
      <c r="V372" s="66"/>
      <c r="W372" s="66"/>
      <c r="X372" s="138"/>
      <c r="Y372" s="138"/>
      <c r="Z372" s="138"/>
      <c r="AA372" s="138"/>
      <c r="AB372" s="138"/>
    </row>
    <row r="373" spans="2:28" s="67" customFormat="1" ht="12" hidden="1">
      <c r="B373" s="65"/>
      <c r="C373" s="65"/>
      <c r="D373" s="66"/>
      <c r="E373" s="65"/>
      <c r="F373" s="66"/>
      <c r="G373" s="327"/>
      <c r="H373" s="331"/>
      <c r="I373" s="331"/>
      <c r="J373" s="411"/>
      <c r="K373" s="331"/>
      <c r="L373" s="307"/>
      <c r="M373" s="65"/>
      <c r="N373" s="65"/>
      <c r="O373" s="68"/>
      <c r="P373" s="65"/>
      <c r="Q373" s="65"/>
      <c r="R373" s="109"/>
      <c r="S373" s="115"/>
      <c r="T373" s="111"/>
      <c r="U373" s="278"/>
      <c r="V373" s="66"/>
      <c r="W373" s="66"/>
      <c r="X373" s="138"/>
      <c r="Y373" s="138"/>
      <c r="Z373" s="138"/>
      <c r="AA373" s="138"/>
      <c r="AB373" s="138"/>
    </row>
    <row r="374" spans="2:28" s="67" customFormat="1" ht="12" hidden="1">
      <c r="B374" s="65"/>
      <c r="C374" s="65"/>
      <c r="D374" s="66"/>
      <c r="E374" s="65"/>
      <c r="F374" s="66"/>
      <c r="G374" s="327"/>
      <c r="H374" s="331"/>
      <c r="I374" s="331"/>
      <c r="J374" s="411"/>
      <c r="K374" s="331"/>
      <c r="L374" s="307"/>
      <c r="M374" s="65"/>
      <c r="N374" s="65"/>
      <c r="O374" s="68"/>
      <c r="P374" s="65"/>
      <c r="Q374" s="65"/>
      <c r="R374" s="109"/>
      <c r="S374" s="115"/>
      <c r="T374" s="111"/>
      <c r="U374" s="278"/>
      <c r="V374" s="66"/>
      <c r="W374" s="66"/>
      <c r="X374" s="138"/>
      <c r="Y374" s="138"/>
      <c r="Z374" s="138"/>
      <c r="AA374" s="138"/>
      <c r="AB374" s="138"/>
    </row>
    <row r="375" spans="2:28" s="67" customFormat="1" ht="12" hidden="1">
      <c r="B375" s="65"/>
      <c r="C375" s="65"/>
      <c r="D375" s="66"/>
      <c r="E375" s="65"/>
      <c r="F375" s="66"/>
      <c r="G375" s="327"/>
      <c r="H375" s="331"/>
      <c r="I375" s="331"/>
      <c r="J375" s="411"/>
      <c r="K375" s="331"/>
      <c r="L375" s="307"/>
      <c r="M375" s="65"/>
      <c r="N375" s="65"/>
      <c r="O375" s="68"/>
      <c r="P375" s="65"/>
      <c r="Q375" s="65"/>
      <c r="R375" s="109"/>
      <c r="S375" s="115"/>
      <c r="T375" s="111"/>
      <c r="U375" s="278"/>
      <c r="V375" s="66"/>
      <c r="W375" s="66"/>
      <c r="X375" s="138"/>
      <c r="Y375" s="138"/>
      <c r="Z375" s="138"/>
      <c r="AA375" s="138"/>
      <c r="AB375" s="138"/>
    </row>
    <row r="376" spans="2:28" s="67" customFormat="1" ht="12" hidden="1">
      <c r="B376" s="65"/>
      <c r="C376" s="65"/>
      <c r="D376" s="66"/>
      <c r="E376" s="65"/>
      <c r="F376" s="66"/>
      <c r="G376" s="327"/>
      <c r="H376" s="331"/>
      <c r="I376" s="331"/>
      <c r="J376" s="411"/>
      <c r="K376" s="331"/>
      <c r="L376" s="307"/>
      <c r="M376" s="65"/>
      <c r="N376" s="65"/>
      <c r="O376" s="68"/>
      <c r="P376" s="65"/>
      <c r="Q376" s="65"/>
      <c r="R376" s="109"/>
      <c r="S376" s="115"/>
      <c r="T376" s="111"/>
      <c r="U376" s="278"/>
      <c r="V376" s="66"/>
      <c r="W376" s="66"/>
      <c r="X376" s="138"/>
      <c r="Y376" s="138"/>
      <c r="Z376" s="138"/>
      <c r="AA376" s="138"/>
      <c r="AB376" s="138"/>
    </row>
    <row r="377" spans="2:28" s="67" customFormat="1" ht="12" hidden="1">
      <c r="B377" s="65"/>
      <c r="C377" s="65"/>
      <c r="D377" s="66"/>
      <c r="E377" s="65"/>
      <c r="F377" s="66"/>
      <c r="G377" s="327"/>
      <c r="H377" s="331"/>
      <c r="I377" s="331"/>
      <c r="J377" s="411"/>
      <c r="K377" s="331"/>
      <c r="L377" s="307"/>
      <c r="M377" s="65"/>
      <c r="N377" s="65"/>
      <c r="O377" s="68"/>
      <c r="P377" s="65"/>
      <c r="Q377" s="65"/>
      <c r="R377" s="109"/>
      <c r="S377" s="115"/>
      <c r="T377" s="111"/>
      <c r="U377" s="278"/>
      <c r="V377" s="66"/>
      <c r="W377" s="66"/>
      <c r="X377" s="138"/>
      <c r="Y377" s="138"/>
      <c r="Z377" s="138"/>
      <c r="AA377" s="138"/>
      <c r="AB377" s="138"/>
    </row>
    <row r="378" spans="2:28" s="67" customFormat="1" ht="12" hidden="1">
      <c r="B378" s="65"/>
      <c r="C378" s="65"/>
      <c r="D378" s="66"/>
      <c r="E378" s="65"/>
      <c r="F378" s="66"/>
      <c r="G378" s="327"/>
      <c r="H378" s="331"/>
      <c r="I378" s="331"/>
      <c r="J378" s="411"/>
      <c r="K378" s="331"/>
      <c r="L378" s="307"/>
      <c r="M378" s="65"/>
      <c r="N378" s="65"/>
      <c r="O378" s="68"/>
      <c r="P378" s="65"/>
      <c r="Q378" s="65"/>
      <c r="R378" s="109"/>
      <c r="S378" s="115"/>
      <c r="T378" s="111"/>
      <c r="U378" s="278"/>
      <c r="V378" s="66"/>
      <c r="W378" s="66"/>
      <c r="X378" s="138"/>
      <c r="Y378" s="138"/>
      <c r="Z378" s="138"/>
      <c r="AA378" s="138"/>
      <c r="AB378" s="138"/>
    </row>
    <row r="379" spans="2:28" s="67" customFormat="1" ht="12" hidden="1">
      <c r="B379" s="65"/>
      <c r="C379" s="65"/>
      <c r="D379" s="66"/>
      <c r="E379" s="65"/>
      <c r="F379" s="66"/>
      <c r="G379" s="327"/>
      <c r="H379" s="331"/>
      <c r="I379" s="331"/>
      <c r="J379" s="411"/>
      <c r="K379" s="331"/>
      <c r="L379" s="307"/>
      <c r="M379" s="65"/>
      <c r="N379" s="65"/>
      <c r="O379" s="68"/>
      <c r="P379" s="65"/>
      <c r="Q379" s="65"/>
      <c r="R379" s="109"/>
      <c r="S379" s="115"/>
      <c r="T379" s="111"/>
      <c r="U379" s="278"/>
      <c r="V379" s="66"/>
      <c r="W379" s="66"/>
      <c r="X379" s="138"/>
      <c r="Y379" s="138"/>
      <c r="Z379" s="138"/>
      <c r="AA379" s="138"/>
      <c r="AB379" s="138"/>
    </row>
    <row r="380" spans="2:28" s="67" customFormat="1" ht="12" hidden="1">
      <c r="B380" s="65"/>
      <c r="C380" s="65"/>
      <c r="D380" s="66"/>
      <c r="E380" s="65"/>
      <c r="F380" s="66"/>
      <c r="G380" s="327"/>
      <c r="H380" s="331"/>
      <c r="I380" s="331"/>
      <c r="J380" s="411"/>
      <c r="K380" s="331"/>
      <c r="L380" s="307"/>
      <c r="M380" s="65"/>
      <c r="N380" s="65"/>
      <c r="O380" s="68"/>
      <c r="P380" s="65"/>
      <c r="Q380" s="65"/>
      <c r="R380" s="109"/>
      <c r="S380" s="115"/>
      <c r="T380" s="111"/>
      <c r="U380" s="278"/>
      <c r="V380" s="66"/>
      <c r="W380" s="66"/>
      <c r="X380" s="138"/>
      <c r="Y380" s="138"/>
      <c r="Z380" s="138"/>
      <c r="AA380" s="138"/>
      <c r="AB380" s="138"/>
    </row>
    <row r="381" spans="2:28" s="67" customFormat="1" ht="12" hidden="1">
      <c r="B381" s="65"/>
      <c r="C381" s="65"/>
      <c r="D381" s="66"/>
      <c r="E381" s="65"/>
      <c r="F381" s="66"/>
      <c r="G381" s="327"/>
      <c r="H381" s="331"/>
      <c r="I381" s="331"/>
      <c r="J381" s="411"/>
      <c r="K381" s="331"/>
      <c r="L381" s="307"/>
      <c r="M381" s="65"/>
      <c r="N381" s="65"/>
      <c r="O381" s="68"/>
      <c r="P381" s="65"/>
      <c r="Q381" s="65"/>
      <c r="R381" s="109"/>
      <c r="S381" s="115"/>
      <c r="T381" s="111"/>
      <c r="U381" s="278"/>
      <c r="V381" s="66"/>
      <c r="W381" s="66"/>
      <c r="X381" s="138"/>
      <c r="Y381" s="138"/>
      <c r="Z381" s="138"/>
      <c r="AA381" s="138"/>
      <c r="AB381" s="138"/>
    </row>
    <row r="382" spans="2:28" s="67" customFormat="1" ht="12" hidden="1">
      <c r="B382" s="65"/>
      <c r="C382" s="65"/>
      <c r="D382" s="66"/>
      <c r="E382" s="65"/>
      <c r="F382" s="66"/>
      <c r="G382" s="327"/>
      <c r="H382" s="331"/>
      <c r="I382" s="331"/>
      <c r="J382" s="411"/>
      <c r="K382" s="331"/>
      <c r="L382" s="307"/>
      <c r="M382" s="65"/>
      <c r="N382" s="65"/>
      <c r="O382" s="68"/>
      <c r="P382" s="65"/>
      <c r="Q382" s="65"/>
      <c r="R382" s="109"/>
      <c r="S382" s="115"/>
      <c r="T382" s="111"/>
      <c r="U382" s="278"/>
      <c r="V382" s="66"/>
      <c r="W382" s="66"/>
      <c r="X382" s="138"/>
      <c r="Y382" s="138"/>
      <c r="Z382" s="138"/>
      <c r="AA382" s="138"/>
      <c r="AB382" s="138"/>
    </row>
    <row r="383" spans="2:28" s="67" customFormat="1" ht="12" hidden="1">
      <c r="B383" s="65"/>
      <c r="C383" s="65"/>
      <c r="D383" s="66"/>
      <c r="E383" s="65"/>
      <c r="F383" s="66"/>
      <c r="G383" s="327"/>
      <c r="H383" s="331"/>
      <c r="I383" s="331"/>
      <c r="J383" s="411"/>
      <c r="K383" s="331"/>
      <c r="L383" s="307"/>
      <c r="M383" s="65"/>
      <c r="N383" s="65"/>
      <c r="O383" s="68"/>
      <c r="P383" s="65"/>
      <c r="Q383" s="65"/>
      <c r="R383" s="109"/>
      <c r="S383" s="115"/>
      <c r="T383" s="111"/>
      <c r="U383" s="278"/>
      <c r="V383" s="66"/>
      <c r="W383" s="66"/>
      <c r="X383" s="138"/>
      <c r="Y383" s="138"/>
      <c r="Z383" s="138"/>
      <c r="AA383" s="138"/>
      <c r="AB383" s="138"/>
    </row>
    <row r="384" spans="2:28" s="67" customFormat="1" ht="12" hidden="1">
      <c r="B384" s="65"/>
      <c r="C384" s="65"/>
      <c r="D384" s="66"/>
      <c r="E384" s="65"/>
      <c r="F384" s="66"/>
      <c r="G384" s="327"/>
      <c r="H384" s="331"/>
      <c r="I384" s="331"/>
      <c r="J384" s="411"/>
      <c r="K384" s="331"/>
      <c r="L384" s="307"/>
      <c r="M384" s="65"/>
      <c r="N384" s="65"/>
      <c r="O384" s="68"/>
      <c r="P384" s="65"/>
      <c r="Q384" s="65"/>
      <c r="R384" s="109"/>
      <c r="S384" s="115"/>
      <c r="T384" s="111"/>
      <c r="U384" s="278"/>
      <c r="V384" s="66"/>
      <c r="W384" s="66"/>
      <c r="X384" s="138"/>
      <c r="Y384" s="138"/>
      <c r="Z384" s="138"/>
      <c r="AA384" s="138"/>
      <c r="AB384" s="138"/>
    </row>
    <row r="385" spans="2:28" s="67" customFormat="1" ht="12" hidden="1">
      <c r="B385" s="65"/>
      <c r="C385" s="65"/>
      <c r="D385" s="66"/>
      <c r="E385" s="65"/>
      <c r="F385" s="66"/>
      <c r="G385" s="327"/>
      <c r="H385" s="331"/>
      <c r="I385" s="331"/>
      <c r="J385" s="411"/>
      <c r="K385" s="331"/>
      <c r="L385" s="307"/>
      <c r="M385" s="65"/>
      <c r="N385" s="65"/>
      <c r="O385" s="68"/>
      <c r="P385" s="65"/>
      <c r="Q385" s="65"/>
      <c r="R385" s="109"/>
      <c r="S385" s="115"/>
      <c r="T385" s="111"/>
      <c r="U385" s="278"/>
      <c r="V385" s="66"/>
      <c r="W385" s="66"/>
      <c r="X385" s="138"/>
      <c r="Y385" s="138"/>
      <c r="Z385" s="138"/>
      <c r="AA385" s="138"/>
      <c r="AB385" s="138"/>
    </row>
    <row r="386" spans="2:28" s="67" customFormat="1" ht="12" hidden="1">
      <c r="B386" s="65"/>
      <c r="C386" s="65"/>
      <c r="D386" s="66"/>
      <c r="E386" s="65"/>
      <c r="F386" s="66"/>
      <c r="G386" s="327"/>
      <c r="H386" s="331"/>
      <c r="I386" s="331"/>
      <c r="J386" s="411"/>
      <c r="K386" s="331"/>
      <c r="L386" s="307"/>
      <c r="M386" s="65"/>
      <c r="N386" s="65"/>
      <c r="O386" s="68"/>
      <c r="P386" s="65"/>
      <c r="Q386" s="65"/>
      <c r="R386" s="109"/>
      <c r="S386" s="115"/>
      <c r="T386" s="111"/>
      <c r="U386" s="278"/>
      <c r="V386" s="66"/>
      <c r="W386" s="66"/>
      <c r="X386" s="138"/>
      <c r="Y386" s="138"/>
      <c r="Z386" s="138"/>
      <c r="AA386" s="138"/>
      <c r="AB386" s="138"/>
    </row>
    <row r="387" spans="2:28" s="67" customFormat="1" ht="12" hidden="1">
      <c r="B387" s="65"/>
      <c r="C387" s="65"/>
      <c r="D387" s="66"/>
      <c r="E387" s="65"/>
      <c r="F387" s="66"/>
      <c r="G387" s="327"/>
      <c r="H387" s="331"/>
      <c r="I387" s="331"/>
      <c r="J387" s="411"/>
      <c r="K387" s="331"/>
      <c r="L387" s="307"/>
      <c r="M387" s="65"/>
      <c r="N387" s="65"/>
      <c r="O387" s="68"/>
      <c r="P387" s="65"/>
      <c r="Q387" s="65"/>
      <c r="R387" s="109"/>
      <c r="S387" s="115"/>
      <c r="T387" s="111"/>
      <c r="U387" s="278"/>
      <c r="V387" s="66"/>
      <c r="W387" s="66"/>
      <c r="X387" s="138"/>
      <c r="Y387" s="138"/>
      <c r="Z387" s="138"/>
      <c r="AA387" s="138"/>
      <c r="AB387" s="138"/>
    </row>
    <row r="388" spans="2:28" s="67" customFormat="1" ht="12" hidden="1">
      <c r="B388" s="65"/>
      <c r="C388" s="65"/>
      <c r="D388" s="66"/>
      <c r="E388" s="65"/>
      <c r="F388" s="66"/>
      <c r="G388" s="327"/>
      <c r="H388" s="331"/>
      <c r="I388" s="331"/>
      <c r="J388" s="411"/>
      <c r="K388" s="331"/>
      <c r="L388" s="307"/>
      <c r="M388" s="65"/>
      <c r="N388" s="65"/>
      <c r="O388" s="68"/>
      <c r="P388" s="65"/>
      <c r="Q388" s="65"/>
      <c r="R388" s="109"/>
      <c r="S388" s="115"/>
      <c r="T388" s="111"/>
      <c r="U388" s="278"/>
      <c r="V388" s="66"/>
      <c r="W388" s="66"/>
      <c r="X388" s="138"/>
      <c r="Y388" s="138"/>
      <c r="Z388" s="138"/>
      <c r="AA388" s="138"/>
      <c r="AB388" s="138"/>
    </row>
    <row r="389" spans="2:28" s="67" customFormat="1" ht="12" hidden="1">
      <c r="B389" s="65"/>
      <c r="C389" s="65"/>
      <c r="D389" s="66"/>
      <c r="E389" s="65"/>
      <c r="F389" s="66"/>
      <c r="G389" s="327"/>
      <c r="H389" s="331"/>
      <c r="I389" s="331"/>
      <c r="J389" s="411"/>
      <c r="K389" s="331"/>
      <c r="L389" s="307"/>
      <c r="M389" s="65"/>
      <c r="N389" s="65"/>
      <c r="O389" s="68"/>
      <c r="P389" s="65"/>
      <c r="Q389" s="65"/>
      <c r="R389" s="109"/>
      <c r="S389" s="115"/>
      <c r="T389" s="111"/>
      <c r="U389" s="278"/>
      <c r="V389" s="66"/>
      <c r="W389" s="66"/>
      <c r="X389" s="138"/>
      <c r="Y389" s="138"/>
      <c r="Z389" s="138"/>
      <c r="AA389" s="138"/>
      <c r="AB389" s="138"/>
    </row>
    <row r="390" spans="2:28" s="67" customFormat="1" ht="12" hidden="1">
      <c r="B390" s="65"/>
      <c r="C390" s="65"/>
      <c r="D390" s="66"/>
      <c r="E390" s="65"/>
      <c r="F390" s="66"/>
      <c r="G390" s="327"/>
      <c r="H390" s="331"/>
      <c r="I390" s="331"/>
      <c r="J390" s="411"/>
      <c r="K390" s="331"/>
      <c r="L390" s="307"/>
      <c r="M390" s="65"/>
      <c r="N390" s="65"/>
      <c r="O390" s="68"/>
      <c r="P390" s="65"/>
      <c r="Q390" s="65"/>
      <c r="R390" s="109"/>
      <c r="S390" s="115"/>
      <c r="T390" s="111"/>
      <c r="U390" s="278"/>
      <c r="V390" s="66"/>
      <c r="W390" s="66"/>
      <c r="X390" s="138"/>
      <c r="Y390" s="138"/>
      <c r="Z390" s="138"/>
      <c r="AA390" s="138"/>
      <c r="AB390" s="138"/>
    </row>
    <row r="391" spans="2:28" s="67" customFormat="1" ht="12" hidden="1">
      <c r="B391" s="65"/>
      <c r="C391" s="65"/>
      <c r="D391" s="66"/>
      <c r="E391" s="65"/>
      <c r="F391" s="66"/>
      <c r="G391" s="327"/>
      <c r="H391" s="331"/>
      <c r="I391" s="331"/>
      <c r="J391" s="411"/>
      <c r="K391" s="331"/>
      <c r="L391" s="307"/>
      <c r="M391" s="65"/>
      <c r="N391" s="65"/>
      <c r="O391" s="68"/>
      <c r="P391" s="65"/>
      <c r="Q391" s="65"/>
      <c r="R391" s="109"/>
      <c r="S391" s="115"/>
      <c r="T391" s="111"/>
      <c r="U391" s="278"/>
      <c r="V391" s="66"/>
      <c r="W391" s="66"/>
      <c r="X391" s="138"/>
      <c r="Y391" s="138"/>
      <c r="Z391" s="138"/>
      <c r="AA391" s="138"/>
      <c r="AB391" s="138"/>
    </row>
    <row r="392" spans="2:28" s="67" customFormat="1" ht="12" hidden="1">
      <c r="B392" s="65"/>
      <c r="C392" s="65"/>
      <c r="D392" s="66"/>
      <c r="E392" s="65"/>
      <c r="F392" s="66"/>
      <c r="G392" s="327"/>
      <c r="H392" s="331"/>
      <c r="I392" s="331"/>
      <c r="J392" s="411"/>
      <c r="K392" s="331"/>
      <c r="L392" s="307"/>
      <c r="M392" s="65"/>
      <c r="N392" s="65"/>
      <c r="O392" s="68"/>
      <c r="P392" s="65"/>
      <c r="Q392" s="65"/>
      <c r="R392" s="109"/>
      <c r="S392" s="115"/>
      <c r="T392" s="111"/>
      <c r="U392" s="278"/>
      <c r="V392" s="66"/>
      <c r="W392" s="66"/>
      <c r="X392" s="138"/>
      <c r="Y392" s="138"/>
      <c r="Z392" s="138"/>
      <c r="AA392" s="138"/>
      <c r="AB392" s="138"/>
    </row>
    <row r="393" spans="2:28" s="67" customFormat="1" ht="12" hidden="1">
      <c r="B393" s="65"/>
      <c r="C393" s="65"/>
      <c r="D393" s="66"/>
      <c r="E393" s="65"/>
      <c r="F393" s="66"/>
      <c r="G393" s="327"/>
      <c r="H393" s="331"/>
      <c r="I393" s="331"/>
      <c r="J393" s="411"/>
      <c r="K393" s="331"/>
      <c r="L393" s="307"/>
      <c r="M393" s="65"/>
      <c r="N393" s="65"/>
      <c r="O393" s="68"/>
      <c r="P393" s="65"/>
      <c r="Q393" s="65"/>
      <c r="R393" s="109"/>
      <c r="S393" s="115"/>
      <c r="T393" s="111"/>
      <c r="U393" s="278"/>
      <c r="V393" s="66"/>
      <c r="W393" s="66"/>
      <c r="X393" s="138"/>
      <c r="Y393" s="138"/>
      <c r="Z393" s="138"/>
      <c r="AA393" s="138"/>
      <c r="AB393" s="138"/>
    </row>
    <row r="394" spans="2:28" s="67" customFormat="1" ht="12" hidden="1">
      <c r="B394" s="65"/>
      <c r="C394" s="65"/>
      <c r="D394" s="66"/>
      <c r="E394" s="65"/>
      <c r="F394" s="66"/>
      <c r="G394" s="327"/>
      <c r="H394" s="331"/>
      <c r="I394" s="331"/>
      <c r="J394" s="411"/>
      <c r="K394" s="331"/>
      <c r="L394" s="307"/>
      <c r="M394" s="65"/>
      <c r="N394" s="65"/>
      <c r="O394" s="68"/>
      <c r="P394" s="65"/>
      <c r="Q394" s="65"/>
      <c r="R394" s="109"/>
      <c r="S394" s="115"/>
      <c r="T394" s="111"/>
      <c r="U394" s="278"/>
      <c r="V394" s="66"/>
      <c r="W394" s="66"/>
      <c r="X394" s="138"/>
      <c r="Y394" s="138"/>
      <c r="Z394" s="138"/>
      <c r="AA394" s="138"/>
      <c r="AB394" s="138"/>
    </row>
    <row r="395" spans="2:28" s="67" customFormat="1" ht="12" hidden="1">
      <c r="B395" s="65"/>
      <c r="C395" s="65"/>
      <c r="D395" s="66"/>
      <c r="E395" s="65"/>
      <c r="F395" s="66"/>
      <c r="G395" s="327"/>
      <c r="H395" s="331"/>
      <c r="I395" s="331"/>
      <c r="J395" s="411"/>
      <c r="K395" s="331"/>
      <c r="L395" s="307"/>
      <c r="M395" s="65"/>
      <c r="N395" s="65"/>
      <c r="O395" s="68"/>
      <c r="P395" s="65"/>
      <c r="Q395" s="65"/>
      <c r="R395" s="109"/>
      <c r="S395" s="115"/>
      <c r="T395" s="111"/>
      <c r="U395" s="278"/>
      <c r="V395" s="66"/>
      <c r="W395" s="66"/>
      <c r="X395" s="138"/>
      <c r="Y395" s="138"/>
      <c r="Z395" s="138"/>
      <c r="AA395" s="138"/>
      <c r="AB395" s="138"/>
    </row>
    <row r="396" spans="2:28" s="67" customFormat="1" ht="12" hidden="1">
      <c r="B396" s="65"/>
      <c r="C396" s="65"/>
      <c r="D396" s="66"/>
      <c r="E396" s="65"/>
      <c r="F396" s="66"/>
      <c r="G396" s="327"/>
      <c r="H396" s="331"/>
      <c r="I396" s="331"/>
      <c r="J396" s="411"/>
      <c r="K396" s="331"/>
      <c r="L396" s="307"/>
      <c r="M396" s="65"/>
      <c r="N396" s="65"/>
      <c r="O396" s="68"/>
      <c r="P396" s="65"/>
      <c r="Q396" s="65"/>
      <c r="R396" s="109"/>
      <c r="S396" s="115"/>
      <c r="T396" s="111"/>
      <c r="U396" s="278"/>
      <c r="V396" s="66"/>
      <c r="W396" s="66"/>
      <c r="X396" s="138"/>
      <c r="Y396" s="138"/>
      <c r="Z396" s="138"/>
      <c r="AA396" s="138"/>
      <c r="AB396" s="138"/>
    </row>
    <row r="397" spans="2:28" s="67" customFormat="1" ht="12" hidden="1">
      <c r="B397" s="65"/>
      <c r="C397" s="65"/>
      <c r="D397" s="66"/>
      <c r="E397" s="65"/>
      <c r="F397" s="66"/>
      <c r="G397" s="327"/>
      <c r="H397" s="331"/>
      <c r="I397" s="331"/>
      <c r="J397" s="411"/>
      <c r="K397" s="331"/>
      <c r="L397" s="307"/>
      <c r="M397" s="65"/>
      <c r="N397" s="65"/>
      <c r="O397" s="68"/>
      <c r="P397" s="65"/>
      <c r="Q397" s="65"/>
      <c r="R397" s="109"/>
      <c r="S397" s="115"/>
      <c r="T397" s="111"/>
      <c r="U397" s="278"/>
      <c r="V397" s="66"/>
      <c r="W397" s="66"/>
      <c r="X397" s="138"/>
      <c r="Y397" s="138"/>
      <c r="Z397" s="138"/>
      <c r="AA397" s="138"/>
      <c r="AB397" s="138"/>
    </row>
    <row r="398" spans="2:28" s="67" customFormat="1" ht="12" hidden="1">
      <c r="B398" s="65"/>
      <c r="C398" s="65"/>
      <c r="D398" s="66"/>
      <c r="E398" s="65"/>
      <c r="F398" s="66"/>
      <c r="G398" s="327"/>
      <c r="H398" s="331"/>
      <c r="I398" s="331"/>
      <c r="J398" s="411"/>
      <c r="K398" s="331"/>
      <c r="L398" s="307"/>
      <c r="M398" s="65"/>
      <c r="N398" s="65"/>
      <c r="O398" s="68"/>
      <c r="P398" s="65"/>
      <c r="Q398" s="65"/>
      <c r="R398" s="109"/>
      <c r="S398" s="115"/>
      <c r="T398" s="111"/>
      <c r="U398" s="278"/>
      <c r="V398" s="66"/>
      <c r="W398" s="66"/>
      <c r="X398" s="138"/>
      <c r="Y398" s="138"/>
      <c r="Z398" s="138"/>
      <c r="AA398" s="138"/>
      <c r="AB398" s="138"/>
    </row>
    <row r="399" spans="2:28" s="67" customFormat="1" ht="12" hidden="1">
      <c r="B399" s="65"/>
      <c r="C399" s="65"/>
      <c r="D399" s="66"/>
      <c r="E399" s="65"/>
      <c r="F399" s="66"/>
      <c r="G399" s="327"/>
      <c r="H399" s="331"/>
      <c r="I399" s="331"/>
      <c r="J399" s="411"/>
      <c r="K399" s="331"/>
      <c r="L399" s="307"/>
      <c r="M399" s="65"/>
      <c r="N399" s="65"/>
      <c r="O399" s="68"/>
      <c r="P399" s="65"/>
      <c r="Q399" s="65"/>
      <c r="R399" s="109"/>
      <c r="S399" s="115"/>
      <c r="T399" s="111"/>
      <c r="U399" s="278"/>
      <c r="V399" s="66"/>
      <c r="W399" s="66"/>
      <c r="X399" s="138"/>
      <c r="Y399" s="138"/>
      <c r="Z399" s="138"/>
      <c r="AA399" s="138"/>
      <c r="AB399" s="138"/>
    </row>
    <row r="400" spans="2:28" s="67" customFormat="1" ht="12" hidden="1">
      <c r="B400" s="65"/>
      <c r="C400" s="65"/>
      <c r="D400" s="66"/>
      <c r="E400" s="65"/>
      <c r="F400" s="66"/>
      <c r="G400" s="327"/>
      <c r="H400" s="331"/>
      <c r="I400" s="331"/>
      <c r="J400" s="411"/>
      <c r="K400" s="331"/>
      <c r="L400" s="307"/>
      <c r="M400" s="65"/>
      <c r="N400" s="65"/>
      <c r="O400" s="68"/>
      <c r="P400" s="65"/>
      <c r="Q400" s="65"/>
      <c r="R400" s="109"/>
      <c r="S400" s="115"/>
      <c r="T400" s="111"/>
      <c r="U400" s="278"/>
      <c r="V400" s="66"/>
      <c r="W400" s="66"/>
      <c r="X400" s="138"/>
      <c r="Y400" s="138"/>
      <c r="Z400" s="138"/>
      <c r="AA400" s="138"/>
      <c r="AB400" s="138"/>
    </row>
    <row r="401" spans="2:28" s="67" customFormat="1" ht="12" hidden="1">
      <c r="B401" s="65"/>
      <c r="C401" s="65"/>
      <c r="D401" s="66"/>
      <c r="E401" s="65"/>
      <c r="F401" s="66"/>
      <c r="G401" s="327"/>
      <c r="H401" s="331"/>
      <c r="I401" s="331"/>
      <c r="J401" s="411"/>
      <c r="K401" s="331"/>
      <c r="L401" s="307"/>
      <c r="M401" s="65"/>
      <c r="N401" s="65"/>
      <c r="O401" s="68"/>
      <c r="P401" s="65"/>
      <c r="Q401" s="65"/>
      <c r="R401" s="109"/>
      <c r="S401" s="115"/>
      <c r="T401" s="111"/>
      <c r="U401" s="278"/>
      <c r="V401" s="66"/>
      <c r="W401" s="66"/>
      <c r="X401" s="138"/>
      <c r="Y401" s="138"/>
      <c r="Z401" s="138"/>
      <c r="AA401" s="138"/>
      <c r="AB401" s="138"/>
    </row>
    <row r="402" spans="2:28" s="67" customFormat="1" ht="12" hidden="1">
      <c r="B402" s="65"/>
      <c r="C402" s="65"/>
      <c r="D402" s="66"/>
      <c r="E402" s="65"/>
      <c r="F402" s="66"/>
      <c r="G402" s="327"/>
      <c r="H402" s="331"/>
      <c r="I402" s="331"/>
      <c r="J402" s="411"/>
      <c r="K402" s="331"/>
      <c r="L402" s="307"/>
      <c r="M402" s="65"/>
      <c r="N402" s="65"/>
      <c r="O402" s="68"/>
      <c r="P402" s="65"/>
      <c r="Q402" s="65"/>
      <c r="R402" s="109"/>
      <c r="S402" s="115"/>
      <c r="T402" s="111"/>
      <c r="U402" s="278"/>
      <c r="V402" s="66"/>
      <c r="W402" s="66"/>
      <c r="X402" s="138"/>
      <c r="Y402" s="138"/>
      <c r="Z402" s="138"/>
      <c r="AA402" s="138"/>
      <c r="AB402" s="138"/>
    </row>
    <row r="403" spans="2:28" s="67" customFormat="1" ht="12" hidden="1">
      <c r="B403" s="65"/>
      <c r="C403" s="65"/>
      <c r="D403" s="66"/>
      <c r="E403" s="65"/>
      <c r="F403" s="66"/>
      <c r="G403" s="327"/>
      <c r="H403" s="331"/>
      <c r="I403" s="331"/>
      <c r="J403" s="411"/>
      <c r="K403" s="331"/>
      <c r="L403" s="307"/>
      <c r="M403" s="65"/>
      <c r="N403" s="65"/>
      <c r="O403" s="68"/>
      <c r="P403" s="65"/>
      <c r="Q403" s="65"/>
      <c r="R403" s="109"/>
      <c r="S403" s="115"/>
      <c r="T403" s="111"/>
      <c r="U403" s="278"/>
      <c r="V403" s="66"/>
      <c r="W403" s="66"/>
      <c r="X403" s="138"/>
      <c r="Y403" s="138"/>
      <c r="Z403" s="138"/>
      <c r="AA403" s="138"/>
      <c r="AB403" s="138"/>
    </row>
    <row r="404" spans="2:28" s="67" customFormat="1" ht="12" hidden="1">
      <c r="B404" s="65"/>
      <c r="C404" s="65"/>
      <c r="D404" s="66"/>
      <c r="E404" s="65"/>
      <c r="F404" s="66"/>
      <c r="G404" s="327"/>
      <c r="H404" s="331"/>
      <c r="I404" s="331"/>
      <c r="J404" s="411"/>
      <c r="K404" s="331"/>
      <c r="L404" s="307"/>
      <c r="M404" s="65"/>
      <c r="N404" s="65"/>
      <c r="O404" s="68"/>
      <c r="P404" s="65"/>
      <c r="Q404" s="65"/>
      <c r="R404" s="109"/>
      <c r="S404" s="115"/>
      <c r="T404" s="111"/>
      <c r="U404" s="278"/>
      <c r="V404" s="66"/>
      <c r="W404" s="66"/>
      <c r="X404" s="138"/>
      <c r="Y404" s="138"/>
      <c r="Z404" s="138"/>
      <c r="AA404" s="138"/>
      <c r="AB404" s="138"/>
    </row>
    <row r="405" spans="2:28" s="67" customFormat="1" ht="12" hidden="1">
      <c r="B405" s="65"/>
      <c r="C405" s="65"/>
      <c r="D405" s="66"/>
      <c r="E405" s="65"/>
      <c r="F405" s="66"/>
      <c r="G405" s="327"/>
      <c r="H405" s="331"/>
      <c r="I405" s="331"/>
      <c r="J405" s="411"/>
      <c r="K405" s="331"/>
      <c r="L405" s="307"/>
      <c r="M405" s="65"/>
      <c r="N405" s="65"/>
      <c r="O405" s="68"/>
      <c r="P405" s="65"/>
      <c r="Q405" s="65"/>
      <c r="R405" s="109"/>
      <c r="S405" s="115"/>
      <c r="T405" s="111"/>
      <c r="U405" s="278"/>
      <c r="V405" s="66"/>
      <c r="W405" s="66"/>
      <c r="X405" s="138"/>
      <c r="Y405" s="138"/>
      <c r="Z405" s="138"/>
      <c r="AA405" s="138"/>
      <c r="AB405" s="138"/>
    </row>
    <row r="406" spans="2:28" s="67" customFormat="1" ht="12" hidden="1">
      <c r="B406" s="65"/>
      <c r="C406" s="65"/>
      <c r="D406" s="66"/>
      <c r="E406" s="65"/>
      <c r="F406" s="66"/>
      <c r="G406" s="327"/>
      <c r="H406" s="331"/>
      <c r="I406" s="331"/>
      <c r="J406" s="411"/>
      <c r="K406" s="331"/>
      <c r="L406" s="307"/>
      <c r="M406" s="65"/>
      <c r="N406" s="65"/>
      <c r="O406" s="68"/>
      <c r="P406" s="65"/>
      <c r="Q406" s="65"/>
      <c r="R406" s="109"/>
      <c r="S406" s="115"/>
      <c r="T406" s="111"/>
      <c r="U406" s="278"/>
      <c r="V406" s="66"/>
      <c r="W406" s="66"/>
      <c r="X406" s="138"/>
      <c r="Y406" s="138"/>
      <c r="Z406" s="138"/>
      <c r="AA406" s="138"/>
      <c r="AB406" s="138"/>
    </row>
    <row r="407" spans="2:28" s="67" customFormat="1" ht="12" hidden="1">
      <c r="B407" s="65"/>
      <c r="C407" s="65"/>
      <c r="D407" s="66"/>
      <c r="E407" s="65"/>
      <c r="F407" s="66"/>
      <c r="G407" s="327"/>
      <c r="H407" s="331"/>
      <c r="I407" s="331"/>
      <c r="J407" s="411"/>
      <c r="K407" s="331"/>
      <c r="L407" s="307"/>
      <c r="M407" s="65"/>
      <c r="N407" s="65"/>
      <c r="O407" s="68"/>
      <c r="P407" s="65"/>
      <c r="Q407" s="65"/>
      <c r="R407" s="109"/>
      <c r="S407" s="115"/>
      <c r="T407" s="111"/>
      <c r="U407" s="278"/>
      <c r="V407" s="66"/>
      <c r="W407" s="66"/>
      <c r="X407" s="138"/>
      <c r="Y407" s="138"/>
      <c r="Z407" s="138"/>
      <c r="AA407" s="138"/>
      <c r="AB407" s="138"/>
    </row>
    <row r="408" spans="2:28" s="67" customFormat="1" ht="12" hidden="1">
      <c r="B408" s="65"/>
      <c r="C408" s="65"/>
      <c r="D408" s="66"/>
      <c r="E408" s="65"/>
      <c r="F408" s="66"/>
      <c r="G408" s="327"/>
      <c r="H408" s="331"/>
      <c r="I408" s="331"/>
      <c r="J408" s="411"/>
      <c r="K408" s="331"/>
      <c r="L408" s="307"/>
      <c r="M408" s="65"/>
      <c r="N408" s="65"/>
      <c r="O408" s="68"/>
      <c r="P408" s="65"/>
      <c r="Q408" s="65"/>
      <c r="R408" s="109"/>
      <c r="S408" s="115"/>
      <c r="T408" s="111"/>
      <c r="U408" s="278"/>
      <c r="V408" s="66"/>
      <c r="W408" s="66"/>
      <c r="X408" s="138"/>
      <c r="Y408" s="138"/>
      <c r="Z408" s="138"/>
      <c r="AA408" s="138"/>
      <c r="AB408" s="138"/>
    </row>
    <row r="409" spans="2:28" s="67" customFormat="1" ht="12" hidden="1">
      <c r="B409" s="65"/>
      <c r="C409" s="65"/>
      <c r="D409" s="66"/>
      <c r="E409" s="65"/>
      <c r="F409" s="66"/>
      <c r="G409" s="327"/>
      <c r="H409" s="331"/>
      <c r="I409" s="331"/>
      <c r="J409" s="411"/>
      <c r="K409" s="331"/>
      <c r="L409" s="307"/>
      <c r="M409" s="65"/>
      <c r="N409" s="65"/>
      <c r="O409" s="68"/>
      <c r="P409" s="65"/>
      <c r="Q409" s="65"/>
      <c r="R409" s="109"/>
      <c r="S409" s="115"/>
      <c r="T409" s="111"/>
      <c r="U409" s="278"/>
      <c r="V409" s="66"/>
      <c r="W409" s="66"/>
      <c r="X409" s="138"/>
      <c r="Y409" s="138"/>
      <c r="Z409" s="138"/>
      <c r="AA409" s="138"/>
      <c r="AB409" s="138"/>
    </row>
    <row r="410" spans="2:28" s="67" customFormat="1" ht="12" hidden="1">
      <c r="B410" s="65"/>
      <c r="C410" s="65"/>
      <c r="D410" s="66"/>
      <c r="E410" s="65"/>
      <c r="F410" s="66"/>
      <c r="G410" s="327"/>
      <c r="H410" s="331"/>
      <c r="I410" s="331"/>
      <c r="J410" s="411"/>
      <c r="K410" s="331"/>
      <c r="L410" s="307"/>
      <c r="M410" s="65"/>
      <c r="N410" s="65"/>
      <c r="O410" s="68"/>
      <c r="P410" s="65"/>
      <c r="Q410" s="65"/>
      <c r="R410" s="109"/>
      <c r="S410" s="115"/>
      <c r="T410" s="111"/>
      <c r="U410" s="278"/>
      <c r="V410" s="66"/>
      <c r="W410" s="66"/>
      <c r="X410" s="138"/>
      <c r="Y410" s="138"/>
      <c r="Z410" s="138"/>
      <c r="AA410" s="138"/>
      <c r="AB410" s="138"/>
    </row>
    <row r="411" spans="2:28" s="67" customFormat="1" ht="12" hidden="1">
      <c r="B411" s="65"/>
      <c r="C411" s="65"/>
      <c r="D411" s="66"/>
      <c r="E411" s="65"/>
      <c r="F411" s="66"/>
      <c r="G411" s="327"/>
      <c r="H411" s="331"/>
      <c r="I411" s="331"/>
      <c r="J411" s="411"/>
      <c r="K411" s="331"/>
      <c r="L411" s="307"/>
      <c r="M411" s="65"/>
      <c r="N411" s="65"/>
      <c r="O411" s="68"/>
      <c r="P411" s="65"/>
      <c r="Q411" s="65"/>
      <c r="R411" s="109"/>
      <c r="S411" s="115"/>
      <c r="T411" s="111"/>
      <c r="U411" s="278"/>
      <c r="V411" s="66"/>
      <c r="W411" s="66"/>
      <c r="X411" s="138"/>
      <c r="Y411" s="138"/>
      <c r="Z411" s="138"/>
      <c r="AA411" s="138"/>
      <c r="AB411" s="138"/>
    </row>
    <row r="412" spans="2:28" s="67" customFormat="1" ht="12" hidden="1">
      <c r="B412" s="65"/>
      <c r="C412" s="65"/>
      <c r="D412" s="66"/>
      <c r="E412" s="65"/>
      <c r="F412" s="66"/>
      <c r="G412" s="327"/>
      <c r="H412" s="331"/>
      <c r="I412" s="331"/>
      <c r="J412" s="411"/>
      <c r="K412" s="331"/>
      <c r="L412" s="307"/>
      <c r="M412" s="65"/>
      <c r="N412" s="65"/>
      <c r="O412" s="68"/>
      <c r="P412" s="65"/>
      <c r="Q412" s="65"/>
      <c r="R412" s="109"/>
      <c r="S412" s="115"/>
      <c r="T412" s="111"/>
      <c r="U412" s="278"/>
      <c r="V412" s="66"/>
      <c r="W412" s="66"/>
      <c r="X412" s="138"/>
      <c r="Y412" s="138"/>
      <c r="Z412" s="138"/>
      <c r="AA412" s="138"/>
      <c r="AB412" s="138"/>
    </row>
    <row r="413" spans="2:28" s="67" customFormat="1" ht="12" hidden="1">
      <c r="B413" s="65"/>
      <c r="C413" s="65"/>
      <c r="D413" s="66"/>
      <c r="E413" s="65"/>
      <c r="F413" s="66"/>
      <c r="G413" s="327"/>
      <c r="H413" s="331"/>
      <c r="I413" s="331"/>
      <c r="J413" s="411"/>
      <c r="K413" s="331"/>
      <c r="L413" s="307"/>
      <c r="M413" s="65"/>
      <c r="N413" s="65"/>
      <c r="O413" s="68"/>
      <c r="P413" s="65"/>
      <c r="Q413" s="65"/>
      <c r="R413" s="109"/>
      <c r="S413" s="115"/>
      <c r="T413" s="111"/>
      <c r="U413" s="278"/>
      <c r="V413" s="66"/>
      <c r="W413" s="66"/>
      <c r="X413" s="138"/>
      <c r="Y413" s="138"/>
      <c r="Z413" s="138"/>
      <c r="AA413" s="138"/>
      <c r="AB413" s="138"/>
    </row>
    <row r="414" spans="2:28" s="67" customFormat="1" ht="12" hidden="1">
      <c r="B414" s="65"/>
      <c r="C414" s="65"/>
      <c r="D414" s="66"/>
      <c r="E414" s="65"/>
      <c r="F414" s="66"/>
      <c r="G414" s="327"/>
      <c r="H414" s="331"/>
      <c r="I414" s="331"/>
      <c r="J414" s="411"/>
      <c r="K414" s="331"/>
      <c r="L414" s="307"/>
      <c r="M414" s="65"/>
      <c r="N414" s="65"/>
      <c r="O414" s="68"/>
      <c r="P414" s="65"/>
      <c r="Q414" s="65"/>
      <c r="R414" s="109"/>
      <c r="S414" s="115"/>
      <c r="T414" s="111"/>
      <c r="U414" s="278"/>
      <c r="V414" s="66"/>
      <c r="W414" s="66"/>
      <c r="X414" s="138"/>
      <c r="Y414" s="138"/>
      <c r="Z414" s="138"/>
      <c r="AA414" s="138"/>
      <c r="AB414" s="138"/>
    </row>
    <row r="415" spans="2:28" s="67" customFormat="1" ht="12" hidden="1">
      <c r="B415" s="65"/>
      <c r="C415" s="65"/>
      <c r="D415" s="66"/>
      <c r="E415" s="65"/>
      <c r="F415" s="66"/>
      <c r="G415" s="327"/>
      <c r="H415" s="331"/>
      <c r="I415" s="331"/>
      <c r="J415" s="411"/>
      <c r="K415" s="331"/>
      <c r="L415" s="307"/>
      <c r="M415" s="65"/>
      <c r="N415" s="65"/>
      <c r="O415" s="68"/>
      <c r="P415" s="65"/>
      <c r="Q415" s="65"/>
      <c r="R415" s="109"/>
      <c r="S415" s="115"/>
      <c r="T415" s="111"/>
      <c r="U415" s="278"/>
      <c r="V415" s="66"/>
      <c r="W415" s="66"/>
      <c r="X415" s="138"/>
      <c r="Y415" s="138"/>
      <c r="Z415" s="138"/>
      <c r="AA415" s="138"/>
      <c r="AB415" s="138"/>
    </row>
    <row r="416" spans="2:28" s="67" customFormat="1" ht="12" hidden="1">
      <c r="B416" s="65"/>
      <c r="C416" s="65"/>
      <c r="D416" s="66"/>
      <c r="E416" s="65"/>
      <c r="F416" s="66"/>
      <c r="G416" s="327"/>
      <c r="H416" s="331"/>
      <c r="I416" s="331"/>
      <c r="J416" s="411"/>
      <c r="K416" s="331"/>
      <c r="L416" s="307"/>
      <c r="M416" s="65"/>
      <c r="N416" s="65"/>
      <c r="O416" s="68"/>
      <c r="P416" s="65"/>
      <c r="Q416" s="65"/>
      <c r="R416" s="109"/>
      <c r="S416" s="115"/>
      <c r="T416" s="111"/>
      <c r="U416" s="278"/>
      <c r="V416" s="66"/>
      <c r="W416" s="66"/>
      <c r="X416" s="138"/>
      <c r="Y416" s="138"/>
      <c r="Z416" s="138"/>
      <c r="AA416" s="138"/>
      <c r="AB416" s="138"/>
    </row>
    <row r="417" spans="2:28" s="67" customFormat="1" ht="12" hidden="1">
      <c r="B417" s="65"/>
      <c r="C417" s="65"/>
      <c r="D417" s="66"/>
      <c r="E417" s="65"/>
      <c r="F417" s="66"/>
      <c r="G417" s="327"/>
      <c r="H417" s="331"/>
      <c r="I417" s="331"/>
      <c r="J417" s="411"/>
      <c r="K417" s="331"/>
      <c r="L417" s="307"/>
      <c r="M417" s="65"/>
      <c r="N417" s="65"/>
      <c r="O417" s="68"/>
      <c r="P417" s="65"/>
      <c r="Q417" s="65"/>
      <c r="R417" s="109"/>
      <c r="S417" s="115"/>
      <c r="T417" s="111"/>
      <c r="U417" s="278"/>
      <c r="V417" s="66"/>
      <c r="W417" s="66"/>
      <c r="X417" s="138"/>
      <c r="Y417" s="138"/>
      <c r="Z417" s="138"/>
      <c r="AA417" s="138"/>
      <c r="AB417" s="138"/>
    </row>
    <row r="418" spans="2:28" s="67" customFormat="1" ht="12" hidden="1">
      <c r="B418" s="65"/>
      <c r="C418" s="65"/>
      <c r="D418" s="66"/>
      <c r="E418" s="65"/>
      <c r="F418" s="66"/>
      <c r="G418" s="327"/>
      <c r="H418" s="331"/>
      <c r="I418" s="331"/>
      <c r="J418" s="411"/>
      <c r="K418" s="331"/>
      <c r="L418" s="307"/>
      <c r="M418" s="65"/>
      <c r="N418" s="65"/>
      <c r="O418" s="68"/>
      <c r="P418" s="65"/>
      <c r="Q418" s="65"/>
      <c r="R418" s="109"/>
      <c r="S418" s="115"/>
      <c r="T418" s="111"/>
      <c r="U418" s="278"/>
      <c r="V418" s="66"/>
      <c r="W418" s="66"/>
      <c r="X418" s="138"/>
      <c r="Y418" s="138"/>
      <c r="Z418" s="138"/>
      <c r="AA418" s="138"/>
      <c r="AB418" s="138"/>
    </row>
    <row r="419" spans="2:28" s="67" customFormat="1" ht="12" hidden="1">
      <c r="B419" s="65"/>
      <c r="C419" s="65"/>
      <c r="D419" s="66"/>
      <c r="E419" s="65"/>
      <c r="F419" s="66"/>
      <c r="G419" s="327"/>
      <c r="H419" s="331"/>
      <c r="I419" s="331"/>
      <c r="J419" s="411"/>
      <c r="K419" s="331"/>
      <c r="L419" s="307"/>
      <c r="M419" s="65"/>
      <c r="N419" s="65"/>
      <c r="O419" s="68"/>
      <c r="P419" s="65"/>
      <c r="Q419" s="65"/>
      <c r="R419" s="109"/>
      <c r="S419" s="115"/>
      <c r="T419" s="111"/>
      <c r="U419" s="278"/>
      <c r="V419" s="66"/>
      <c r="W419" s="66"/>
      <c r="X419" s="138"/>
      <c r="Y419" s="138"/>
      <c r="Z419" s="138"/>
      <c r="AA419" s="138"/>
      <c r="AB419" s="138"/>
    </row>
    <row r="420" spans="2:28" s="67" customFormat="1" ht="12" hidden="1">
      <c r="B420" s="65"/>
      <c r="C420" s="65"/>
      <c r="D420" s="66"/>
      <c r="E420" s="65"/>
      <c r="F420" s="66"/>
      <c r="G420" s="327"/>
      <c r="H420" s="331"/>
      <c r="I420" s="331"/>
      <c r="J420" s="411"/>
      <c r="K420" s="331"/>
      <c r="L420" s="307"/>
      <c r="M420" s="65"/>
      <c r="N420" s="65"/>
      <c r="O420" s="68"/>
      <c r="P420" s="65"/>
      <c r="Q420" s="65"/>
      <c r="R420" s="109"/>
      <c r="S420" s="115"/>
      <c r="T420" s="111"/>
      <c r="U420" s="278"/>
      <c r="V420" s="66"/>
      <c r="W420" s="66"/>
      <c r="X420" s="138"/>
      <c r="Y420" s="138"/>
      <c r="Z420" s="138"/>
      <c r="AA420" s="138"/>
      <c r="AB420" s="138"/>
    </row>
    <row r="421" spans="2:28" s="67" customFormat="1" ht="12" hidden="1">
      <c r="B421" s="65"/>
      <c r="C421" s="65"/>
      <c r="D421" s="66"/>
      <c r="E421" s="65"/>
      <c r="F421" s="66"/>
      <c r="G421" s="327"/>
      <c r="H421" s="331"/>
      <c r="I421" s="331"/>
      <c r="J421" s="411"/>
      <c r="K421" s="331"/>
      <c r="L421" s="307"/>
      <c r="M421" s="65"/>
      <c r="N421" s="65"/>
      <c r="O421" s="68"/>
      <c r="P421" s="65"/>
      <c r="Q421" s="65"/>
      <c r="R421" s="109"/>
      <c r="S421" s="115"/>
      <c r="T421" s="111"/>
      <c r="U421" s="278"/>
      <c r="V421" s="66"/>
      <c r="W421" s="66"/>
      <c r="X421" s="138"/>
      <c r="Y421" s="138"/>
      <c r="Z421" s="138"/>
      <c r="AA421" s="138"/>
      <c r="AB421" s="138"/>
    </row>
    <row r="422" spans="2:28" s="67" customFormat="1" ht="12" hidden="1">
      <c r="B422" s="65"/>
      <c r="C422" s="65"/>
      <c r="D422" s="66"/>
      <c r="E422" s="65"/>
      <c r="F422" s="66"/>
      <c r="G422" s="327"/>
      <c r="H422" s="331"/>
      <c r="I422" s="331"/>
      <c r="J422" s="411"/>
      <c r="K422" s="331"/>
      <c r="L422" s="307"/>
      <c r="M422" s="65"/>
      <c r="N422" s="65"/>
      <c r="O422" s="68"/>
      <c r="P422" s="65"/>
      <c r="Q422" s="65"/>
      <c r="R422" s="109"/>
      <c r="S422" s="115"/>
      <c r="T422" s="111"/>
      <c r="U422" s="278"/>
      <c r="V422" s="66"/>
      <c r="W422" s="66"/>
      <c r="X422" s="138"/>
      <c r="Y422" s="138"/>
      <c r="Z422" s="138"/>
      <c r="AA422" s="138"/>
      <c r="AB422" s="138"/>
    </row>
    <row r="423" spans="2:28" s="67" customFormat="1" ht="12" hidden="1">
      <c r="B423" s="65"/>
      <c r="C423" s="65"/>
      <c r="D423" s="66"/>
      <c r="E423" s="65"/>
      <c r="F423" s="66"/>
      <c r="G423" s="327"/>
      <c r="H423" s="331"/>
      <c r="I423" s="331"/>
      <c r="J423" s="411"/>
      <c r="K423" s="331"/>
      <c r="L423" s="307"/>
      <c r="M423" s="65"/>
      <c r="N423" s="65"/>
      <c r="O423" s="68"/>
      <c r="P423" s="65"/>
      <c r="Q423" s="65"/>
      <c r="R423" s="109"/>
      <c r="S423" s="115"/>
      <c r="T423" s="111"/>
      <c r="U423" s="278"/>
      <c r="V423" s="66"/>
      <c r="W423" s="66"/>
      <c r="X423" s="138"/>
      <c r="Y423" s="138"/>
      <c r="Z423" s="138"/>
      <c r="AA423" s="138"/>
      <c r="AB423" s="138"/>
    </row>
    <row r="424" spans="2:28" s="67" customFormat="1" ht="12" hidden="1">
      <c r="B424" s="65"/>
      <c r="C424" s="65"/>
      <c r="D424" s="66"/>
      <c r="E424" s="65"/>
      <c r="F424" s="66"/>
      <c r="G424" s="327"/>
      <c r="H424" s="331"/>
      <c r="I424" s="331"/>
      <c r="J424" s="411"/>
      <c r="K424" s="331"/>
      <c r="L424" s="307"/>
      <c r="M424" s="65"/>
      <c r="N424" s="65"/>
      <c r="O424" s="68"/>
      <c r="P424" s="65"/>
      <c r="Q424" s="65"/>
      <c r="R424" s="109"/>
      <c r="S424" s="115"/>
      <c r="T424" s="111"/>
      <c r="U424" s="278"/>
      <c r="V424" s="66"/>
      <c r="W424" s="66"/>
      <c r="X424" s="138"/>
      <c r="Y424" s="138"/>
      <c r="Z424" s="138"/>
      <c r="AA424" s="138"/>
      <c r="AB424" s="138"/>
    </row>
    <row r="425" spans="2:28" s="67" customFormat="1" ht="12" hidden="1">
      <c r="B425" s="65"/>
      <c r="C425" s="65"/>
      <c r="D425" s="66"/>
      <c r="E425" s="65"/>
      <c r="F425" s="66"/>
      <c r="G425" s="327"/>
      <c r="H425" s="331"/>
      <c r="I425" s="331"/>
      <c r="J425" s="411"/>
      <c r="K425" s="331"/>
      <c r="L425" s="307"/>
      <c r="M425" s="65"/>
      <c r="N425" s="65"/>
      <c r="O425" s="68"/>
      <c r="P425" s="65"/>
      <c r="Q425" s="65"/>
      <c r="R425" s="109"/>
      <c r="S425" s="115"/>
      <c r="T425" s="111"/>
      <c r="U425" s="278"/>
      <c r="V425" s="66"/>
      <c r="W425" s="66"/>
      <c r="X425" s="138"/>
      <c r="Y425" s="138"/>
      <c r="Z425" s="138"/>
      <c r="AA425" s="138"/>
      <c r="AB425" s="138"/>
    </row>
    <row r="426" spans="2:28" s="67" customFormat="1" ht="12" hidden="1">
      <c r="B426" s="65"/>
      <c r="C426" s="65"/>
      <c r="D426" s="66"/>
      <c r="E426" s="65"/>
      <c r="F426" s="66"/>
      <c r="G426" s="327"/>
      <c r="H426" s="331"/>
      <c r="I426" s="331"/>
      <c r="J426" s="411"/>
      <c r="K426" s="331"/>
      <c r="L426" s="307"/>
      <c r="M426" s="65"/>
      <c r="N426" s="65"/>
      <c r="O426" s="68"/>
      <c r="P426" s="65"/>
      <c r="Q426" s="65"/>
      <c r="R426" s="109"/>
      <c r="S426" s="115"/>
      <c r="T426" s="111"/>
      <c r="U426" s="278"/>
      <c r="V426" s="66"/>
      <c r="W426" s="66"/>
      <c r="X426" s="138"/>
      <c r="Y426" s="138"/>
      <c r="Z426" s="138"/>
      <c r="AA426" s="138"/>
      <c r="AB426" s="138"/>
    </row>
    <row r="427" spans="2:28" s="67" customFormat="1" ht="12" hidden="1">
      <c r="B427" s="65"/>
      <c r="C427" s="65"/>
      <c r="D427" s="66"/>
      <c r="E427" s="65"/>
      <c r="F427" s="66"/>
      <c r="G427" s="327"/>
      <c r="H427" s="331"/>
      <c r="I427" s="331"/>
      <c r="J427" s="411"/>
      <c r="K427" s="331"/>
      <c r="L427" s="307"/>
      <c r="M427" s="65"/>
      <c r="N427" s="65"/>
      <c r="O427" s="68"/>
      <c r="P427" s="65"/>
      <c r="Q427" s="65"/>
      <c r="R427" s="109"/>
      <c r="S427" s="115"/>
      <c r="T427" s="111"/>
      <c r="U427" s="278"/>
      <c r="V427" s="66"/>
      <c r="W427" s="66"/>
      <c r="X427" s="138"/>
      <c r="Y427" s="138"/>
      <c r="Z427" s="138"/>
      <c r="AA427" s="138"/>
      <c r="AB427" s="138"/>
    </row>
    <row r="428" spans="2:28" s="67" customFormat="1" ht="12" hidden="1">
      <c r="B428" s="65"/>
      <c r="C428" s="65"/>
      <c r="D428" s="66"/>
      <c r="E428" s="65"/>
      <c r="F428" s="66"/>
      <c r="G428" s="327"/>
      <c r="H428" s="331"/>
      <c r="I428" s="331"/>
      <c r="J428" s="411"/>
      <c r="K428" s="331"/>
      <c r="L428" s="307"/>
      <c r="M428" s="65"/>
      <c r="N428" s="65"/>
      <c r="O428" s="68"/>
      <c r="P428" s="65"/>
      <c r="Q428" s="65"/>
      <c r="R428" s="109"/>
      <c r="S428" s="115"/>
      <c r="T428" s="111"/>
      <c r="U428" s="278"/>
      <c r="V428" s="66"/>
      <c r="W428" s="66"/>
      <c r="X428" s="138"/>
      <c r="Y428" s="138"/>
      <c r="Z428" s="138"/>
      <c r="AA428" s="138"/>
      <c r="AB428" s="138"/>
    </row>
    <row r="429" spans="2:28" s="67" customFormat="1" ht="12" hidden="1">
      <c r="B429" s="65"/>
      <c r="C429" s="65"/>
      <c r="D429" s="66"/>
      <c r="E429" s="65"/>
      <c r="F429" s="66"/>
      <c r="G429" s="327"/>
      <c r="H429" s="331"/>
      <c r="I429" s="331"/>
      <c r="J429" s="411"/>
      <c r="K429" s="331"/>
      <c r="L429" s="307"/>
      <c r="M429" s="65"/>
      <c r="N429" s="65"/>
      <c r="O429" s="68"/>
      <c r="P429" s="65"/>
      <c r="Q429" s="65"/>
      <c r="R429" s="109"/>
      <c r="S429" s="115"/>
      <c r="T429" s="111"/>
      <c r="U429" s="278"/>
      <c r="V429" s="66"/>
      <c r="W429" s="66"/>
      <c r="X429" s="138"/>
      <c r="Y429" s="138"/>
      <c r="Z429" s="138"/>
      <c r="AA429" s="138"/>
      <c r="AB429" s="138"/>
    </row>
    <row r="430" spans="2:28" s="67" customFormat="1" ht="12" hidden="1">
      <c r="B430" s="65"/>
      <c r="C430" s="65"/>
      <c r="D430" s="66"/>
      <c r="E430" s="65"/>
      <c r="F430" s="66"/>
      <c r="G430" s="327"/>
      <c r="H430" s="331"/>
      <c r="I430" s="331"/>
      <c r="J430" s="411"/>
      <c r="K430" s="331"/>
      <c r="L430" s="307"/>
      <c r="M430" s="65"/>
      <c r="N430" s="65"/>
      <c r="O430" s="68"/>
      <c r="P430" s="65"/>
      <c r="Q430" s="65"/>
      <c r="R430" s="109"/>
      <c r="S430" s="115"/>
      <c r="T430" s="111"/>
      <c r="U430" s="278"/>
      <c r="V430" s="66"/>
      <c r="W430" s="66"/>
      <c r="X430" s="138"/>
      <c r="Y430" s="138"/>
      <c r="Z430" s="138"/>
      <c r="AA430" s="138"/>
      <c r="AB430" s="138"/>
    </row>
    <row r="431" spans="2:28" s="67" customFormat="1" ht="12" hidden="1">
      <c r="B431" s="65"/>
      <c r="C431" s="65"/>
      <c r="D431" s="66"/>
      <c r="E431" s="65"/>
      <c r="F431" s="66"/>
      <c r="G431" s="327"/>
      <c r="H431" s="331"/>
      <c r="I431" s="331"/>
      <c r="J431" s="411"/>
      <c r="K431" s="331"/>
      <c r="L431" s="307"/>
      <c r="M431" s="65"/>
      <c r="N431" s="65"/>
      <c r="O431" s="68"/>
      <c r="P431" s="65"/>
      <c r="Q431" s="65"/>
      <c r="R431" s="109"/>
      <c r="S431" s="115"/>
      <c r="T431" s="111"/>
      <c r="U431" s="278"/>
      <c r="V431" s="66"/>
      <c r="W431" s="66"/>
      <c r="X431" s="138"/>
      <c r="Y431" s="138"/>
      <c r="Z431" s="138"/>
      <c r="AA431" s="138"/>
      <c r="AB431" s="138"/>
    </row>
    <row r="432" spans="2:28" s="67" customFormat="1" ht="12" hidden="1">
      <c r="B432" s="65"/>
      <c r="C432" s="65"/>
      <c r="D432" s="66"/>
      <c r="E432" s="65"/>
      <c r="F432" s="66"/>
      <c r="G432" s="327"/>
      <c r="H432" s="331"/>
      <c r="I432" s="331"/>
      <c r="J432" s="411"/>
      <c r="K432" s="331"/>
      <c r="L432" s="307"/>
      <c r="M432" s="65"/>
      <c r="N432" s="65"/>
      <c r="O432" s="68"/>
      <c r="P432" s="65"/>
      <c r="Q432" s="65"/>
      <c r="R432" s="109"/>
      <c r="S432" s="115"/>
      <c r="T432" s="111"/>
      <c r="U432" s="278"/>
      <c r="V432" s="66"/>
      <c r="W432" s="66"/>
      <c r="X432" s="138"/>
      <c r="Y432" s="138"/>
      <c r="Z432" s="138"/>
      <c r="AA432" s="138"/>
      <c r="AB432" s="138"/>
    </row>
    <row r="433" spans="2:28" s="67" customFormat="1" ht="12" hidden="1">
      <c r="B433" s="65"/>
      <c r="C433" s="65"/>
      <c r="D433" s="66"/>
      <c r="E433" s="65"/>
      <c r="F433" s="66"/>
      <c r="G433" s="327"/>
      <c r="H433" s="331"/>
      <c r="I433" s="331"/>
      <c r="J433" s="411"/>
      <c r="K433" s="331"/>
      <c r="L433" s="307"/>
      <c r="M433" s="65"/>
      <c r="N433" s="65"/>
      <c r="O433" s="68"/>
      <c r="P433" s="65"/>
      <c r="Q433" s="65"/>
      <c r="R433" s="109"/>
      <c r="S433" s="115"/>
      <c r="T433" s="111"/>
      <c r="U433" s="278"/>
      <c r="V433" s="66"/>
      <c r="W433" s="66"/>
      <c r="X433" s="138"/>
      <c r="Y433" s="138"/>
      <c r="Z433" s="138"/>
      <c r="AA433" s="138"/>
      <c r="AB433" s="138"/>
    </row>
    <row r="434" spans="2:28" s="67" customFormat="1" ht="12" hidden="1">
      <c r="B434" s="65"/>
      <c r="C434" s="65"/>
      <c r="D434" s="66"/>
      <c r="E434" s="65"/>
      <c r="F434" s="66"/>
      <c r="G434" s="327"/>
      <c r="H434" s="331"/>
      <c r="I434" s="331"/>
      <c r="J434" s="411"/>
      <c r="K434" s="331"/>
      <c r="L434" s="307"/>
      <c r="M434" s="65"/>
      <c r="N434" s="65"/>
      <c r="O434" s="68"/>
      <c r="P434" s="65"/>
      <c r="Q434" s="65"/>
      <c r="R434" s="109"/>
      <c r="S434" s="115"/>
      <c r="T434" s="111"/>
      <c r="U434" s="278"/>
      <c r="V434" s="66"/>
      <c r="W434" s="66"/>
      <c r="X434" s="138"/>
      <c r="Y434" s="138"/>
      <c r="Z434" s="138"/>
      <c r="AA434" s="138"/>
      <c r="AB434" s="138"/>
    </row>
    <row r="435" spans="2:28" s="67" customFormat="1" ht="12" hidden="1">
      <c r="B435" s="65"/>
      <c r="C435" s="65"/>
      <c r="D435" s="66"/>
      <c r="E435" s="65"/>
      <c r="F435" s="66"/>
      <c r="G435" s="327"/>
      <c r="H435" s="331"/>
      <c r="I435" s="331"/>
      <c r="J435" s="411"/>
      <c r="K435" s="331"/>
      <c r="L435" s="307"/>
      <c r="M435" s="65"/>
      <c r="N435" s="65"/>
      <c r="O435" s="68"/>
      <c r="P435" s="65"/>
      <c r="Q435" s="65"/>
      <c r="R435" s="109"/>
      <c r="S435" s="115"/>
      <c r="T435" s="111"/>
      <c r="U435" s="278"/>
      <c r="V435" s="66"/>
      <c r="W435" s="66"/>
      <c r="X435" s="138"/>
      <c r="Y435" s="138"/>
      <c r="Z435" s="138"/>
      <c r="AA435" s="138"/>
      <c r="AB435" s="138"/>
    </row>
    <row r="436" spans="2:28" s="67" customFormat="1" ht="12" hidden="1">
      <c r="B436" s="65"/>
      <c r="C436" s="65"/>
      <c r="D436" s="66"/>
      <c r="E436" s="65"/>
      <c r="F436" s="66"/>
      <c r="G436" s="327"/>
      <c r="H436" s="331"/>
      <c r="I436" s="331"/>
      <c r="J436" s="411"/>
      <c r="K436" s="331"/>
      <c r="L436" s="307"/>
      <c r="M436" s="65"/>
      <c r="N436" s="65"/>
      <c r="O436" s="68"/>
      <c r="P436" s="65"/>
      <c r="Q436" s="65"/>
      <c r="R436" s="109"/>
      <c r="S436" s="115"/>
      <c r="T436" s="111"/>
      <c r="U436" s="278"/>
      <c r="V436" s="66"/>
      <c r="W436" s="66"/>
      <c r="X436" s="138"/>
      <c r="Y436" s="138"/>
      <c r="Z436" s="138"/>
      <c r="AA436" s="138"/>
      <c r="AB436" s="138"/>
    </row>
    <row r="437" spans="2:28" s="67" customFormat="1" ht="12" hidden="1">
      <c r="B437" s="65"/>
      <c r="C437" s="65"/>
      <c r="D437" s="66"/>
      <c r="E437" s="65"/>
      <c r="F437" s="66"/>
      <c r="G437" s="327"/>
      <c r="H437" s="331"/>
      <c r="I437" s="331"/>
      <c r="J437" s="411"/>
      <c r="K437" s="331"/>
      <c r="L437" s="307"/>
      <c r="M437" s="65"/>
      <c r="N437" s="65"/>
      <c r="O437" s="68"/>
      <c r="P437" s="65"/>
      <c r="Q437" s="65"/>
      <c r="R437" s="109"/>
      <c r="S437" s="115"/>
      <c r="T437" s="111"/>
      <c r="U437" s="278"/>
      <c r="V437" s="66"/>
      <c r="W437" s="66"/>
      <c r="X437" s="138"/>
      <c r="Y437" s="138"/>
      <c r="Z437" s="138"/>
      <c r="AA437" s="138"/>
      <c r="AB437" s="138"/>
    </row>
    <row r="438" spans="2:28" s="67" customFormat="1" ht="12" hidden="1">
      <c r="B438" s="65"/>
      <c r="C438" s="65"/>
      <c r="D438" s="66"/>
      <c r="E438" s="65"/>
      <c r="F438" s="66"/>
      <c r="G438" s="327"/>
      <c r="H438" s="331"/>
      <c r="I438" s="331"/>
      <c r="J438" s="411"/>
      <c r="K438" s="331"/>
      <c r="L438" s="307"/>
      <c r="M438" s="65"/>
      <c r="N438" s="65"/>
      <c r="O438" s="68"/>
      <c r="P438" s="65"/>
      <c r="Q438" s="65"/>
      <c r="R438" s="109"/>
      <c r="S438" s="115"/>
      <c r="T438" s="111"/>
      <c r="U438" s="278"/>
      <c r="V438" s="66"/>
      <c r="W438" s="66"/>
      <c r="X438" s="138"/>
      <c r="Y438" s="138"/>
      <c r="Z438" s="138"/>
      <c r="AA438" s="138"/>
      <c r="AB438" s="138"/>
    </row>
    <row r="439" spans="2:28" s="67" customFormat="1" ht="12" hidden="1">
      <c r="B439" s="65"/>
      <c r="C439" s="65"/>
      <c r="D439" s="66"/>
      <c r="E439" s="65"/>
      <c r="F439" s="66"/>
      <c r="G439" s="327"/>
      <c r="H439" s="331"/>
      <c r="I439" s="331"/>
      <c r="J439" s="411"/>
      <c r="K439" s="331"/>
      <c r="L439" s="307"/>
      <c r="M439" s="65"/>
      <c r="N439" s="65"/>
      <c r="O439" s="68"/>
      <c r="P439" s="65"/>
      <c r="Q439" s="65"/>
      <c r="R439" s="109"/>
      <c r="S439" s="115"/>
      <c r="T439" s="111"/>
      <c r="U439" s="278"/>
      <c r="V439" s="66"/>
      <c r="W439" s="66"/>
      <c r="X439" s="138"/>
      <c r="Y439" s="138"/>
      <c r="Z439" s="138"/>
      <c r="AA439" s="138"/>
      <c r="AB439" s="138"/>
    </row>
    <row r="440" spans="2:28" s="67" customFormat="1" ht="12" hidden="1">
      <c r="B440" s="65"/>
      <c r="C440" s="65"/>
      <c r="D440" s="66"/>
      <c r="E440" s="65"/>
      <c r="F440" s="66"/>
      <c r="G440" s="327"/>
      <c r="H440" s="331"/>
      <c r="I440" s="331"/>
      <c r="J440" s="411"/>
      <c r="K440" s="331"/>
      <c r="L440" s="307"/>
      <c r="M440" s="65"/>
      <c r="N440" s="65"/>
      <c r="O440" s="68"/>
      <c r="P440" s="65"/>
      <c r="Q440" s="65"/>
      <c r="R440" s="109"/>
      <c r="S440" s="115"/>
      <c r="T440" s="111"/>
      <c r="U440" s="278"/>
      <c r="V440" s="66"/>
      <c r="W440" s="66"/>
      <c r="X440" s="138"/>
      <c r="Y440" s="138"/>
      <c r="Z440" s="138"/>
      <c r="AA440" s="138"/>
      <c r="AB440" s="138"/>
    </row>
    <row r="441" spans="2:28" s="67" customFormat="1" ht="12" hidden="1">
      <c r="B441" s="65"/>
      <c r="C441" s="65"/>
      <c r="D441" s="66"/>
      <c r="E441" s="65"/>
      <c r="F441" s="66"/>
      <c r="G441" s="327"/>
      <c r="H441" s="331"/>
      <c r="I441" s="331"/>
      <c r="J441" s="411"/>
      <c r="K441" s="331"/>
      <c r="L441" s="307"/>
      <c r="M441" s="65"/>
      <c r="N441" s="65"/>
      <c r="O441" s="68"/>
      <c r="P441" s="65"/>
      <c r="Q441" s="65"/>
      <c r="R441" s="109"/>
      <c r="S441" s="115"/>
      <c r="T441" s="111"/>
      <c r="U441" s="278"/>
      <c r="V441" s="66"/>
      <c r="W441" s="66"/>
      <c r="X441" s="138"/>
      <c r="Y441" s="138"/>
      <c r="Z441" s="138"/>
      <c r="AA441" s="138"/>
      <c r="AB441" s="138"/>
    </row>
    <row r="442" spans="2:28" s="67" customFormat="1" ht="12" hidden="1">
      <c r="B442" s="65"/>
      <c r="C442" s="65"/>
      <c r="D442" s="66"/>
      <c r="E442" s="65"/>
      <c r="F442" s="66"/>
      <c r="G442" s="327"/>
      <c r="H442" s="331"/>
      <c r="I442" s="331"/>
      <c r="J442" s="411"/>
      <c r="K442" s="331"/>
      <c r="L442" s="307"/>
      <c r="M442" s="65"/>
      <c r="N442" s="65"/>
      <c r="O442" s="68"/>
      <c r="P442" s="65"/>
      <c r="Q442" s="65"/>
      <c r="R442" s="109"/>
      <c r="S442" s="115"/>
      <c r="T442" s="111"/>
      <c r="U442" s="278"/>
      <c r="V442" s="66"/>
      <c r="W442" s="66"/>
      <c r="X442" s="138"/>
      <c r="Y442" s="138"/>
      <c r="Z442" s="138"/>
      <c r="AA442" s="138"/>
      <c r="AB442" s="138"/>
    </row>
    <row r="443" spans="2:28" s="67" customFormat="1" ht="12" hidden="1">
      <c r="B443" s="65"/>
      <c r="C443" s="65"/>
      <c r="D443" s="66"/>
      <c r="E443" s="65"/>
      <c r="F443" s="66"/>
      <c r="G443" s="327"/>
      <c r="H443" s="331"/>
      <c r="I443" s="331"/>
      <c r="J443" s="411"/>
      <c r="K443" s="331"/>
      <c r="L443" s="307"/>
      <c r="M443" s="65"/>
      <c r="N443" s="65"/>
      <c r="O443" s="68"/>
      <c r="P443" s="65"/>
      <c r="Q443" s="65"/>
      <c r="R443" s="109"/>
      <c r="S443" s="115"/>
      <c r="T443" s="111"/>
      <c r="U443" s="278"/>
      <c r="V443" s="66"/>
      <c r="W443" s="66"/>
      <c r="X443" s="138"/>
      <c r="Y443" s="138"/>
      <c r="Z443" s="138"/>
      <c r="AA443" s="138"/>
      <c r="AB443" s="138"/>
    </row>
    <row r="444" spans="2:28" s="67" customFormat="1" ht="12" hidden="1">
      <c r="B444" s="65"/>
      <c r="C444" s="65"/>
      <c r="D444" s="66"/>
      <c r="E444" s="65"/>
      <c r="F444" s="66"/>
      <c r="G444" s="327"/>
      <c r="H444" s="331"/>
      <c r="I444" s="331"/>
      <c r="J444" s="411"/>
      <c r="K444" s="331"/>
      <c r="L444" s="307"/>
      <c r="M444" s="65"/>
      <c r="N444" s="65"/>
      <c r="O444" s="68"/>
      <c r="P444" s="65"/>
      <c r="Q444" s="65"/>
      <c r="R444" s="109"/>
      <c r="S444" s="115"/>
      <c r="T444" s="111"/>
      <c r="U444" s="278"/>
      <c r="V444" s="66"/>
      <c r="W444" s="66"/>
      <c r="X444" s="138"/>
      <c r="Y444" s="138"/>
      <c r="Z444" s="138"/>
      <c r="AA444" s="138"/>
      <c r="AB444" s="138"/>
    </row>
    <row r="445" spans="2:28" s="67" customFormat="1" ht="12" hidden="1">
      <c r="B445" s="65"/>
      <c r="C445" s="65"/>
      <c r="D445" s="66"/>
      <c r="E445" s="65"/>
      <c r="F445" s="66"/>
      <c r="G445" s="327"/>
      <c r="H445" s="331"/>
      <c r="I445" s="331"/>
      <c r="J445" s="411"/>
      <c r="K445" s="331"/>
      <c r="L445" s="307"/>
      <c r="M445" s="65"/>
      <c r="N445" s="65"/>
      <c r="O445" s="68"/>
      <c r="P445" s="65"/>
      <c r="Q445" s="65"/>
      <c r="R445" s="109"/>
      <c r="S445" s="115"/>
      <c r="T445" s="111"/>
      <c r="U445" s="278"/>
      <c r="V445" s="66"/>
      <c r="W445" s="66"/>
      <c r="X445" s="138"/>
      <c r="Y445" s="138"/>
      <c r="Z445" s="138"/>
      <c r="AA445" s="138"/>
      <c r="AB445" s="138"/>
    </row>
    <row r="446" spans="2:28" s="67" customFormat="1" ht="12" hidden="1">
      <c r="B446" s="65"/>
      <c r="C446" s="65"/>
      <c r="D446" s="66"/>
      <c r="E446" s="65"/>
      <c r="F446" s="66"/>
      <c r="G446" s="327"/>
      <c r="H446" s="331"/>
      <c r="I446" s="331"/>
      <c r="J446" s="411"/>
      <c r="K446" s="331"/>
      <c r="L446" s="307"/>
      <c r="M446" s="65"/>
      <c r="N446" s="65"/>
      <c r="O446" s="68"/>
      <c r="P446" s="65"/>
      <c r="Q446" s="65"/>
      <c r="R446" s="109"/>
      <c r="S446" s="115"/>
      <c r="T446" s="111"/>
      <c r="U446" s="278"/>
      <c r="V446" s="66"/>
      <c r="W446" s="66"/>
      <c r="X446" s="138"/>
      <c r="Y446" s="138"/>
      <c r="Z446" s="138"/>
      <c r="AA446" s="138"/>
      <c r="AB446" s="138"/>
    </row>
    <row r="447" spans="2:28" s="67" customFormat="1" ht="12" hidden="1">
      <c r="B447" s="65"/>
      <c r="C447" s="65"/>
      <c r="D447" s="66"/>
      <c r="E447" s="65"/>
      <c r="F447" s="66"/>
      <c r="G447" s="327"/>
      <c r="H447" s="331"/>
      <c r="I447" s="331"/>
      <c r="J447" s="411"/>
      <c r="K447" s="331"/>
      <c r="L447" s="307"/>
      <c r="M447" s="65"/>
      <c r="N447" s="65"/>
      <c r="O447" s="68"/>
      <c r="P447" s="65"/>
      <c r="Q447" s="65"/>
      <c r="R447" s="109"/>
      <c r="S447" s="115"/>
      <c r="T447" s="111"/>
      <c r="U447" s="278"/>
      <c r="V447" s="66"/>
      <c r="W447" s="66"/>
      <c r="X447" s="138"/>
      <c r="Y447" s="138"/>
      <c r="Z447" s="138"/>
      <c r="AA447" s="138"/>
      <c r="AB447" s="138"/>
    </row>
    <row r="448" spans="2:28" s="67" customFormat="1" ht="12" hidden="1">
      <c r="B448" s="65"/>
      <c r="C448" s="65"/>
      <c r="D448" s="66"/>
      <c r="E448" s="65"/>
      <c r="F448" s="66"/>
      <c r="G448" s="327"/>
      <c r="H448" s="331"/>
      <c r="I448" s="331"/>
      <c r="J448" s="411"/>
      <c r="K448" s="331"/>
      <c r="L448" s="307"/>
      <c r="M448" s="65"/>
      <c r="N448" s="65"/>
      <c r="O448" s="68"/>
      <c r="P448" s="65"/>
      <c r="Q448" s="65"/>
      <c r="R448" s="109"/>
      <c r="S448" s="115"/>
      <c r="T448" s="111"/>
      <c r="U448" s="278"/>
      <c r="V448" s="66"/>
      <c r="W448" s="66"/>
      <c r="X448" s="138"/>
      <c r="Y448" s="138"/>
      <c r="Z448" s="138"/>
      <c r="AA448" s="138"/>
      <c r="AB448" s="138"/>
    </row>
    <row r="449" spans="2:28" s="67" customFormat="1" ht="12" hidden="1">
      <c r="B449" s="65"/>
      <c r="C449" s="65"/>
      <c r="D449" s="66"/>
      <c r="E449" s="65"/>
      <c r="F449" s="66"/>
      <c r="G449" s="327"/>
      <c r="H449" s="331"/>
      <c r="I449" s="331"/>
      <c r="J449" s="411"/>
      <c r="K449" s="331"/>
      <c r="L449" s="307"/>
      <c r="M449" s="65"/>
      <c r="N449" s="65"/>
      <c r="O449" s="68"/>
      <c r="P449" s="65"/>
      <c r="Q449" s="65"/>
      <c r="R449" s="109"/>
      <c r="S449" s="115"/>
      <c r="T449" s="111"/>
      <c r="U449" s="278"/>
      <c r="V449" s="66"/>
      <c r="W449" s="66"/>
      <c r="X449" s="138"/>
      <c r="Y449" s="138"/>
      <c r="Z449" s="138"/>
      <c r="AA449" s="138"/>
      <c r="AB449" s="138"/>
    </row>
    <row r="450" spans="2:28" s="67" customFormat="1" ht="12" hidden="1">
      <c r="B450" s="65"/>
      <c r="C450" s="65"/>
      <c r="D450" s="66"/>
      <c r="E450" s="65"/>
      <c r="F450" s="66"/>
      <c r="G450" s="327"/>
      <c r="H450" s="331"/>
      <c r="I450" s="331"/>
      <c r="J450" s="411"/>
      <c r="K450" s="331"/>
      <c r="L450" s="307"/>
      <c r="M450" s="65"/>
      <c r="N450" s="65"/>
      <c r="O450" s="68"/>
      <c r="P450" s="65"/>
      <c r="Q450" s="65"/>
      <c r="R450" s="109"/>
      <c r="S450" s="115"/>
      <c r="T450" s="111"/>
      <c r="U450" s="278"/>
      <c r="V450" s="66"/>
      <c r="W450" s="66"/>
      <c r="X450" s="138"/>
      <c r="Y450" s="138"/>
      <c r="Z450" s="138"/>
      <c r="AA450" s="138"/>
      <c r="AB450" s="138"/>
    </row>
    <row r="451" spans="2:28" s="67" customFormat="1" ht="12" hidden="1">
      <c r="B451" s="65"/>
      <c r="C451" s="65"/>
      <c r="D451" s="66"/>
      <c r="E451" s="65"/>
      <c r="F451" s="66"/>
      <c r="G451" s="327"/>
      <c r="H451" s="331"/>
      <c r="I451" s="331"/>
      <c r="J451" s="411"/>
      <c r="K451" s="331"/>
      <c r="L451" s="307"/>
      <c r="M451" s="65"/>
      <c r="N451" s="65"/>
      <c r="O451" s="68"/>
      <c r="P451" s="65"/>
      <c r="Q451" s="65"/>
      <c r="R451" s="109"/>
      <c r="S451" s="115"/>
      <c r="T451" s="111"/>
      <c r="U451" s="278"/>
      <c r="V451" s="66"/>
      <c r="W451" s="66"/>
      <c r="X451" s="138"/>
      <c r="Y451" s="138"/>
      <c r="Z451" s="138"/>
      <c r="AA451" s="138"/>
      <c r="AB451" s="138"/>
    </row>
    <row r="452" spans="2:28" s="67" customFormat="1" ht="12" hidden="1">
      <c r="B452" s="65"/>
      <c r="C452" s="65"/>
      <c r="D452" s="66"/>
      <c r="E452" s="65"/>
      <c r="F452" s="66"/>
      <c r="G452" s="327"/>
      <c r="H452" s="331"/>
      <c r="I452" s="331"/>
      <c r="J452" s="411"/>
      <c r="K452" s="331"/>
      <c r="L452" s="307"/>
      <c r="M452" s="65"/>
      <c r="N452" s="65"/>
      <c r="O452" s="68"/>
      <c r="P452" s="65"/>
      <c r="Q452" s="65"/>
      <c r="R452" s="109"/>
      <c r="S452" s="115"/>
      <c r="T452" s="111"/>
      <c r="U452" s="278"/>
      <c r="V452" s="66"/>
      <c r="W452" s="66"/>
      <c r="X452" s="138"/>
      <c r="Y452" s="138"/>
      <c r="Z452" s="138"/>
      <c r="AA452" s="138"/>
      <c r="AB452" s="138"/>
    </row>
    <row r="453" spans="2:28" s="67" customFormat="1" ht="12" hidden="1">
      <c r="B453" s="65"/>
      <c r="C453" s="65"/>
      <c r="D453" s="66"/>
      <c r="E453" s="65"/>
      <c r="F453" s="66"/>
      <c r="G453" s="327"/>
      <c r="H453" s="331"/>
      <c r="I453" s="331"/>
      <c r="J453" s="411"/>
      <c r="K453" s="331"/>
      <c r="L453" s="307"/>
      <c r="M453" s="65"/>
      <c r="N453" s="65"/>
      <c r="O453" s="68"/>
      <c r="P453" s="65"/>
      <c r="Q453" s="65"/>
      <c r="R453" s="109"/>
      <c r="S453" s="115"/>
      <c r="T453" s="111"/>
      <c r="U453" s="278"/>
      <c r="V453" s="66"/>
      <c r="W453" s="66"/>
      <c r="X453" s="138"/>
      <c r="Y453" s="138"/>
      <c r="Z453" s="138"/>
      <c r="AA453" s="138"/>
      <c r="AB453" s="138"/>
    </row>
    <row r="454" spans="2:28" s="67" customFormat="1" ht="12" hidden="1">
      <c r="B454" s="65"/>
      <c r="C454" s="65"/>
      <c r="D454" s="66"/>
      <c r="E454" s="65"/>
      <c r="F454" s="66"/>
      <c r="G454" s="327"/>
      <c r="H454" s="331"/>
      <c r="I454" s="331"/>
      <c r="J454" s="411"/>
      <c r="K454" s="331"/>
      <c r="L454" s="307"/>
      <c r="M454" s="65"/>
      <c r="N454" s="65"/>
      <c r="O454" s="68"/>
      <c r="P454" s="65"/>
      <c r="Q454" s="65"/>
      <c r="R454" s="109"/>
      <c r="S454" s="115"/>
      <c r="T454" s="111"/>
      <c r="U454" s="278"/>
      <c r="V454" s="66"/>
      <c r="W454" s="66"/>
      <c r="X454" s="138"/>
      <c r="Y454" s="138"/>
      <c r="Z454" s="138"/>
      <c r="AA454" s="138"/>
      <c r="AB454" s="138"/>
    </row>
    <row r="455" spans="2:28" s="67" customFormat="1" ht="12" hidden="1">
      <c r="B455" s="65"/>
      <c r="C455" s="65"/>
      <c r="D455" s="66"/>
      <c r="E455" s="65"/>
      <c r="F455" s="66"/>
      <c r="G455" s="327"/>
      <c r="H455" s="331"/>
      <c r="I455" s="331"/>
      <c r="J455" s="411"/>
      <c r="K455" s="331"/>
      <c r="L455" s="307"/>
      <c r="M455" s="65"/>
      <c r="N455" s="65"/>
      <c r="O455" s="68"/>
      <c r="P455" s="65"/>
      <c r="Q455" s="65"/>
      <c r="R455" s="109"/>
      <c r="S455" s="115"/>
      <c r="T455" s="111"/>
      <c r="U455" s="278"/>
      <c r="V455" s="66"/>
      <c r="W455" s="66"/>
      <c r="X455" s="138"/>
      <c r="Y455" s="138"/>
      <c r="Z455" s="138"/>
      <c r="AA455" s="138"/>
      <c r="AB455" s="138"/>
    </row>
    <row r="456" spans="2:28" s="67" customFormat="1" ht="12" hidden="1">
      <c r="B456" s="65"/>
      <c r="C456" s="65"/>
      <c r="D456" s="66"/>
      <c r="E456" s="65"/>
      <c r="F456" s="66"/>
      <c r="G456" s="327"/>
      <c r="H456" s="331"/>
      <c r="I456" s="331"/>
      <c r="J456" s="411"/>
      <c r="K456" s="331"/>
      <c r="L456" s="307"/>
      <c r="M456" s="65"/>
      <c r="N456" s="65"/>
      <c r="O456" s="68"/>
      <c r="P456" s="65"/>
      <c r="Q456" s="65"/>
      <c r="R456" s="109"/>
      <c r="S456" s="115"/>
      <c r="T456" s="111"/>
      <c r="U456" s="278"/>
      <c r="V456" s="66"/>
      <c r="W456" s="66"/>
      <c r="X456" s="138"/>
      <c r="Y456" s="138"/>
      <c r="Z456" s="138"/>
      <c r="AA456" s="138"/>
      <c r="AB456" s="138"/>
    </row>
    <row r="457" spans="2:28" s="67" customFormat="1" ht="12" hidden="1">
      <c r="B457" s="65"/>
      <c r="C457" s="65"/>
      <c r="D457" s="66"/>
      <c r="E457" s="65"/>
      <c r="F457" s="66"/>
      <c r="G457" s="327"/>
      <c r="H457" s="331"/>
      <c r="I457" s="331"/>
      <c r="J457" s="411"/>
      <c r="K457" s="331"/>
      <c r="L457" s="307"/>
      <c r="M457" s="65"/>
      <c r="N457" s="65"/>
      <c r="O457" s="68"/>
      <c r="P457" s="65"/>
      <c r="Q457" s="65"/>
      <c r="R457" s="109"/>
      <c r="S457" s="115"/>
      <c r="T457" s="111"/>
      <c r="U457" s="278"/>
      <c r="V457" s="66"/>
      <c r="W457" s="66"/>
      <c r="X457" s="138"/>
      <c r="Y457" s="138"/>
      <c r="Z457" s="138"/>
      <c r="AA457" s="138"/>
      <c r="AB457" s="138"/>
    </row>
    <row r="458" spans="2:28" s="67" customFormat="1" ht="12" hidden="1">
      <c r="B458" s="65"/>
      <c r="C458" s="65"/>
      <c r="D458" s="66"/>
      <c r="E458" s="65"/>
      <c r="F458" s="66"/>
      <c r="G458" s="327"/>
      <c r="H458" s="331"/>
      <c r="I458" s="331"/>
      <c r="J458" s="411"/>
      <c r="K458" s="331"/>
      <c r="L458" s="307"/>
      <c r="M458" s="65"/>
      <c r="N458" s="65"/>
      <c r="O458" s="68"/>
      <c r="P458" s="65"/>
      <c r="Q458" s="65"/>
      <c r="R458" s="109"/>
      <c r="S458" s="115"/>
      <c r="T458" s="111"/>
      <c r="U458" s="278"/>
      <c r="V458" s="66"/>
      <c r="W458" s="66"/>
      <c r="X458" s="138"/>
      <c r="Y458" s="138"/>
      <c r="Z458" s="138"/>
      <c r="AA458" s="138"/>
      <c r="AB458" s="138"/>
    </row>
    <row r="459" spans="2:28" s="67" customFormat="1" ht="12" hidden="1">
      <c r="B459" s="65"/>
      <c r="C459" s="65"/>
      <c r="D459" s="66"/>
      <c r="E459" s="65"/>
      <c r="F459" s="66"/>
      <c r="G459" s="327"/>
      <c r="H459" s="331"/>
      <c r="I459" s="331"/>
      <c r="J459" s="411"/>
      <c r="K459" s="331"/>
      <c r="L459" s="307"/>
      <c r="M459" s="65"/>
      <c r="N459" s="65"/>
      <c r="O459" s="68"/>
      <c r="P459" s="65"/>
      <c r="Q459" s="65"/>
      <c r="R459" s="109"/>
      <c r="S459" s="115"/>
      <c r="T459" s="111"/>
      <c r="U459" s="278"/>
      <c r="V459" s="66"/>
      <c r="W459" s="66"/>
      <c r="X459" s="138"/>
      <c r="Y459" s="138"/>
      <c r="Z459" s="138"/>
      <c r="AA459" s="138"/>
      <c r="AB459" s="138"/>
    </row>
    <row r="460" spans="2:28" s="67" customFormat="1" ht="12" hidden="1">
      <c r="B460" s="65"/>
      <c r="C460" s="65"/>
      <c r="D460" s="66"/>
      <c r="E460" s="65"/>
      <c r="F460" s="66"/>
      <c r="G460" s="327"/>
      <c r="H460" s="331"/>
      <c r="I460" s="331"/>
      <c r="J460" s="411"/>
      <c r="K460" s="331"/>
      <c r="L460" s="307"/>
      <c r="M460" s="65"/>
      <c r="N460" s="65"/>
      <c r="O460" s="68"/>
      <c r="P460" s="65"/>
      <c r="Q460" s="65"/>
      <c r="R460" s="109"/>
      <c r="S460" s="115"/>
      <c r="T460" s="111"/>
      <c r="U460" s="278"/>
      <c r="V460" s="66"/>
      <c r="W460" s="66"/>
      <c r="X460" s="138"/>
      <c r="Y460" s="138"/>
      <c r="Z460" s="138"/>
      <c r="AA460" s="138"/>
      <c r="AB460" s="138"/>
    </row>
    <row r="461" spans="2:28" s="67" customFormat="1" ht="12" hidden="1">
      <c r="B461" s="65"/>
      <c r="C461" s="65"/>
      <c r="D461" s="66"/>
      <c r="E461" s="65"/>
      <c r="F461" s="66"/>
      <c r="G461" s="327"/>
      <c r="H461" s="331"/>
      <c r="I461" s="331"/>
      <c r="J461" s="411"/>
      <c r="K461" s="331"/>
      <c r="L461" s="307"/>
      <c r="M461" s="65"/>
      <c r="N461" s="65"/>
      <c r="O461" s="68"/>
      <c r="P461" s="65"/>
      <c r="Q461" s="65"/>
      <c r="R461" s="109"/>
      <c r="S461" s="115"/>
      <c r="T461" s="111"/>
      <c r="U461" s="278"/>
      <c r="V461" s="66"/>
      <c r="W461" s="66"/>
      <c r="X461" s="138"/>
      <c r="Y461" s="138"/>
      <c r="Z461" s="138"/>
      <c r="AA461" s="138"/>
      <c r="AB461" s="138"/>
    </row>
    <row r="462" spans="2:28" s="67" customFormat="1" ht="12" hidden="1">
      <c r="B462" s="65"/>
      <c r="C462" s="65"/>
      <c r="D462" s="66"/>
      <c r="E462" s="65"/>
      <c r="F462" s="66"/>
      <c r="G462" s="327"/>
      <c r="H462" s="331"/>
      <c r="I462" s="331"/>
      <c r="J462" s="411"/>
      <c r="K462" s="331"/>
      <c r="L462" s="307"/>
      <c r="M462" s="65"/>
      <c r="N462" s="65"/>
      <c r="O462" s="68"/>
      <c r="P462" s="65"/>
      <c r="Q462" s="65"/>
      <c r="R462" s="109"/>
      <c r="S462" s="115"/>
      <c r="T462" s="111"/>
      <c r="U462" s="278"/>
      <c r="V462" s="66"/>
      <c r="W462" s="66"/>
      <c r="X462" s="138"/>
      <c r="Y462" s="138"/>
      <c r="Z462" s="138"/>
      <c r="AA462" s="138"/>
      <c r="AB462" s="138"/>
    </row>
    <row r="463" spans="2:28" s="67" customFormat="1" ht="12" hidden="1">
      <c r="B463" s="65"/>
      <c r="C463" s="65"/>
      <c r="D463" s="66"/>
      <c r="E463" s="65"/>
      <c r="F463" s="66"/>
      <c r="G463" s="327"/>
      <c r="H463" s="331"/>
      <c r="I463" s="331"/>
      <c r="J463" s="411"/>
      <c r="K463" s="331"/>
      <c r="L463" s="307"/>
      <c r="M463" s="65"/>
      <c r="N463" s="65"/>
      <c r="O463" s="68"/>
      <c r="P463" s="65"/>
      <c r="Q463" s="65"/>
      <c r="R463" s="109"/>
      <c r="S463" s="115"/>
      <c r="T463" s="111"/>
      <c r="U463" s="278"/>
      <c r="V463" s="66"/>
      <c r="W463" s="66"/>
      <c r="X463" s="138"/>
      <c r="Y463" s="138"/>
      <c r="Z463" s="138"/>
      <c r="AA463" s="138"/>
      <c r="AB463" s="138"/>
    </row>
    <row r="464" spans="2:28" s="67" customFormat="1" ht="12" hidden="1">
      <c r="B464" s="65"/>
      <c r="C464" s="65"/>
      <c r="D464" s="66"/>
      <c r="E464" s="65"/>
      <c r="F464" s="66"/>
      <c r="G464" s="327"/>
      <c r="H464" s="331"/>
      <c r="I464" s="331"/>
      <c r="J464" s="411"/>
      <c r="K464" s="331"/>
      <c r="L464" s="307"/>
      <c r="M464" s="65"/>
      <c r="N464" s="65"/>
      <c r="O464" s="68"/>
      <c r="P464" s="65"/>
      <c r="Q464" s="65"/>
      <c r="R464" s="109"/>
      <c r="S464" s="115"/>
      <c r="T464" s="111"/>
      <c r="U464" s="278"/>
      <c r="V464" s="66"/>
      <c r="W464" s="66"/>
      <c r="X464" s="138"/>
      <c r="Y464" s="138"/>
      <c r="Z464" s="138"/>
      <c r="AA464" s="138"/>
      <c r="AB464" s="138"/>
    </row>
    <row r="465" spans="2:28" s="67" customFormat="1" ht="12" hidden="1">
      <c r="B465" s="65"/>
      <c r="C465" s="65"/>
      <c r="D465" s="66"/>
      <c r="E465" s="65"/>
      <c r="F465" s="66"/>
      <c r="G465" s="327"/>
      <c r="H465" s="331"/>
      <c r="I465" s="331"/>
      <c r="J465" s="411"/>
      <c r="K465" s="331"/>
      <c r="L465" s="307"/>
      <c r="M465" s="65"/>
      <c r="N465" s="65"/>
      <c r="O465" s="68"/>
      <c r="P465" s="65"/>
      <c r="Q465" s="65"/>
      <c r="R465" s="109"/>
      <c r="S465" s="115"/>
      <c r="T465" s="111"/>
      <c r="U465" s="278"/>
      <c r="V465" s="66"/>
      <c r="W465" s="66"/>
      <c r="X465" s="138"/>
      <c r="Y465" s="138"/>
      <c r="Z465" s="138"/>
      <c r="AA465" s="138"/>
      <c r="AB465" s="138"/>
    </row>
    <row r="466" spans="2:28" s="67" customFormat="1" ht="12" hidden="1">
      <c r="B466" s="65"/>
      <c r="C466" s="65"/>
      <c r="D466" s="66"/>
      <c r="E466" s="65"/>
      <c r="F466" s="66"/>
      <c r="G466" s="327"/>
      <c r="H466" s="331"/>
      <c r="I466" s="331"/>
      <c r="J466" s="411"/>
      <c r="K466" s="331"/>
      <c r="L466" s="307"/>
      <c r="M466" s="65"/>
      <c r="N466" s="65"/>
      <c r="O466" s="68"/>
      <c r="P466" s="65"/>
      <c r="Q466" s="65"/>
      <c r="R466" s="109"/>
      <c r="S466" s="115"/>
      <c r="T466" s="111"/>
      <c r="U466" s="278"/>
      <c r="V466" s="66"/>
      <c r="W466" s="66"/>
      <c r="X466" s="138"/>
      <c r="Y466" s="138"/>
      <c r="Z466" s="138"/>
      <c r="AA466" s="138"/>
      <c r="AB466" s="138"/>
    </row>
    <row r="467" spans="2:28" s="67" customFormat="1" ht="12" hidden="1">
      <c r="B467" s="65"/>
      <c r="C467" s="65"/>
      <c r="D467" s="66"/>
      <c r="E467" s="65"/>
      <c r="F467" s="66"/>
      <c r="G467" s="327"/>
      <c r="H467" s="331"/>
      <c r="I467" s="331"/>
      <c r="J467" s="411"/>
      <c r="K467" s="331"/>
      <c r="L467" s="307"/>
      <c r="M467" s="65"/>
      <c r="N467" s="65"/>
      <c r="O467" s="68"/>
      <c r="P467" s="65"/>
      <c r="Q467" s="65"/>
      <c r="R467" s="109"/>
      <c r="S467" s="115"/>
      <c r="T467" s="111"/>
      <c r="U467" s="278"/>
      <c r="V467" s="66"/>
      <c r="W467" s="66"/>
      <c r="X467" s="138"/>
      <c r="Y467" s="138"/>
      <c r="Z467" s="138"/>
      <c r="AA467" s="138"/>
      <c r="AB467" s="138"/>
    </row>
    <row r="468" spans="2:28" s="67" customFormat="1" ht="12" hidden="1">
      <c r="B468" s="65"/>
      <c r="C468" s="65"/>
      <c r="D468" s="66"/>
      <c r="E468" s="65"/>
      <c r="F468" s="66"/>
      <c r="G468" s="327"/>
      <c r="H468" s="331"/>
      <c r="I468" s="331"/>
      <c r="J468" s="411"/>
      <c r="K468" s="331"/>
      <c r="L468" s="307"/>
      <c r="M468" s="65"/>
      <c r="N468" s="65"/>
      <c r="O468" s="68"/>
      <c r="P468" s="65"/>
      <c r="Q468" s="65"/>
      <c r="R468" s="109"/>
      <c r="S468" s="115"/>
      <c r="T468" s="111"/>
      <c r="U468" s="278"/>
      <c r="V468" s="66"/>
      <c r="W468" s="66"/>
      <c r="X468" s="138"/>
      <c r="Y468" s="138"/>
      <c r="Z468" s="138"/>
      <c r="AA468" s="138"/>
      <c r="AB468" s="138"/>
    </row>
    <row r="469" spans="2:28" s="67" customFormat="1" ht="12" hidden="1">
      <c r="B469" s="65"/>
      <c r="C469" s="65"/>
      <c r="D469" s="66"/>
      <c r="E469" s="65"/>
      <c r="F469" s="66"/>
      <c r="G469" s="327"/>
      <c r="H469" s="331"/>
      <c r="I469" s="331"/>
      <c r="J469" s="411"/>
      <c r="K469" s="331"/>
      <c r="L469" s="307"/>
      <c r="M469" s="65"/>
      <c r="N469" s="65"/>
      <c r="O469" s="68"/>
      <c r="P469" s="65"/>
      <c r="Q469" s="65"/>
      <c r="R469" s="109"/>
      <c r="S469" s="115"/>
      <c r="T469" s="111"/>
      <c r="U469" s="278"/>
      <c r="V469" s="66"/>
      <c r="W469" s="66"/>
      <c r="X469" s="138"/>
      <c r="Y469" s="138"/>
      <c r="Z469" s="138"/>
      <c r="AA469" s="138"/>
      <c r="AB469" s="138"/>
    </row>
    <row r="470" spans="2:28" s="67" customFormat="1" ht="12" hidden="1">
      <c r="B470" s="65"/>
      <c r="C470" s="65"/>
      <c r="D470" s="66"/>
      <c r="E470" s="65"/>
      <c r="F470" s="66"/>
      <c r="G470" s="327"/>
      <c r="H470" s="331"/>
      <c r="I470" s="331"/>
      <c r="J470" s="411"/>
      <c r="K470" s="331"/>
      <c r="L470" s="307"/>
      <c r="M470" s="65"/>
      <c r="N470" s="65"/>
      <c r="O470" s="68"/>
      <c r="P470" s="65"/>
      <c r="Q470" s="65"/>
      <c r="R470" s="109"/>
      <c r="S470" s="115"/>
      <c r="T470" s="111"/>
      <c r="U470" s="278"/>
      <c r="V470" s="66"/>
      <c r="W470" s="66"/>
      <c r="X470" s="138"/>
      <c r="Y470" s="138"/>
      <c r="Z470" s="138"/>
      <c r="AA470" s="138"/>
      <c r="AB470" s="138"/>
    </row>
    <row r="471" spans="2:28" s="67" customFormat="1" ht="12" hidden="1">
      <c r="B471" s="65"/>
      <c r="C471" s="65"/>
      <c r="D471" s="66"/>
      <c r="E471" s="65"/>
      <c r="F471" s="66"/>
      <c r="G471" s="327"/>
      <c r="H471" s="331"/>
      <c r="I471" s="331"/>
      <c r="J471" s="411"/>
      <c r="K471" s="331"/>
      <c r="L471" s="307"/>
      <c r="M471" s="65"/>
      <c r="N471" s="65"/>
      <c r="O471" s="68"/>
      <c r="P471" s="65"/>
      <c r="Q471" s="65"/>
      <c r="R471" s="109"/>
      <c r="S471" s="115"/>
      <c r="T471" s="111"/>
      <c r="U471" s="278"/>
      <c r="V471" s="66"/>
      <c r="W471" s="66"/>
      <c r="X471" s="138"/>
      <c r="Y471" s="138"/>
      <c r="Z471" s="138"/>
      <c r="AA471" s="138"/>
      <c r="AB471" s="138"/>
    </row>
    <row r="472" spans="2:28" s="67" customFormat="1" ht="12" hidden="1">
      <c r="B472" s="65"/>
      <c r="C472" s="65"/>
      <c r="D472" s="66"/>
      <c r="E472" s="65"/>
      <c r="F472" s="66"/>
      <c r="G472" s="327"/>
      <c r="H472" s="331"/>
      <c r="I472" s="331"/>
      <c r="J472" s="411"/>
      <c r="K472" s="331"/>
      <c r="L472" s="307"/>
      <c r="M472" s="65"/>
      <c r="N472" s="65"/>
      <c r="O472" s="68"/>
      <c r="P472" s="65"/>
      <c r="Q472" s="65"/>
      <c r="R472" s="109"/>
      <c r="S472" s="115"/>
      <c r="T472" s="111"/>
      <c r="U472" s="278"/>
      <c r="V472" s="66"/>
      <c r="W472" s="66"/>
      <c r="X472" s="138"/>
      <c r="Y472" s="138"/>
      <c r="Z472" s="138"/>
      <c r="AA472" s="138"/>
      <c r="AB472" s="138"/>
    </row>
    <row r="473" spans="2:28" s="67" customFormat="1" ht="12" hidden="1">
      <c r="B473" s="65"/>
      <c r="C473" s="65"/>
      <c r="D473" s="66"/>
      <c r="E473" s="65"/>
      <c r="F473" s="66"/>
      <c r="G473" s="327"/>
      <c r="H473" s="331"/>
      <c r="I473" s="331"/>
      <c r="J473" s="411"/>
      <c r="K473" s="331"/>
      <c r="L473" s="307"/>
      <c r="M473" s="65"/>
      <c r="N473" s="65"/>
      <c r="O473" s="68"/>
      <c r="P473" s="65"/>
      <c r="Q473" s="65"/>
      <c r="R473" s="109"/>
      <c r="S473" s="115"/>
      <c r="T473" s="111"/>
      <c r="U473" s="278"/>
      <c r="V473" s="66"/>
      <c r="W473" s="66"/>
      <c r="X473" s="138"/>
      <c r="Y473" s="138"/>
      <c r="Z473" s="138"/>
      <c r="AA473" s="138"/>
      <c r="AB473" s="138"/>
    </row>
    <row r="474" spans="2:28" s="67" customFormat="1" ht="12" hidden="1">
      <c r="B474" s="65"/>
      <c r="C474" s="65"/>
      <c r="D474" s="66"/>
      <c r="E474" s="65"/>
      <c r="F474" s="66"/>
      <c r="G474" s="327"/>
      <c r="H474" s="331"/>
      <c r="I474" s="331"/>
      <c r="J474" s="411"/>
      <c r="K474" s="331"/>
      <c r="L474" s="307"/>
      <c r="M474" s="65"/>
      <c r="N474" s="65"/>
      <c r="O474" s="68"/>
      <c r="P474" s="65"/>
      <c r="Q474" s="65"/>
      <c r="R474" s="109"/>
      <c r="S474" s="115"/>
      <c r="T474" s="111"/>
      <c r="U474" s="278"/>
      <c r="V474" s="66"/>
      <c r="W474" s="66"/>
      <c r="X474" s="138"/>
      <c r="Y474" s="138"/>
      <c r="Z474" s="138"/>
      <c r="AA474" s="138"/>
      <c r="AB474" s="138"/>
    </row>
    <row r="475" spans="2:28" s="67" customFormat="1" ht="12" hidden="1">
      <c r="B475" s="65"/>
      <c r="C475" s="65"/>
      <c r="D475" s="66"/>
      <c r="E475" s="65"/>
      <c r="F475" s="66"/>
      <c r="G475" s="327"/>
      <c r="H475" s="331"/>
      <c r="I475" s="331"/>
      <c r="J475" s="411"/>
      <c r="K475" s="331"/>
      <c r="L475" s="307"/>
      <c r="M475" s="65"/>
      <c r="N475" s="65"/>
      <c r="O475" s="68"/>
      <c r="P475" s="65"/>
      <c r="Q475" s="65"/>
      <c r="R475" s="109"/>
      <c r="S475" s="115"/>
      <c r="T475" s="111"/>
      <c r="U475" s="278"/>
      <c r="V475" s="66"/>
      <c r="W475" s="66"/>
      <c r="X475" s="138"/>
      <c r="Y475" s="138"/>
      <c r="Z475" s="138"/>
      <c r="AA475" s="138"/>
      <c r="AB475" s="138"/>
    </row>
    <row r="476" spans="2:28" s="67" customFormat="1" ht="12" hidden="1">
      <c r="B476" s="65"/>
      <c r="C476" s="65"/>
      <c r="D476" s="66"/>
      <c r="E476" s="65"/>
      <c r="F476" s="66"/>
      <c r="G476" s="327"/>
      <c r="H476" s="331"/>
      <c r="I476" s="331"/>
      <c r="J476" s="411"/>
      <c r="K476" s="331"/>
      <c r="L476" s="307"/>
      <c r="M476" s="65"/>
      <c r="N476" s="65"/>
      <c r="O476" s="68"/>
      <c r="P476" s="65"/>
      <c r="Q476" s="65"/>
      <c r="R476" s="109"/>
      <c r="S476" s="115"/>
      <c r="T476" s="111"/>
      <c r="U476" s="278"/>
      <c r="V476" s="66"/>
      <c r="W476" s="66"/>
      <c r="X476" s="138"/>
      <c r="Y476" s="138"/>
      <c r="Z476" s="138"/>
      <c r="AA476" s="138"/>
      <c r="AB476" s="138"/>
    </row>
    <row r="477" spans="2:28" s="67" customFormat="1" ht="12" hidden="1">
      <c r="B477" s="65"/>
      <c r="C477" s="65"/>
      <c r="D477" s="66"/>
      <c r="E477" s="65"/>
      <c r="F477" s="66"/>
      <c r="G477" s="327"/>
      <c r="H477" s="331"/>
      <c r="I477" s="331"/>
      <c r="J477" s="411"/>
      <c r="K477" s="331"/>
      <c r="L477" s="307"/>
      <c r="M477" s="65"/>
      <c r="N477" s="65"/>
      <c r="O477" s="68"/>
      <c r="P477" s="65"/>
      <c r="Q477" s="65"/>
      <c r="R477" s="109"/>
      <c r="S477" s="115"/>
      <c r="T477" s="111"/>
      <c r="U477" s="278"/>
      <c r="V477" s="66"/>
      <c r="W477" s="66"/>
      <c r="X477" s="138"/>
      <c r="Y477" s="138"/>
      <c r="Z477" s="138"/>
      <c r="AA477" s="138"/>
      <c r="AB477" s="138"/>
    </row>
    <row r="478" spans="2:28" s="67" customFormat="1" ht="12" hidden="1">
      <c r="B478" s="65"/>
      <c r="C478" s="65"/>
      <c r="D478" s="66"/>
      <c r="E478" s="65"/>
      <c r="F478" s="66"/>
      <c r="G478" s="327"/>
      <c r="H478" s="331"/>
      <c r="I478" s="331"/>
      <c r="J478" s="411"/>
      <c r="K478" s="331"/>
      <c r="L478" s="307"/>
      <c r="M478" s="65"/>
      <c r="N478" s="65"/>
      <c r="O478" s="68"/>
      <c r="P478" s="65"/>
      <c r="Q478" s="65"/>
      <c r="R478" s="109"/>
      <c r="S478" s="115"/>
      <c r="T478" s="111"/>
      <c r="U478" s="278"/>
      <c r="V478" s="66"/>
      <c r="W478" s="66"/>
      <c r="X478" s="138"/>
      <c r="Y478" s="138"/>
      <c r="Z478" s="138"/>
      <c r="AA478" s="138"/>
      <c r="AB478" s="138"/>
    </row>
    <row r="479" spans="2:28" s="67" customFormat="1" ht="12" hidden="1">
      <c r="B479" s="65"/>
      <c r="C479" s="65"/>
      <c r="D479" s="66"/>
      <c r="E479" s="65"/>
      <c r="F479" s="66"/>
      <c r="G479" s="327"/>
      <c r="H479" s="331"/>
      <c r="I479" s="331"/>
      <c r="J479" s="411"/>
      <c r="K479" s="331"/>
      <c r="L479" s="307"/>
      <c r="M479" s="65"/>
      <c r="N479" s="65"/>
      <c r="O479" s="68"/>
      <c r="P479" s="65"/>
      <c r="Q479" s="65"/>
      <c r="R479" s="109"/>
      <c r="S479" s="115"/>
      <c r="T479" s="111"/>
      <c r="U479" s="278"/>
      <c r="V479" s="66"/>
      <c r="W479" s="66"/>
      <c r="X479" s="138"/>
      <c r="Y479" s="138"/>
      <c r="Z479" s="138"/>
      <c r="AA479" s="138"/>
      <c r="AB479" s="138"/>
    </row>
    <row r="480" spans="2:28" s="67" customFormat="1" ht="12" hidden="1">
      <c r="B480" s="65"/>
      <c r="C480" s="65"/>
      <c r="D480" s="66"/>
      <c r="E480" s="65"/>
      <c r="F480" s="66"/>
      <c r="G480" s="327"/>
      <c r="H480" s="331"/>
      <c r="I480" s="331"/>
      <c r="J480" s="411"/>
      <c r="K480" s="331"/>
      <c r="L480" s="307"/>
      <c r="M480" s="65"/>
      <c r="N480" s="65"/>
      <c r="O480" s="68"/>
      <c r="P480" s="65"/>
      <c r="Q480" s="65"/>
      <c r="R480" s="109"/>
      <c r="S480" s="115"/>
      <c r="T480" s="111"/>
      <c r="U480" s="278"/>
      <c r="V480" s="66"/>
      <c r="W480" s="66"/>
      <c r="X480" s="138"/>
      <c r="Y480" s="138"/>
      <c r="Z480" s="138"/>
      <c r="AA480" s="138"/>
      <c r="AB480" s="138"/>
    </row>
    <row r="481" spans="2:28" s="67" customFormat="1" ht="12" hidden="1">
      <c r="B481" s="65"/>
      <c r="C481" s="65"/>
      <c r="D481" s="66"/>
      <c r="E481" s="65"/>
      <c r="F481" s="66"/>
      <c r="G481" s="327"/>
      <c r="H481" s="331"/>
      <c r="I481" s="331"/>
      <c r="J481" s="411"/>
      <c r="K481" s="331"/>
      <c r="L481" s="307"/>
      <c r="M481" s="65"/>
      <c r="N481" s="65"/>
      <c r="O481" s="68"/>
      <c r="P481" s="65"/>
      <c r="Q481" s="65"/>
      <c r="R481" s="109"/>
      <c r="S481" s="115"/>
      <c r="T481" s="111"/>
      <c r="U481" s="278"/>
      <c r="V481" s="66"/>
      <c r="W481" s="66"/>
      <c r="X481" s="138"/>
      <c r="Y481" s="138"/>
      <c r="Z481" s="138"/>
      <c r="AA481" s="138"/>
      <c r="AB481" s="138"/>
    </row>
    <row r="482" spans="2:28" s="67" customFormat="1" ht="12" hidden="1">
      <c r="B482" s="65"/>
      <c r="C482" s="65"/>
      <c r="D482" s="66"/>
      <c r="E482" s="65"/>
      <c r="F482" s="66"/>
      <c r="G482" s="327"/>
      <c r="H482" s="331"/>
      <c r="I482" s="331"/>
      <c r="J482" s="411"/>
      <c r="K482" s="331"/>
      <c r="L482" s="307"/>
      <c r="M482" s="65"/>
      <c r="N482" s="65"/>
      <c r="O482" s="68"/>
      <c r="P482" s="65"/>
      <c r="Q482" s="65"/>
      <c r="R482" s="109"/>
      <c r="S482" s="115"/>
      <c r="T482" s="111"/>
      <c r="U482" s="278"/>
      <c r="V482" s="66"/>
      <c r="W482" s="66"/>
      <c r="X482" s="138"/>
      <c r="Y482" s="138"/>
      <c r="Z482" s="138"/>
      <c r="AA482" s="138"/>
      <c r="AB482" s="138"/>
    </row>
    <row r="483" spans="2:28" s="67" customFormat="1" ht="12" hidden="1">
      <c r="B483" s="65"/>
      <c r="C483" s="65"/>
      <c r="D483" s="66"/>
      <c r="E483" s="65"/>
      <c r="F483" s="66"/>
      <c r="G483" s="327"/>
      <c r="H483" s="331"/>
      <c r="I483" s="331"/>
      <c r="J483" s="411"/>
      <c r="K483" s="331"/>
      <c r="L483" s="307"/>
      <c r="M483" s="65"/>
      <c r="N483" s="65"/>
      <c r="O483" s="68"/>
      <c r="P483" s="65"/>
      <c r="Q483" s="65"/>
      <c r="R483" s="109"/>
      <c r="S483" s="115"/>
      <c r="T483" s="111"/>
      <c r="U483" s="278"/>
      <c r="V483" s="66"/>
      <c r="W483" s="66"/>
      <c r="X483" s="138"/>
      <c r="Y483" s="138"/>
      <c r="Z483" s="138"/>
      <c r="AA483" s="138"/>
      <c r="AB483" s="138"/>
    </row>
    <row r="484" spans="2:28" s="67" customFormat="1" ht="12" hidden="1">
      <c r="B484" s="65"/>
      <c r="C484" s="65"/>
      <c r="D484" s="66"/>
      <c r="E484" s="65"/>
      <c r="F484" s="66"/>
      <c r="G484" s="327"/>
      <c r="H484" s="331"/>
      <c r="I484" s="331"/>
      <c r="J484" s="411"/>
      <c r="K484" s="331"/>
      <c r="L484" s="307"/>
      <c r="M484" s="65"/>
      <c r="N484" s="65"/>
      <c r="O484" s="68"/>
      <c r="P484" s="65"/>
      <c r="Q484" s="65"/>
      <c r="R484" s="109"/>
      <c r="S484" s="115"/>
      <c r="T484" s="111"/>
      <c r="U484" s="278"/>
      <c r="V484" s="66"/>
      <c r="W484" s="66"/>
      <c r="X484" s="138"/>
      <c r="Y484" s="138"/>
      <c r="Z484" s="138"/>
      <c r="AA484" s="138"/>
      <c r="AB484" s="138"/>
    </row>
    <row r="485" spans="2:28" s="67" customFormat="1" ht="12" hidden="1">
      <c r="B485" s="65"/>
      <c r="C485" s="65"/>
      <c r="D485" s="66"/>
      <c r="E485" s="65"/>
      <c r="F485" s="66"/>
      <c r="G485" s="327"/>
      <c r="H485" s="331"/>
      <c r="I485" s="331"/>
      <c r="J485" s="411"/>
      <c r="K485" s="331"/>
      <c r="L485" s="307"/>
      <c r="M485" s="65"/>
      <c r="N485" s="65"/>
      <c r="O485" s="68"/>
      <c r="P485" s="65"/>
      <c r="Q485" s="65"/>
      <c r="R485" s="109"/>
      <c r="S485" s="115"/>
      <c r="T485" s="111"/>
      <c r="U485" s="278"/>
      <c r="V485" s="66"/>
      <c r="W485" s="66"/>
      <c r="X485" s="138"/>
      <c r="Y485" s="138"/>
      <c r="Z485" s="138"/>
      <c r="AA485" s="138"/>
      <c r="AB485" s="138"/>
    </row>
    <row r="486" spans="2:28" s="67" customFormat="1" ht="12" hidden="1">
      <c r="B486" s="65"/>
      <c r="C486" s="65"/>
      <c r="D486" s="66"/>
      <c r="E486" s="65"/>
      <c r="F486" s="66"/>
      <c r="G486" s="327"/>
      <c r="H486" s="331"/>
      <c r="I486" s="331"/>
      <c r="J486" s="411"/>
      <c r="K486" s="331"/>
      <c r="L486" s="307"/>
      <c r="M486" s="65"/>
      <c r="N486" s="65"/>
      <c r="O486" s="68"/>
      <c r="P486" s="65"/>
      <c r="Q486" s="65"/>
      <c r="R486" s="109"/>
      <c r="S486" s="115"/>
      <c r="T486" s="111"/>
      <c r="U486" s="278"/>
      <c r="V486" s="66"/>
      <c r="W486" s="66"/>
      <c r="X486" s="138"/>
      <c r="Y486" s="138"/>
      <c r="Z486" s="138"/>
      <c r="AA486" s="138"/>
      <c r="AB486" s="138"/>
    </row>
    <row r="487" spans="2:28" s="67" customFormat="1" ht="12" hidden="1">
      <c r="B487" s="65"/>
      <c r="C487" s="65"/>
      <c r="D487" s="66"/>
      <c r="E487" s="65"/>
      <c r="F487" s="66"/>
      <c r="G487" s="327"/>
      <c r="H487" s="331"/>
      <c r="I487" s="331"/>
      <c r="J487" s="411"/>
      <c r="K487" s="331"/>
      <c r="L487" s="307"/>
      <c r="M487" s="65"/>
      <c r="N487" s="65"/>
      <c r="O487" s="68"/>
      <c r="P487" s="65"/>
      <c r="Q487" s="65"/>
      <c r="R487" s="109"/>
      <c r="S487" s="115"/>
      <c r="T487" s="111"/>
      <c r="U487" s="278"/>
      <c r="V487" s="66"/>
      <c r="W487" s="66"/>
      <c r="X487" s="138"/>
      <c r="Y487" s="138"/>
      <c r="Z487" s="138"/>
      <c r="AA487" s="138"/>
      <c r="AB487" s="138"/>
    </row>
    <row r="488" spans="2:28" s="67" customFormat="1" ht="12" hidden="1">
      <c r="B488" s="65"/>
      <c r="C488" s="65"/>
      <c r="D488" s="66"/>
      <c r="E488" s="65"/>
      <c r="F488" s="66"/>
      <c r="G488" s="327"/>
      <c r="H488" s="331"/>
      <c r="I488" s="331"/>
      <c r="J488" s="411"/>
      <c r="K488" s="331"/>
      <c r="L488" s="307"/>
      <c r="M488" s="65"/>
      <c r="N488" s="65"/>
      <c r="O488" s="68"/>
      <c r="P488" s="65"/>
      <c r="Q488" s="65"/>
      <c r="R488" s="109"/>
      <c r="S488" s="115"/>
      <c r="T488" s="111"/>
      <c r="U488" s="278"/>
      <c r="V488" s="66"/>
      <c r="W488" s="66"/>
      <c r="X488" s="138"/>
      <c r="Y488" s="138"/>
      <c r="Z488" s="138"/>
      <c r="AA488" s="138"/>
      <c r="AB488" s="138"/>
    </row>
    <row r="489" spans="2:28" s="67" customFormat="1" ht="12" hidden="1">
      <c r="B489" s="65"/>
      <c r="C489" s="65"/>
      <c r="D489" s="66"/>
      <c r="E489" s="65"/>
      <c r="F489" s="66"/>
      <c r="G489" s="327"/>
      <c r="H489" s="331"/>
      <c r="I489" s="331"/>
      <c r="J489" s="411"/>
      <c r="K489" s="331"/>
      <c r="L489" s="307"/>
      <c r="M489" s="65"/>
      <c r="N489" s="65"/>
      <c r="O489" s="68"/>
      <c r="P489" s="65"/>
      <c r="Q489" s="65"/>
      <c r="R489" s="109"/>
      <c r="S489" s="115"/>
      <c r="T489" s="111"/>
      <c r="U489" s="278"/>
      <c r="V489" s="66"/>
      <c r="W489" s="66"/>
      <c r="X489" s="138"/>
      <c r="Y489" s="138"/>
      <c r="Z489" s="138"/>
      <c r="AA489" s="138"/>
      <c r="AB489" s="138"/>
    </row>
    <row r="490" spans="2:28" s="67" customFormat="1" ht="12" hidden="1">
      <c r="B490" s="65"/>
      <c r="C490" s="65"/>
      <c r="D490" s="66"/>
      <c r="E490" s="65"/>
      <c r="F490" s="66"/>
      <c r="G490" s="327"/>
      <c r="H490" s="331"/>
      <c r="I490" s="331"/>
      <c r="J490" s="411"/>
      <c r="K490" s="331"/>
      <c r="L490" s="307"/>
      <c r="M490" s="65"/>
      <c r="N490" s="65"/>
      <c r="O490" s="68"/>
      <c r="P490" s="65"/>
      <c r="Q490" s="65"/>
      <c r="R490" s="109"/>
      <c r="S490" s="115"/>
      <c r="T490" s="111"/>
      <c r="U490" s="278"/>
      <c r="V490" s="66"/>
      <c r="W490" s="66"/>
      <c r="X490" s="138"/>
      <c r="Y490" s="138"/>
      <c r="Z490" s="138"/>
      <c r="AA490" s="138"/>
      <c r="AB490" s="138"/>
    </row>
    <row r="491" spans="2:28" s="67" customFormat="1" ht="12" hidden="1">
      <c r="B491" s="65"/>
      <c r="C491" s="65"/>
      <c r="D491" s="66"/>
      <c r="E491" s="65"/>
      <c r="F491" s="66"/>
      <c r="G491" s="327"/>
      <c r="H491" s="331"/>
      <c r="I491" s="331"/>
      <c r="J491" s="411"/>
      <c r="K491" s="331"/>
      <c r="L491" s="307"/>
      <c r="M491" s="65"/>
      <c r="N491" s="65"/>
      <c r="O491" s="68"/>
      <c r="P491" s="65"/>
      <c r="Q491" s="65"/>
      <c r="R491" s="109"/>
      <c r="S491" s="115"/>
      <c r="T491" s="111"/>
      <c r="U491" s="278"/>
      <c r="V491" s="66"/>
      <c r="W491" s="66"/>
      <c r="X491" s="138"/>
      <c r="Y491" s="138"/>
      <c r="Z491" s="138"/>
      <c r="AA491" s="138"/>
      <c r="AB491" s="138"/>
    </row>
    <row r="492" spans="2:28" s="67" customFormat="1" ht="12" hidden="1">
      <c r="B492" s="65"/>
      <c r="C492" s="65"/>
      <c r="D492" s="66"/>
      <c r="E492" s="65"/>
      <c r="F492" s="66"/>
      <c r="G492" s="327"/>
      <c r="H492" s="331"/>
      <c r="I492" s="331"/>
      <c r="J492" s="411"/>
      <c r="K492" s="331"/>
      <c r="L492" s="307"/>
      <c r="M492" s="65"/>
      <c r="N492" s="65"/>
      <c r="O492" s="68"/>
      <c r="P492" s="65"/>
      <c r="Q492" s="65"/>
      <c r="R492" s="109"/>
      <c r="S492" s="115"/>
      <c r="T492" s="111"/>
      <c r="U492" s="278"/>
      <c r="V492" s="66"/>
      <c r="W492" s="66"/>
      <c r="X492" s="138"/>
      <c r="Y492" s="138"/>
      <c r="Z492" s="138"/>
      <c r="AA492" s="138"/>
      <c r="AB492" s="138"/>
    </row>
    <row r="493" spans="2:28" s="67" customFormat="1" ht="12" hidden="1">
      <c r="B493" s="65"/>
      <c r="C493" s="65"/>
      <c r="D493" s="66"/>
      <c r="E493" s="65"/>
      <c r="F493" s="66"/>
      <c r="G493" s="327"/>
      <c r="H493" s="331"/>
      <c r="I493" s="331"/>
      <c r="J493" s="411"/>
      <c r="K493" s="331"/>
      <c r="L493" s="307"/>
      <c r="M493" s="65"/>
      <c r="N493" s="65"/>
      <c r="O493" s="68"/>
      <c r="P493" s="65"/>
      <c r="Q493" s="65"/>
      <c r="R493" s="109"/>
      <c r="S493" s="115"/>
      <c r="T493" s="111"/>
      <c r="U493" s="278"/>
      <c r="V493" s="66"/>
      <c r="W493" s="66"/>
      <c r="X493" s="138"/>
      <c r="Y493" s="138"/>
      <c r="Z493" s="138"/>
      <c r="AA493" s="138"/>
      <c r="AB493" s="138"/>
    </row>
    <row r="494" spans="2:28" s="67" customFormat="1" ht="12" hidden="1">
      <c r="B494" s="65"/>
      <c r="C494" s="65"/>
      <c r="D494" s="66"/>
      <c r="E494" s="65"/>
      <c r="F494" s="66"/>
      <c r="G494" s="327"/>
      <c r="H494" s="331"/>
      <c r="I494" s="331"/>
      <c r="J494" s="411"/>
      <c r="K494" s="331"/>
      <c r="L494" s="307"/>
      <c r="M494" s="65"/>
      <c r="N494" s="65"/>
      <c r="O494" s="68"/>
      <c r="P494" s="65"/>
      <c r="Q494" s="65"/>
      <c r="R494" s="109"/>
      <c r="S494" s="115"/>
      <c r="T494" s="111"/>
      <c r="U494" s="278"/>
      <c r="V494" s="66"/>
      <c r="W494" s="66"/>
      <c r="X494" s="138"/>
      <c r="Y494" s="138"/>
      <c r="Z494" s="138"/>
      <c r="AA494" s="138"/>
      <c r="AB494" s="138"/>
    </row>
    <row r="495" spans="2:28" s="67" customFormat="1" ht="12" hidden="1">
      <c r="B495" s="65"/>
      <c r="C495" s="65"/>
      <c r="D495" s="66"/>
      <c r="E495" s="65"/>
      <c r="F495" s="66"/>
      <c r="G495" s="327"/>
      <c r="H495" s="331"/>
      <c r="I495" s="331"/>
      <c r="J495" s="411"/>
      <c r="K495" s="331"/>
      <c r="L495" s="307"/>
      <c r="M495" s="65"/>
      <c r="N495" s="65"/>
      <c r="O495" s="68"/>
      <c r="P495" s="65"/>
      <c r="Q495" s="65"/>
      <c r="R495" s="109"/>
      <c r="S495" s="115"/>
      <c r="T495" s="111"/>
      <c r="U495" s="278"/>
      <c r="V495" s="66"/>
      <c r="W495" s="66"/>
      <c r="X495" s="138"/>
      <c r="Y495" s="138"/>
      <c r="Z495" s="138"/>
      <c r="AA495" s="138"/>
      <c r="AB495" s="138"/>
    </row>
    <row r="496" spans="2:28" s="67" customFormat="1" ht="12" hidden="1">
      <c r="B496" s="65"/>
      <c r="C496" s="65"/>
      <c r="D496" s="66"/>
      <c r="E496" s="65"/>
      <c r="F496" s="66"/>
      <c r="G496" s="327"/>
      <c r="H496" s="331"/>
      <c r="I496" s="331"/>
      <c r="J496" s="411"/>
      <c r="K496" s="331"/>
      <c r="L496" s="307"/>
      <c r="M496" s="65"/>
      <c r="N496" s="65"/>
      <c r="O496" s="68"/>
      <c r="P496" s="65"/>
      <c r="Q496" s="65"/>
      <c r="R496" s="109"/>
      <c r="S496" s="115"/>
      <c r="T496" s="111"/>
      <c r="U496" s="278"/>
      <c r="V496" s="66"/>
      <c r="W496" s="66"/>
      <c r="X496" s="138"/>
      <c r="Y496" s="138"/>
      <c r="Z496" s="138"/>
      <c r="AA496" s="138"/>
      <c r="AB496" s="138"/>
    </row>
    <row r="497" spans="2:28" s="67" customFormat="1" ht="12" hidden="1">
      <c r="B497" s="65"/>
      <c r="C497" s="65"/>
      <c r="D497" s="66"/>
      <c r="E497" s="65"/>
      <c r="F497" s="66"/>
      <c r="G497" s="327"/>
      <c r="H497" s="331"/>
      <c r="I497" s="331"/>
      <c r="J497" s="411"/>
      <c r="K497" s="331"/>
      <c r="L497" s="307"/>
      <c r="M497" s="65"/>
      <c r="N497" s="65"/>
      <c r="O497" s="68"/>
      <c r="P497" s="65"/>
      <c r="Q497" s="65"/>
      <c r="R497" s="109"/>
      <c r="S497" s="115"/>
      <c r="T497" s="111"/>
      <c r="U497" s="278"/>
      <c r="V497" s="66"/>
      <c r="W497" s="66"/>
      <c r="X497" s="138"/>
      <c r="Y497" s="138"/>
      <c r="Z497" s="138"/>
      <c r="AA497" s="138"/>
      <c r="AB497" s="138"/>
    </row>
    <row r="498" spans="2:28" s="67" customFormat="1" ht="12" hidden="1">
      <c r="B498" s="65"/>
      <c r="C498" s="65"/>
      <c r="D498" s="66"/>
      <c r="E498" s="65"/>
      <c r="F498" s="66"/>
      <c r="G498" s="327"/>
      <c r="H498" s="331"/>
      <c r="I498" s="331"/>
      <c r="J498" s="411"/>
      <c r="K498" s="331"/>
      <c r="L498" s="307"/>
      <c r="M498" s="65"/>
      <c r="N498" s="65"/>
      <c r="O498" s="68"/>
      <c r="P498" s="65"/>
      <c r="Q498" s="65"/>
      <c r="R498" s="109"/>
      <c r="S498" s="115"/>
      <c r="T498" s="111"/>
      <c r="U498" s="278"/>
      <c r="V498" s="66"/>
      <c r="W498" s="66"/>
      <c r="X498" s="138"/>
      <c r="Y498" s="138"/>
      <c r="Z498" s="138"/>
      <c r="AA498" s="138"/>
      <c r="AB498" s="138"/>
    </row>
    <row r="499" spans="2:28" s="67" customFormat="1" ht="12" hidden="1">
      <c r="B499" s="65"/>
      <c r="C499" s="65"/>
      <c r="D499" s="66"/>
      <c r="E499" s="65"/>
      <c r="F499" s="66"/>
      <c r="G499" s="327"/>
      <c r="H499" s="331"/>
      <c r="I499" s="331"/>
      <c r="J499" s="411"/>
      <c r="K499" s="331"/>
      <c r="L499" s="307"/>
      <c r="M499" s="65"/>
      <c r="N499" s="65"/>
      <c r="O499" s="68"/>
      <c r="P499" s="65"/>
      <c r="Q499" s="65"/>
      <c r="R499" s="109"/>
      <c r="S499" s="115"/>
      <c r="T499" s="111"/>
      <c r="U499" s="278"/>
      <c r="V499" s="66"/>
      <c r="W499" s="66"/>
      <c r="X499" s="138"/>
      <c r="Y499" s="138"/>
      <c r="Z499" s="138"/>
      <c r="AA499" s="138"/>
      <c r="AB499" s="138"/>
    </row>
    <row r="500" spans="2:28" s="67" customFormat="1" ht="12" hidden="1">
      <c r="B500" s="65"/>
      <c r="C500" s="65"/>
      <c r="D500" s="66"/>
      <c r="E500" s="65"/>
      <c r="F500" s="66"/>
      <c r="G500" s="327"/>
      <c r="H500" s="331"/>
      <c r="I500" s="331"/>
      <c r="J500" s="411"/>
      <c r="K500" s="331"/>
      <c r="L500" s="307"/>
      <c r="M500" s="65"/>
      <c r="N500" s="65"/>
      <c r="O500" s="68"/>
      <c r="P500" s="65"/>
      <c r="Q500" s="65"/>
      <c r="R500" s="109"/>
      <c r="S500" s="115"/>
      <c r="T500" s="111"/>
      <c r="U500" s="278"/>
      <c r="V500" s="66"/>
      <c r="W500" s="66"/>
      <c r="X500" s="138"/>
      <c r="Y500" s="138"/>
      <c r="Z500" s="138"/>
      <c r="AA500" s="138"/>
      <c r="AB500" s="138"/>
    </row>
    <row r="501" spans="2:28" s="67" customFormat="1" ht="12" hidden="1">
      <c r="B501" s="65"/>
      <c r="C501" s="65"/>
      <c r="D501" s="66"/>
      <c r="E501" s="65"/>
      <c r="F501" s="66"/>
      <c r="G501" s="327"/>
      <c r="H501" s="331"/>
      <c r="I501" s="331"/>
      <c r="J501" s="411"/>
      <c r="K501" s="331"/>
      <c r="L501" s="307"/>
      <c r="M501" s="65"/>
      <c r="N501" s="65"/>
      <c r="O501" s="68"/>
      <c r="P501" s="65"/>
      <c r="Q501" s="65"/>
      <c r="R501" s="109"/>
      <c r="S501" s="115"/>
      <c r="T501" s="111"/>
      <c r="U501" s="278"/>
      <c r="V501" s="66"/>
      <c r="W501" s="66"/>
      <c r="X501" s="138"/>
      <c r="Y501" s="138"/>
      <c r="Z501" s="138"/>
      <c r="AA501" s="138"/>
      <c r="AB501" s="138"/>
    </row>
    <row r="502" spans="2:28" s="67" customFormat="1" ht="12" hidden="1">
      <c r="B502" s="65"/>
      <c r="C502" s="65"/>
      <c r="D502" s="66"/>
      <c r="E502" s="65"/>
      <c r="F502" s="66"/>
      <c r="G502" s="327"/>
      <c r="H502" s="331"/>
      <c r="I502" s="331"/>
      <c r="J502" s="411"/>
      <c r="K502" s="331"/>
      <c r="L502" s="307"/>
      <c r="M502" s="65"/>
      <c r="N502" s="65"/>
      <c r="O502" s="68"/>
      <c r="P502" s="65"/>
      <c r="Q502" s="65"/>
      <c r="R502" s="109"/>
      <c r="S502" s="115"/>
      <c r="T502" s="111"/>
      <c r="U502" s="278"/>
      <c r="V502" s="66"/>
      <c r="W502" s="66"/>
      <c r="X502" s="138"/>
      <c r="Y502" s="138"/>
      <c r="Z502" s="138"/>
      <c r="AA502" s="138"/>
      <c r="AB502" s="138"/>
    </row>
    <row r="503" spans="2:28" s="67" customFormat="1" ht="12" hidden="1">
      <c r="B503" s="65"/>
      <c r="C503" s="65"/>
      <c r="D503" s="66"/>
      <c r="E503" s="65"/>
      <c r="F503" s="66"/>
      <c r="G503" s="327"/>
      <c r="H503" s="331"/>
      <c r="I503" s="331"/>
      <c r="J503" s="411"/>
      <c r="K503" s="331"/>
      <c r="L503" s="307"/>
      <c r="M503" s="65"/>
      <c r="N503" s="65"/>
      <c r="O503" s="68"/>
      <c r="P503" s="65"/>
      <c r="Q503" s="65"/>
      <c r="R503" s="109"/>
      <c r="S503" s="115"/>
      <c r="T503" s="111"/>
      <c r="U503" s="278"/>
      <c r="V503" s="66"/>
      <c r="W503" s="66"/>
      <c r="X503" s="138"/>
      <c r="Y503" s="138"/>
      <c r="Z503" s="138"/>
      <c r="AA503" s="138"/>
      <c r="AB503" s="138"/>
    </row>
    <row r="504" spans="2:28" s="67" customFormat="1" ht="12" hidden="1">
      <c r="B504" s="65"/>
      <c r="C504" s="65"/>
      <c r="D504" s="66"/>
      <c r="E504" s="65"/>
      <c r="F504" s="66"/>
      <c r="G504" s="327"/>
      <c r="H504" s="331"/>
      <c r="I504" s="331"/>
      <c r="J504" s="411"/>
      <c r="K504" s="331"/>
      <c r="L504" s="307"/>
      <c r="M504" s="65"/>
      <c r="N504" s="65"/>
      <c r="O504" s="68"/>
      <c r="P504" s="65"/>
      <c r="Q504" s="65"/>
      <c r="R504" s="109"/>
      <c r="S504" s="115"/>
      <c r="T504" s="111"/>
      <c r="U504" s="278"/>
      <c r="V504" s="66"/>
      <c r="W504" s="66"/>
      <c r="X504" s="138"/>
      <c r="Y504" s="138"/>
      <c r="Z504" s="138"/>
      <c r="AA504" s="138"/>
      <c r="AB504" s="138"/>
    </row>
    <row r="505" spans="2:28" s="67" customFormat="1" ht="12" hidden="1">
      <c r="B505" s="65"/>
      <c r="C505" s="65"/>
      <c r="D505" s="66"/>
      <c r="E505" s="65"/>
      <c r="F505" s="66"/>
      <c r="G505" s="327"/>
      <c r="H505" s="331"/>
      <c r="I505" s="331"/>
      <c r="J505" s="411"/>
      <c r="K505" s="331"/>
      <c r="L505" s="307"/>
      <c r="M505" s="65"/>
      <c r="N505" s="65"/>
      <c r="O505" s="68"/>
      <c r="P505" s="65"/>
      <c r="Q505" s="65"/>
      <c r="R505" s="109"/>
      <c r="S505" s="115"/>
      <c r="T505" s="111"/>
      <c r="U505" s="278"/>
      <c r="V505" s="66"/>
      <c r="W505" s="66"/>
      <c r="X505" s="138"/>
      <c r="Y505" s="138"/>
      <c r="Z505" s="138"/>
      <c r="AA505" s="138"/>
      <c r="AB505" s="138"/>
    </row>
    <row r="506" spans="2:28" s="67" customFormat="1" ht="12" hidden="1">
      <c r="B506" s="65"/>
      <c r="C506" s="65"/>
      <c r="D506" s="66"/>
      <c r="E506" s="65"/>
      <c r="F506" s="66"/>
      <c r="G506" s="327"/>
      <c r="H506" s="331"/>
      <c r="I506" s="331"/>
      <c r="J506" s="411"/>
      <c r="K506" s="331"/>
      <c r="L506" s="307"/>
      <c r="M506" s="65"/>
      <c r="N506" s="65"/>
      <c r="O506" s="68"/>
      <c r="P506" s="65"/>
      <c r="Q506" s="65"/>
      <c r="R506" s="109"/>
      <c r="S506" s="115"/>
      <c r="T506" s="111"/>
      <c r="U506" s="278"/>
      <c r="V506" s="66"/>
      <c r="W506" s="66"/>
      <c r="X506" s="138"/>
      <c r="Y506" s="138"/>
      <c r="Z506" s="138"/>
      <c r="AA506" s="138"/>
      <c r="AB506" s="138"/>
    </row>
    <row r="507" spans="2:28" s="67" customFormat="1" ht="12" hidden="1">
      <c r="B507" s="65"/>
      <c r="C507" s="65"/>
      <c r="D507" s="66"/>
      <c r="E507" s="65"/>
      <c r="F507" s="66"/>
      <c r="G507" s="327"/>
      <c r="H507" s="331"/>
      <c r="I507" s="331"/>
      <c r="J507" s="411"/>
      <c r="K507" s="331"/>
      <c r="L507" s="307"/>
      <c r="M507" s="65"/>
      <c r="N507" s="65"/>
      <c r="O507" s="68"/>
      <c r="P507" s="65"/>
      <c r="Q507" s="65"/>
      <c r="R507" s="109"/>
      <c r="S507" s="115"/>
      <c r="T507" s="111"/>
      <c r="U507" s="278"/>
      <c r="V507" s="66"/>
      <c r="W507" s="66"/>
      <c r="X507" s="138"/>
      <c r="Y507" s="138"/>
      <c r="Z507" s="138"/>
      <c r="AA507" s="138"/>
      <c r="AB507" s="138"/>
    </row>
    <row r="508" spans="2:28" s="67" customFormat="1" ht="12" hidden="1">
      <c r="B508" s="65"/>
      <c r="C508" s="65"/>
      <c r="D508" s="66"/>
      <c r="E508" s="65"/>
      <c r="F508" s="66"/>
      <c r="G508" s="327"/>
      <c r="H508" s="331"/>
      <c r="I508" s="331"/>
      <c r="J508" s="411"/>
      <c r="K508" s="331"/>
      <c r="L508" s="307"/>
      <c r="M508" s="65"/>
      <c r="N508" s="65"/>
      <c r="O508" s="68"/>
      <c r="P508" s="65"/>
      <c r="Q508" s="65"/>
      <c r="R508" s="109"/>
      <c r="S508" s="115"/>
      <c r="T508" s="111"/>
      <c r="U508" s="278"/>
      <c r="V508" s="66"/>
      <c r="W508" s="66"/>
      <c r="X508" s="138"/>
      <c r="Y508" s="138"/>
      <c r="Z508" s="138"/>
      <c r="AA508" s="138"/>
      <c r="AB508" s="138"/>
    </row>
    <row r="509" spans="2:28" s="67" customFormat="1" ht="12" hidden="1">
      <c r="B509" s="65"/>
      <c r="C509" s="65"/>
      <c r="D509" s="66"/>
      <c r="E509" s="65"/>
      <c r="F509" s="66"/>
      <c r="G509" s="327"/>
      <c r="H509" s="331"/>
      <c r="I509" s="331"/>
      <c r="J509" s="411"/>
      <c r="K509" s="331"/>
      <c r="L509" s="307"/>
      <c r="M509" s="65"/>
      <c r="N509" s="65"/>
      <c r="O509" s="68"/>
      <c r="P509" s="65"/>
      <c r="Q509" s="65"/>
      <c r="R509" s="109"/>
      <c r="S509" s="115"/>
      <c r="T509" s="111"/>
      <c r="U509" s="278"/>
      <c r="V509" s="66"/>
      <c r="W509" s="66"/>
      <c r="X509" s="138"/>
      <c r="Y509" s="138"/>
      <c r="Z509" s="138"/>
      <c r="AA509" s="138"/>
      <c r="AB509" s="138"/>
    </row>
    <row r="510" spans="2:28" s="67" customFormat="1" ht="12" hidden="1">
      <c r="B510" s="65"/>
      <c r="C510" s="65"/>
      <c r="D510" s="66"/>
      <c r="E510" s="65"/>
      <c r="F510" s="66"/>
      <c r="G510" s="327"/>
      <c r="H510" s="331"/>
      <c r="I510" s="331"/>
      <c r="J510" s="411"/>
      <c r="K510" s="331"/>
      <c r="L510" s="307"/>
      <c r="M510" s="65"/>
      <c r="N510" s="65"/>
      <c r="O510" s="68"/>
      <c r="P510" s="65"/>
      <c r="Q510" s="65"/>
      <c r="R510" s="109"/>
      <c r="S510" s="115"/>
      <c r="T510" s="111"/>
      <c r="U510" s="278"/>
      <c r="V510" s="66"/>
      <c r="W510" s="66"/>
      <c r="X510" s="138"/>
      <c r="Y510" s="138"/>
      <c r="Z510" s="138"/>
      <c r="AA510" s="138"/>
      <c r="AB510" s="138"/>
    </row>
    <row r="511" spans="2:28" s="67" customFormat="1" ht="12" hidden="1">
      <c r="B511" s="65"/>
      <c r="C511" s="65"/>
      <c r="D511" s="66"/>
      <c r="E511" s="65"/>
      <c r="F511" s="66"/>
      <c r="G511" s="327"/>
      <c r="H511" s="331"/>
      <c r="I511" s="331"/>
      <c r="J511" s="411"/>
      <c r="K511" s="331"/>
      <c r="L511" s="307"/>
      <c r="M511" s="65"/>
      <c r="N511" s="65"/>
      <c r="O511" s="68"/>
      <c r="P511" s="65"/>
      <c r="Q511" s="65"/>
      <c r="R511" s="109"/>
      <c r="S511" s="115"/>
      <c r="T511" s="111"/>
      <c r="U511" s="278"/>
      <c r="V511" s="66"/>
      <c r="W511" s="66"/>
      <c r="X511" s="138"/>
      <c r="Y511" s="138"/>
      <c r="Z511" s="138"/>
      <c r="AA511" s="138"/>
      <c r="AB511" s="138"/>
    </row>
    <row r="512" spans="2:28" s="67" customFormat="1" ht="12" hidden="1">
      <c r="B512" s="65"/>
      <c r="C512" s="65"/>
      <c r="D512" s="66"/>
      <c r="E512" s="65"/>
      <c r="F512" s="66"/>
      <c r="G512" s="327"/>
      <c r="H512" s="331"/>
      <c r="I512" s="331"/>
      <c r="J512" s="411"/>
      <c r="K512" s="331"/>
      <c r="L512" s="307"/>
      <c r="M512" s="65"/>
      <c r="N512" s="65"/>
      <c r="O512" s="68"/>
      <c r="P512" s="65"/>
      <c r="Q512" s="65"/>
      <c r="R512" s="109"/>
      <c r="S512" s="115"/>
      <c r="T512" s="111"/>
      <c r="U512" s="278"/>
      <c r="V512" s="66"/>
      <c r="W512" s="66"/>
      <c r="X512" s="138"/>
      <c r="Y512" s="138"/>
      <c r="Z512" s="138"/>
      <c r="AA512" s="138"/>
      <c r="AB512" s="138"/>
    </row>
    <row r="513" spans="2:28" s="67" customFormat="1" ht="12" hidden="1">
      <c r="B513" s="65"/>
      <c r="C513" s="65"/>
      <c r="D513" s="66"/>
      <c r="E513" s="65"/>
      <c r="F513" s="66"/>
      <c r="G513" s="327"/>
      <c r="H513" s="331"/>
      <c r="I513" s="331"/>
      <c r="J513" s="411"/>
      <c r="K513" s="331"/>
      <c r="L513" s="307"/>
      <c r="M513" s="65"/>
      <c r="N513" s="65"/>
      <c r="O513" s="68"/>
      <c r="P513" s="65"/>
      <c r="Q513" s="65"/>
      <c r="R513" s="109"/>
      <c r="S513" s="115"/>
      <c r="T513" s="111"/>
      <c r="U513" s="278"/>
      <c r="V513" s="66"/>
      <c r="W513" s="66"/>
      <c r="X513" s="138"/>
      <c r="Y513" s="138"/>
      <c r="Z513" s="138"/>
      <c r="AA513" s="138"/>
      <c r="AB513" s="138"/>
    </row>
    <row r="514" spans="2:28" s="67" customFormat="1" ht="12" hidden="1">
      <c r="B514" s="65"/>
      <c r="C514" s="65"/>
      <c r="D514" s="66"/>
      <c r="E514" s="65"/>
      <c r="F514" s="66"/>
      <c r="G514" s="327"/>
      <c r="H514" s="331"/>
      <c r="I514" s="331"/>
      <c r="J514" s="411"/>
      <c r="K514" s="331"/>
      <c r="L514" s="307"/>
      <c r="M514" s="65"/>
      <c r="N514" s="65"/>
      <c r="O514" s="68"/>
      <c r="P514" s="65"/>
      <c r="Q514" s="65"/>
      <c r="R514" s="109"/>
      <c r="S514" s="115"/>
      <c r="T514" s="111"/>
      <c r="U514" s="278"/>
      <c r="V514" s="66"/>
      <c r="W514" s="66"/>
      <c r="X514" s="138"/>
      <c r="Y514" s="138"/>
      <c r="Z514" s="138"/>
      <c r="AA514" s="138"/>
      <c r="AB514" s="138"/>
    </row>
    <row r="515" spans="2:28" s="67" customFormat="1" ht="12" hidden="1">
      <c r="B515" s="65"/>
      <c r="C515" s="65"/>
      <c r="D515" s="66"/>
      <c r="E515" s="65"/>
      <c r="F515" s="66"/>
      <c r="G515" s="327"/>
      <c r="H515" s="331"/>
      <c r="I515" s="331"/>
      <c r="J515" s="411"/>
      <c r="K515" s="331"/>
      <c r="L515" s="307"/>
      <c r="M515" s="65"/>
      <c r="N515" s="65"/>
      <c r="O515" s="68"/>
      <c r="P515" s="65"/>
      <c r="Q515" s="65"/>
      <c r="R515" s="109"/>
      <c r="S515" s="115"/>
      <c r="T515" s="111"/>
      <c r="U515" s="278"/>
      <c r="V515" s="66"/>
      <c r="W515" s="66"/>
      <c r="X515" s="138"/>
      <c r="Y515" s="138"/>
      <c r="Z515" s="138"/>
      <c r="AA515" s="138"/>
      <c r="AB515" s="138"/>
    </row>
    <row r="516" spans="2:28" s="67" customFormat="1" ht="12" hidden="1">
      <c r="B516" s="65"/>
      <c r="C516" s="65"/>
      <c r="D516" s="66"/>
      <c r="E516" s="65"/>
      <c r="F516" s="66"/>
      <c r="G516" s="327"/>
      <c r="H516" s="331"/>
      <c r="I516" s="331"/>
      <c r="J516" s="411"/>
      <c r="K516" s="331"/>
      <c r="L516" s="307"/>
      <c r="M516" s="65"/>
      <c r="N516" s="65"/>
      <c r="O516" s="68"/>
      <c r="P516" s="65"/>
      <c r="Q516" s="65"/>
      <c r="R516" s="109"/>
      <c r="S516" s="115"/>
      <c r="T516" s="111"/>
      <c r="U516" s="278"/>
      <c r="V516" s="66"/>
      <c r="W516" s="66"/>
      <c r="X516" s="138"/>
      <c r="Y516" s="138"/>
      <c r="Z516" s="138"/>
      <c r="AA516" s="138"/>
      <c r="AB516" s="138"/>
    </row>
    <row r="517" spans="2:28" s="67" customFormat="1" ht="12" hidden="1">
      <c r="B517" s="65"/>
      <c r="C517" s="65"/>
      <c r="D517" s="66"/>
      <c r="E517" s="65"/>
      <c r="F517" s="66"/>
      <c r="G517" s="327"/>
      <c r="H517" s="331"/>
      <c r="I517" s="331"/>
      <c r="J517" s="411"/>
      <c r="K517" s="331"/>
      <c r="L517" s="307"/>
      <c r="M517" s="65"/>
      <c r="N517" s="65"/>
      <c r="O517" s="68"/>
      <c r="P517" s="65"/>
      <c r="Q517" s="65"/>
      <c r="R517" s="109"/>
      <c r="S517" s="115"/>
      <c r="T517" s="111"/>
      <c r="U517" s="278"/>
      <c r="V517" s="66"/>
      <c r="W517" s="66"/>
      <c r="X517" s="138"/>
      <c r="Y517" s="138"/>
      <c r="Z517" s="138"/>
      <c r="AA517" s="138"/>
      <c r="AB517" s="138"/>
    </row>
    <row r="518" spans="2:28" s="67" customFormat="1" ht="12" hidden="1">
      <c r="B518" s="65"/>
      <c r="C518" s="65"/>
      <c r="D518" s="66"/>
      <c r="E518" s="65"/>
      <c r="F518" s="66"/>
      <c r="G518" s="327"/>
      <c r="H518" s="331"/>
      <c r="I518" s="331"/>
      <c r="J518" s="411"/>
      <c r="K518" s="331"/>
      <c r="L518" s="307"/>
      <c r="M518" s="65"/>
      <c r="N518" s="65"/>
      <c r="O518" s="68"/>
      <c r="P518" s="65"/>
      <c r="Q518" s="65"/>
      <c r="R518" s="109"/>
      <c r="S518" s="115"/>
      <c r="T518" s="111"/>
      <c r="U518" s="278"/>
      <c r="V518" s="66"/>
      <c r="W518" s="66"/>
      <c r="X518" s="138"/>
      <c r="Y518" s="138"/>
      <c r="Z518" s="138"/>
      <c r="AA518" s="138"/>
      <c r="AB518" s="138"/>
    </row>
    <row r="519" spans="2:28" s="67" customFormat="1" ht="12" hidden="1">
      <c r="B519" s="65"/>
      <c r="C519" s="65"/>
      <c r="D519" s="66"/>
      <c r="E519" s="65"/>
      <c r="F519" s="66"/>
      <c r="G519" s="327"/>
      <c r="H519" s="331"/>
      <c r="I519" s="331"/>
      <c r="J519" s="411"/>
      <c r="K519" s="331"/>
      <c r="L519" s="307"/>
      <c r="M519" s="65"/>
      <c r="N519" s="65"/>
      <c r="O519" s="68"/>
      <c r="P519" s="65"/>
      <c r="Q519" s="65"/>
      <c r="R519" s="109"/>
      <c r="S519" s="115"/>
      <c r="T519" s="111"/>
      <c r="U519" s="278"/>
      <c r="V519" s="66"/>
      <c r="W519" s="66"/>
      <c r="X519" s="138"/>
      <c r="Y519" s="138"/>
      <c r="Z519" s="138"/>
      <c r="AA519" s="138"/>
      <c r="AB519" s="138"/>
    </row>
    <row r="520" spans="2:28" s="67" customFormat="1" ht="12" hidden="1">
      <c r="B520" s="65"/>
      <c r="C520" s="65"/>
      <c r="D520" s="66"/>
      <c r="E520" s="65"/>
      <c r="F520" s="66"/>
      <c r="G520" s="327"/>
      <c r="H520" s="331"/>
      <c r="I520" s="331"/>
      <c r="J520" s="411"/>
      <c r="K520" s="331"/>
      <c r="L520" s="307"/>
      <c r="M520" s="65"/>
      <c r="N520" s="65"/>
      <c r="O520" s="68"/>
      <c r="P520" s="65"/>
      <c r="Q520" s="65"/>
      <c r="R520" s="109"/>
      <c r="S520" s="115"/>
      <c r="T520" s="111"/>
      <c r="U520" s="278"/>
      <c r="V520" s="66"/>
      <c r="W520" s="66"/>
      <c r="X520" s="138"/>
      <c r="Y520" s="138"/>
      <c r="Z520" s="138"/>
      <c r="AA520" s="138"/>
      <c r="AB520" s="138"/>
    </row>
    <row r="521" spans="2:28" s="67" customFormat="1" ht="12" hidden="1">
      <c r="B521" s="65"/>
      <c r="C521" s="65"/>
      <c r="D521" s="66"/>
      <c r="E521" s="65"/>
      <c r="F521" s="66"/>
      <c r="G521" s="327"/>
      <c r="H521" s="331"/>
      <c r="I521" s="331"/>
      <c r="J521" s="411"/>
      <c r="K521" s="331"/>
      <c r="L521" s="307"/>
      <c r="M521" s="65"/>
      <c r="N521" s="65"/>
      <c r="O521" s="68"/>
      <c r="P521" s="65"/>
      <c r="Q521" s="65"/>
      <c r="R521" s="109"/>
      <c r="S521" s="115"/>
      <c r="T521" s="111"/>
      <c r="U521" s="278"/>
      <c r="V521" s="66"/>
      <c r="W521" s="66"/>
      <c r="X521" s="138"/>
      <c r="Y521" s="138"/>
      <c r="Z521" s="138"/>
      <c r="AA521" s="138"/>
      <c r="AB521" s="138"/>
    </row>
    <row r="522" spans="2:28" s="67" customFormat="1" ht="12" hidden="1">
      <c r="B522" s="65"/>
      <c r="C522" s="65"/>
      <c r="D522" s="66"/>
      <c r="E522" s="65"/>
      <c r="F522" s="66"/>
      <c r="G522" s="327"/>
      <c r="H522" s="331"/>
      <c r="I522" s="331"/>
      <c r="J522" s="411"/>
      <c r="K522" s="331"/>
      <c r="L522" s="307"/>
      <c r="M522" s="65"/>
      <c r="N522" s="65"/>
      <c r="O522" s="68"/>
      <c r="P522" s="65"/>
      <c r="Q522" s="65"/>
      <c r="R522" s="109"/>
      <c r="S522" s="115"/>
      <c r="T522" s="111"/>
      <c r="U522" s="278"/>
      <c r="V522" s="66"/>
      <c r="W522" s="66"/>
      <c r="X522" s="138"/>
      <c r="Y522" s="138"/>
      <c r="Z522" s="138"/>
      <c r="AA522" s="138"/>
      <c r="AB522" s="138"/>
    </row>
    <row r="523" spans="2:28" s="67" customFormat="1" ht="12" hidden="1">
      <c r="B523" s="65"/>
      <c r="C523" s="65"/>
      <c r="D523" s="66"/>
      <c r="E523" s="65"/>
      <c r="F523" s="66"/>
      <c r="G523" s="327"/>
      <c r="H523" s="331"/>
      <c r="I523" s="331"/>
      <c r="J523" s="411"/>
      <c r="K523" s="331"/>
      <c r="L523" s="307"/>
      <c r="M523" s="65"/>
      <c r="N523" s="65"/>
      <c r="O523" s="68"/>
      <c r="P523" s="65"/>
      <c r="Q523" s="65"/>
      <c r="R523" s="109"/>
      <c r="S523" s="115"/>
      <c r="T523" s="111"/>
      <c r="U523" s="278"/>
      <c r="V523" s="66"/>
      <c r="W523" s="66"/>
      <c r="X523" s="138"/>
      <c r="Y523" s="138"/>
      <c r="Z523" s="138"/>
      <c r="AA523" s="138"/>
      <c r="AB523" s="138"/>
    </row>
    <row r="524" spans="2:28" s="67" customFormat="1" ht="12" hidden="1">
      <c r="B524" s="65"/>
      <c r="C524" s="65"/>
      <c r="D524" s="66"/>
      <c r="E524" s="65"/>
      <c r="F524" s="66"/>
      <c r="G524" s="327"/>
      <c r="H524" s="331"/>
      <c r="I524" s="331"/>
      <c r="J524" s="411"/>
      <c r="K524" s="331"/>
      <c r="L524" s="307"/>
      <c r="M524" s="65"/>
      <c r="N524" s="65"/>
      <c r="O524" s="68"/>
      <c r="P524" s="65"/>
      <c r="Q524" s="65"/>
      <c r="R524" s="109"/>
      <c r="S524" s="115"/>
      <c r="T524" s="111"/>
      <c r="U524" s="278"/>
      <c r="V524" s="66"/>
      <c r="W524" s="66"/>
      <c r="X524" s="138"/>
      <c r="Y524" s="138"/>
      <c r="Z524" s="138"/>
      <c r="AA524" s="138"/>
      <c r="AB524" s="138"/>
    </row>
    <row r="525" spans="2:28" s="67" customFormat="1" ht="12" hidden="1">
      <c r="B525" s="65"/>
      <c r="C525" s="65"/>
      <c r="D525" s="66"/>
      <c r="E525" s="65"/>
      <c r="F525" s="66"/>
      <c r="G525" s="327"/>
      <c r="H525" s="331"/>
      <c r="I525" s="331"/>
      <c r="J525" s="411"/>
      <c r="K525" s="331"/>
      <c r="L525" s="307"/>
      <c r="M525" s="65"/>
      <c r="N525" s="65"/>
      <c r="O525" s="68"/>
      <c r="P525" s="65"/>
      <c r="Q525" s="65"/>
      <c r="R525" s="109"/>
      <c r="S525" s="115"/>
      <c r="T525" s="111"/>
      <c r="U525" s="278"/>
      <c r="V525" s="66"/>
      <c r="W525" s="66"/>
      <c r="X525" s="138"/>
      <c r="Y525" s="138"/>
      <c r="Z525" s="138"/>
      <c r="AA525" s="138"/>
      <c r="AB525" s="138"/>
    </row>
    <row r="526" spans="2:28" s="67" customFormat="1" ht="12" hidden="1">
      <c r="B526" s="65"/>
      <c r="C526" s="65"/>
      <c r="D526" s="66"/>
      <c r="E526" s="65"/>
      <c r="F526" s="66"/>
      <c r="G526" s="327"/>
      <c r="H526" s="331"/>
      <c r="I526" s="331"/>
      <c r="J526" s="411"/>
      <c r="K526" s="331"/>
      <c r="L526" s="307"/>
      <c r="M526" s="65"/>
      <c r="N526" s="65"/>
      <c r="O526" s="68"/>
      <c r="P526" s="65"/>
      <c r="Q526" s="65"/>
      <c r="R526" s="109"/>
      <c r="S526" s="115"/>
      <c r="T526" s="111"/>
      <c r="U526" s="278"/>
      <c r="V526" s="66"/>
      <c r="W526" s="66"/>
      <c r="X526" s="138"/>
      <c r="Y526" s="138"/>
      <c r="Z526" s="138"/>
      <c r="AA526" s="138"/>
      <c r="AB526" s="138"/>
    </row>
    <row r="527" spans="2:28" s="67" customFormat="1" ht="12" hidden="1">
      <c r="B527" s="65"/>
      <c r="C527" s="65"/>
      <c r="D527" s="66"/>
      <c r="E527" s="65"/>
      <c r="F527" s="66"/>
      <c r="G527" s="327"/>
      <c r="H527" s="331"/>
      <c r="I527" s="331"/>
      <c r="J527" s="411"/>
      <c r="K527" s="331"/>
      <c r="L527" s="307"/>
      <c r="M527" s="65"/>
      <c r="N527" s="65"/>
      <c r="O527" s="68"/>
      <c r="P527" s="65"/>
      <c r="Q527" s="65"/>
      <c r="R527" s="109"/>
      <c r="S527" s="115"/>
      <c r="T527" s="111"/>
      <c r="U527" s="278"/>
      <c r="V527" s="66"/>
      <c r="W527" s="66"/>
      <c r="X527" s="138"/>
      <c r="Y527" s="138"/>
      <c r="Z527" s="138"/>
      <c r="AA527" s="138"/>
      <c r="AB527" s="138"/>
    </row>
    <row r="528" spans="2:28" s="67" customFormat="1" ht="12" hidden="1">
      <c r="B528" s="65"/>
      <c r="C528" s="65"/>
      <c r="D528" s="66"/>
      <c r="E528" s="65"/>
      <c r="F528" s="66"/>
      <c r="G528" s="327"/>
      <c r="H528" s="331"/>
      <c r="I528" s="331"/>
      <c r="J528" s="411"/>
      <c r="K528" s="331"/>
      <c r="L528" s="307"/>
      <c r="M528" s="65"/>
      <c r="N528" s="65"/>
      <c r="O528" s="68"/>
      <c r="P528" s="65"/>
      <c r="Q528" s="65"/>
      <c r="R528" s="109"/>
      <c r="S528" s="115"/>
      <c r="T528" s="111"/>
      <c r="U528" s="278"/>
      <c r="V528" s="66"/>
      <c r="W528" s="66"/>
      <c r="X528" s="138"/>
      <c r="Y528" s="138"/>
      <c r="Z528" s="138"/>
      <c r="AA528" s="138"/>
      <c r="AB528" s="138"/>
    </row>
    <row r="529" spans="2:28" s="67" customFormat="1" ht="12" hidden="1">
      <c r="B529" s="65"/>
      <c r="C529" s="65"/>
      <c r="D529" s="66"/>
      <c r="E529" s="65"/>
      <c r="F529" s="66"/>
      <c r="G529" s="327"/>
      <c r="H529" s="331"/>
      <c r="I529" s="331"/>
      <c r="J529" s="411"/>
      <c r="K529" s="331"/>
      <c r="L529" s="307"/>
      <c r="M529" s="65"/>
      <c r="N529" s="65"/>
      <c r="O529" s="68"/>
      <c r="P529" s="65"/>
      <c r="Q529" s="65"/>
      <c r="R529" s="109"/>
      <c r="S529" s="115"/>
      <c r="T529" s="111"/>
      <c r="U529" s="278"/>
      <c r="V529" s="66"/>
      <c r="W529" s="66"/>
      <c r="X529" s="138"/>
      <c r="Y529" s="138"/>
      <c r="Z529" s="138"/>
      <c r="AA529" s="138"/>
      <c r="AB529" s="138"/>
    </row>
    <row r="530" spans="2:28" s="67" customFormat="1" ht="12" hidden="1">
      <c r="B530" s="65"/>
      <c r="C530" s="65"/>
      <c r="D530" s="66"/>
      <c r="E530" s="65"/>
      <c r="F530" s="66"/>
      <c r="G530" s="327"/>
      <c r="H530" s="331"/>
      <c r="I530" s="331"/>
      <c r="J530" s="411"/>
      <c r="K530" s="331"/>
      <c r="L530" s="307"/>
      <c r="M530" s="65"/>
      <c r="N530" s="65"/>
      <c r="O530" s="68"/>
      <c r="P530" s="65"/>
      <c r="Q530" s="65"/>
      <c r="R530" s="109"/>
      <c r="S530" s="115"/>
      <c r="T530" s="111"/>
      <c r="U530" s="278"/>
      <c r="V530" s="66"/>
      <c r="W530" s="66"/>
      <c r="X530" s="138"/>
      <c r="Y530" s="138"/>
      <c r="Z530" s="138"/>
      <c r="AA530" s="138"/>
      <c r="AB530" s="138"/>
    </row>
    <row r="531" spans="2:28" s="67" customFormat="1" ht="12" hidden="1">
      <c r="B531" s="65"/>
      <c r="C531" s="65"/>
      <c r="D531" s="66"/>
      <c r="E531" s="65"/>
      <c r="F531" s="66"/>
      <c r="G531" s="327"/>
      <c r="H531" s="331"/>
      <c r="I531" s="331"/>
      <c r="J531" s="411"/>
      <c r="K531" s="331"/>
      <c r="L531" s="307"/>
      <c r="M531" s="65"/>
      <c r="N531" s="65"/>
      <c r="O531" s="68"/>
      <c r="P531" s="65"/>
      <c r="Q531" s="65"/>
      <c r="R531" s="109"/>
      <c r="S531" s="115"/>
      <c r="T531" s="111"/>
      <c r="U531" s="278"/>
      <c r="V531" s="66"/>
      <c r="W531" s="66"/>
      <c r="X531" s="138"/>
      <c r="Y531" s="138"/>
      <c r="Z531" s="138"/>
      <c r="AA531" s="138"/>
      <c r="AB531" s="138"/>
    </row>
    <row r="532" spans="2:28" s="67" customFormat="1" ht="12" hidden="1">
      <c r="B532" s="65"/>
      <c r="C532" s="65"/>
      <c r="D532" s="66"/>
      <c r="E532" s="65"/>
      <c r="F532" s="66"/>
      <c r="G532" s="327"/>
      <c r="H532" s="331"/>
      <c r="I532" s="331"/>
      <c r="J532" s="411"/>
      <c r="K532" s="331"/>
      <c r="L532" s="307"/>
      <c r="M532" s="65"/>
      <c r="N532" s="65"/>
      <c r="O532" s="68"/>
      <c r="P532" s="65"/>
      <c r="Q532" s="65"/>
      <c r="R532" s="109"/>
      <c r="S532" s="115"/>
      <c r="T532" s="111"/>
      <c r="U532" s="278"/>
      <c r="V532" s="66"/>
      <c r="W532" s="66"/>
      <c r="X532" s="138"/>
      <c r="Y532" s="138"/>
      <c r="Z532" s="138"/>
      <c r="AA532" s="138"/>
      <c r="AB532" s="138"/>
    </row>
    <row r="533" spans="2:28" s="67" customFormat="1" ht="12" hidden="1">
      <c r="B533" s="65"/>
      <c r="C533" s="65"/>
      <c r="D533" s="66"/>
      <c r="E533" s="65"/>
      <c r="F533" s="66"/>
      <c r="G533" s="327"/>
      <c r="H533" s="331"/>
      <c r="I533" s="331"/>
      <c r="J533" s="411"/>
      <c r="K533" s="331"/>
      <c r="L533" s="307"/>
      <c r="M533" s="65"/>
      <c r="N533" s="65"/>
      <c r="O533" s="68"/>
      <c r="P533" s="65"/>
      <c r="Q533" s="65"/>
      <c r="R533" s="109"/>
      <c r="S533" s="115"/>
      <c r="T533" s="111"/>
      <c r="U533" s="278"/>
      <c r="V533" s="66"/>
      <c r="W533" s="66"/>
      <c r="X533" s="138"/>
      <c r="Y533" s="138"/>
      <c r="Z533" s="138"/>
      <c r="AA533" s="138"/>
      <c r="AB533" s="138"/>
    </row>
    <row r="534" spans="2:28" s="67" customFormat="1" ht="12" hidden="1">
      <c r="B534" s="65"/>
      <c r="C534" s="65"/>
      <c r="D534" s="66"/>
      <c r="E534" s="65"/>
      <c r="F534" s="66"/>
      <c r="G534" s="327"/>
      <c r="H534" s="331"/>
      <c r="I534" s="331"/>
      <c r="J534" s="411"/>
      <c r="K534" s="331"/>
      <c r="L534" s="307"/>
      <c r="M534" s="65"/>
      <c r="N534" s="65"/>
      <c r="O534" s="68"/>
      <c r="P534" s="65"/>
      <c r="Q534" s="65"/>
      <c r="R534" s="109"/>
      <c r="S534" s="115"/>
      <c r="T534" s="111"/>
      <c r="U534" s="278"/>
      <c r="V534" s="66"/>
      <c r="W534" s="66"/>
      <c r="X534" s="138"/>
      <c r="Y534" s="138"/>
      <c r="Z534" s="138"/>
      <c r="AA534" s="138"/>
      <c r="AB534" s="138"/>
    </row>
    <row r="535" spans="2:28" s="67" customFormat="1" ht="12" hidden="1">
      <c r="B535" s="65"/>
      <c r="C535" s="65"/>
      <c r="D535" s="66"/>
      <c r="E535" s="65"/>
      <c r="F535" s="66"/>
      <c r="G535" s="327"/>
      <c r="H535" s="331"/>
      <c r="I535" s="331"/>
      <c r="J535" s="411"/>
      <c r="K535" s="331"/>
      <c r="L535" s="307"/>
      <c r="M535" s="65"/>
      <c r="N535" s="65"/>
      <c r="O535" s="68"/>
      <c r="P535" s="65"/>
      <c r="Q535" s="65"/>
      <c r="R535" s="109"/>
      <c r="S535" s="115"/>
      <c r="T535" s="111"/>
      <c r="U535" s="278"/>
      <c r="V535" s="66"/>
      <c r="W535" s="66"/>
      <c r="X535" s="138"/>
      <c r="Y535" s="138"/>
      <c r="Z535" s="138"/>
      <c r="AA535" s="138"/>
      <c r="AB535" s="138"/>
    </row>
    <row r="536" spans="2:28" s="67" customFormat="1" ht="12" hidden="1">
      <c r="B536" s="65"/>
      <c r="C536" s="65"/>
      <c r="D536" s="66"/>
      <c r="E536" s="65"/>
      <c r="F536" s="66"/>
      <c r="G536" s="327"/>
      <c r="H536" s="331"/>
      <c r="I536" s="331"/>
      <c r="J536" s="411"/>
      <c r="K536" s="331"/>
      <c r="L536" s="307"/>
      <c r="M536" s="65"/>
      <c r="N536" s="65"/>
      <c r="O536" s="68"/>
      <c r="P536" s="65"/>
      <c r="Q536" s="65"/>
      <c r="R536" s="109"/>
      <c r="S536" s="115"/>
      <c r="T536" s="111"/>
      <c r="U536" s="278"/>
      <c r="V536" s="66"/>
      <c r="W536" s="66"/>
      <c r="X536" s="138"/>
      <c r="Y536" s="138"/>
      <c r="Z536" s="138"/>
      <c r="AA536" s="138"/>
      <c r="AB536" s="138"/>
    </row>
    <row r="537" spans="2:28" s="67" customFormat="1" ht="12" hidden="1">
      <c r="B537" s="65"/>
      <c r="C537" s="65"/>
      <c r="D537" s="66"/>
      <c r="E537" s="65"/>
      <c r="F537" s="66"/>
      <c r="G537" s="327"/>
      <c r="H537" s="331"/>
      <c r="I537" s="331"/>
      <c r="J537" s="411"/>
      <c r="K537" s="331"/>
      <c r="L537" s="307"/>
      <c r="M537" s="65"/>
      <c r="N537" s="65"/>
      <c r="O537" s="68"/>
      <c r="P537" s="65"/>
      <c r="Q537" s="65"/>
      <c r="R537" s="109"/>
      <c r="S537" s="115"/>
      <c r="T537" s="111"/>
      <c r="U537" s="278"/>
      <c r="V537" s="66"/>
      <c r="W537" s="66"/>
      <c r="X537" s="138"/>
      <c r="Y537" s="138"/>
      <c r="Z537" s="138"/>
      <c r="AA537" s="138"/>
      <c r="AB537" s="138"/>
    </row>
    <row r="538" spans="2:28" s="67" customFormat="1" ht="12" hidden="1">
      <c r="B538" s="65"/>
      <c r="C538" s="65"/>
      <c r="D538" s="66"/>
      <c r="E538" s="65"/>
      <c r="F538" s="66"/>
      <c r="G538" s="327"/>
      <c r="H538" s="331"/>
      <c r="I538" s="331"/>
      <c r="J538" s="411"/>
      <c r="K538" s="331"/>
      <c r="L538" s="307"/>
      <c r="M538" s="65"/>
      <c r="N538" s="65"/>
      <c r="O538" s="68"/>
      <c r="P538" s="65"/>
      <c r="Q538" s="65"/>
      <c r="R538" s="109"/>
      <c r="S538" s="115"/>
      <c r="T538" s="111"/>
      <c r="U538" s="278"/>
      <c r="V538" s="66"/>
      <c r="W538" s="66"/>
      <c r="X538" s="138"/>
      <c r="Y538" s="138"/>
      <c r="Z538" s="138"/>
      <c r="AA538" s="138"/>
      <c r="AB538" s="138"/>
    </row>
    <row r="539" spans="2:28" s="67" customFormat="1" ht="12" hidden="1">
      <c r="B539" s="65"/>
      <c r="C539" s="65"/>
      <c r="D539" s="66"/>
      <c r="E539" s="65"/>
      <c r="F539" s="66"/>
      <c r="G539" s="327"/>
      <c r="H539" s="331"/>
      <c r="I539" s="331"/>
      <c r="J539" s="411"/>
      <c r="K539" s="331"/>
      <c r="L539" s="307"/>
      <c r="M539" s="65"/>
      <c r="N539" s="65"/>
      <c r="O539" s="68"/>
      <c r="P539" s="65"/>
      <c r="Q539" s="65"/>
      <c r="R539" s="109"/>
      <c r="S539" s="115"/>
      <c r="T539" s="111"/>
      <c r="U539" s="278"/>
      <c r="V539" s="66"/>
      <c r="W539" s="66"/>
      <c r="X539" s="138"/>
      <c r="Y539" s="138"/>
      <c r="Z539" s="138"/>
      <c r="AA539" s="138"/>
      <c r="AB539" s="138"/>
    </row>
    <row r="540" spans="2:28" s="67" customFormat="1" ht="12" hidden="1">
      <c r="B540" s="65"/>
      <c r="C540" s="65"/>
      <c r="D540" s="66"/>
      <c r="E540" s="65"/>
      <c r="F540" s="66"/>
      <c r="G540" s="327"/>
      <c r="H540" s="331"/>
      <c r="I540" s="331"/>
      <c r="J540" s="411"/>
      <c r="K540" s="331"/>
      <c r="L540" s="307"/>
      <c r="M540" s="65"/>
      <c r="N540" s="65"/>
      <c r="O540" s="68"/>
      <c r="P540" s="65"/>
      <c r="Q540" s="65"/>
      <c r="R540" s="109"/>
      <c r="S540" s="115"/>
      <c r="T540" s="111"/>
      <c r="U540" s="278"/>
      <c r="V540" s="66"/>
      <c r="W540" s="66"/>
      <c r="X540" s="138"/>
      <c r="Y540" s="138"/>
      <c r="Z540" s="138"/>
      <c r="AA540" s="138"/>
      <c r="AB540" s="138"/>
    </row>
    <row r="541" spans="2:28" s="67" customFormat="1" ht="12" hidden="1">
      <c r="B541" s="65"/>
      <c r="C541" s="65"/>
      <c r="D541" s="66"/>
      <c r="E541" s="65"/>
      <c r="F541" s="66"/>
      <c r="G541" s="327"/>
      <c r="H541" s="331"/>
      <c r="I541" s="331"/>
      <c r="J541" s="411"/>
      <c r="K541" s="331"/>
      <c r="L541" s="307"/>
      <c r="M541" s="65"/>
      <c r="N541" s="65"/>
      <c r="O541" s="68"/>
      <c r="P541" s="65"/>
      <c r="Q541" s="65"/>
      <c r="R541" s="109"/>
      <c r="S541" s="115"/>
      <c r="T541" s="111"/>
      <c r="U541" s="278"/>
      <c r="V541" s="66"/>
      <c r="W541" s="66"/>
      <c r="X541" s="138"/>
      <c r="Y541" s="138"/>
      <c r="Z541" s="138"/>
      <c r="AA541" s="138"/>
      <c r="AB541" s="138"/>
    </row>
    <row r="542" spans="2:28" s="67" customFormat="1" ht="12" hidden="1">
      <c r="B542" s="65"/>
      <c r="C542" s="65"/>
      <c r="D542" s="66"/>
      <c r="E542" s="65"/>
      <c r="F542" s="66"/>
      <c r="G542" s="327"/>
      <c r="H542" s="331"/>
      <c r="I542" s="331"/>
      <c r="J542" s="411"/>
      <c r="K542" s="331"/>
      <c r="L542" s="307"/>
      <c r="M542" s="65"/>
      <c r="N542" s="65"/>
      <c r="O542" s="68"/>
      <c r="P542" s="65"/>
      <c r="Q542" s="65"/>
      <c r="R542" s="109"/>
      <c r="S542" s="115"/>
      <c r="T542" s="111"/>
      <c r="U542" s="278"/>
      <c r="V542" s="66"/>
      <c r="W542" s="66"/>
      <c r="X542" s="138"/>
      <c r="Y542" s="138"/>
      <c r="Z542" s="138"/>
      <c r="AA542" s="138"/>
      <c r="AB542" s="138"/>
    </row>
    <row r="543" spans="2:28" s="67" customFormat="1" ht="12" hidden="1">
      <c r="B543" s="65"/>
      <c r="C543" s="65"/>
      <c r="D543" s="66"/>
      <c r="E543" s="65"/>
      <c r="F543" s="66"/>
      <c r="G543" s="327"/>
      <c r="H543" s="331"/>
      <c r="I543" s="331"/>
      <c r="J543" s="411"/>
      <c r="K543" s="331"/>
      <c r="L543" s="307"/>
      <c r="M543" s="65"/>
      <c r="N543" s="65"/>
      <c r="O543" s="68"/>
      <c r="P543" s="65"/>
      <c r="Q543" s="65"/>
      <c r="R543" s="109"/>
      <c r="S543" s="115"/>
      <c r="T543" s="111"/>
      <c r="U543" s="278"/>
      <c r="V543" s="66"/>
      <c r="W543" s="66"/>
      <c r="X543" s="138"/>
      <c r="Y543" s="138"/>
      <c r="Z543" s="138"/>
      <c r="AA543" s="138"/>
      <c r="AB543" s="138"/>
    </row>
    <row r="544" spans="2:28" s="67" customFormat="1" ht="12" hidden="1">
      <c r="B544" s="65"/>
      <c r="C544" s="65"/>
      <c r="D544" s="66"/>
      <c r="E544" s="65"/>
      <c r="F544" s="66"/>
      <c r="G544" s="327"/>
      <c r="H544" s="331"/>
      <c r="I544" s="331"/>
      <c r="J544" s="411"/>
      <c r="K544" s="331"/>
      <c r="L544" s="307"/>
      <c r="M544" s="65"/>
      <c r="N544" s="65"/>
      <c r="O544" s="68"/>
      <c r="P544" s="65"/>
      <c r="Q544" s="65"/>
      <c r="R544" s="109"/>
      <c r="S544" s="115"/>
      <c r="T544" s="111"/>
      <c r="U544" s="278"/>
      <c r="V544" s="66"/>
      <c r="W544" s="66"/>
      <c r="X544" s="138"/>
      <c r="Y544" s="138"/>
      <c r="Z544" s="138"/>
      <c r="AA544" s="138"/>
      <c r="AB544" s="138"/>
    </row>
    <row r="545" spans="2:28" s="67" customFormat="1" ht="12" hidden="1">
      <c r="B545" s="65"/>
      <c r="C545" s="65"/>
      <c r="D545" s="66"/>
      <c r="E545" s="65"/>
      <c r="F545" s="66"/>
      <c r="G545" s="327"/>
      <c r="H545" s="331"/>
      <c r="I545" s="331"/>
      <c r="J545" s="411"/>
      <c r="K545" s="331"/>
      <c r="L545" s="307"/>
      <c r="M545" s="65"/>
      <c r="N545" s="65"/>
      <c r="O545" s="68"/>
      <c r="P545" s="65"/>
      <c r="Q545" s="65"/>
      <c r="R545" s="109"/>
      <c r="S545" s="115"/>
      <c r="T545" s="111"/>
      <c r="U545" s="278"/>
      <c r="V545" s="66"/>
      <c r="W545" s="66"/>
      <c r="X545" s="138"/>
      <c r="Y545" s="138"/>
      <c r="Z545" s="138"/>
      <c r="AA545" s="138"/>
      <c r="AB545" s="138"/>
    </row>
    <row r="546" spans="2:28" s="67" customFormat="1" ht="12" hidden="1">
      <c r="B546" s="65"/>
      <c r="C546" s="65"/>
      <c r="D546" s="66"/>
      <c r="E546" s="65"/>
      <c r="F546" s="66"/>
      <c r="G546" s="327"/>
      <c r="H546" s="331"/>
      <c r="I546" s="331"/>
      <c r="J546" s="411"/>
      <c r="K546" s="331"/>
      <c r="L546" s="307"/>
      <c r="M546" s="65"/>
      <c r="N546" s="65"/>
      <c r="O546" s="68"/>
      <c r="P546" s="65"/>
      <c r="Q546" s="65"/>
      <c r="R546" s="109"/>
      <c r="S546" s="115"/>
      <c r="T546" s="111"/>
      <c r="U546" s="278"/>
      <c r="V546" s="66"/>
      <c r="W546" s="66"/>
      <c r="X546" s="138"/>
      <c r="Y546" s="138"/>
      <c r="Z546" s="138"/>
      <c r="AA546" s="138"/>
      <c r="AB546" s="138"/>
    </row>
    <row r="547" spans="2:28" s="67" customFormat="1" ht="12" hidden="1">
      <c r="B547" s="65"/>
      <c r="C547" s="65"/>
      <c r="D547" s="66"/>
      <c r="E547" s="65"/>
      <c r="F547" s="66"/>
      <c r="G547" s="327"/>
      <c r="H547" s="331"/>
      <c r="I547" s="331"/>
      <c r="J547" s="411"/>
      <c r="K547" s="331"/>
      <c r="L547" s="307"/>
      <c r="M547" s="65"/>
      <c r="N547" s="65"/>
      <c r="O547" s="68"/>
      <c r="P547" s="65"/>
      <c r="Q547" s="65"/>
      <c r="R547" s="109"/>
      <c r="S547" s="115"/>
      <c r="T547" s="111"/>
      <c r="U547" s="278"/>
      <c r="V547" s="66"/>
      <c r="W547" s="66"/>
      <c r="X547" s="138"/>
      <c r="Y547" s="138"/>
      <c r="Z547" s="138"/>
      <c r="AA547" s="138"/>
      <c r="AB547" s="138"/>
    </row>
    <row r="548" spans="2:28" s="67" customFormat="1" ht="12" hidden="1">
      <c r="B548" s="65"/>
      <c r="C548" s="65"/>
      <c r="D548" s="66"/>
      <c r="E548" s="65"/>
      <c r="F548" s="66"/>
      <c r="G548" s="327"/>
      <c r="H548" s="331"/>
      <c r="I548" s="331"/>
      <c r="J548" s="411"/>
      <c r="K548" s="331"/>
      <c r="L548" s="307"/>
      <c r="M548" s="65"/>
      <c r="N548" s="65"/>
      <c r="O548" s="68"/>
      <c r="P548" s="65"/>
      <c r="Q548" s="65"/>
      <c r="R548" s="109"/>
      <c r="S548" s="115"/>
      <c r="T548" s="111"/>
      <c r="U548" s="278"/>
      <c r="V548" s="66"/>
      <c r="W548" s="66"/>
      <c r="X548" s="138"/>
      <c r="Y548" s="138"/>
      <c r="Z548" s="138"/>
      <c r="AA548" s="138"/>
      <c r="AB548" s="138"/>
    </row>
    <row r="549" spans="2:28" s="67" customFormat="1" ht="12" hidden="1">
      <c r="B549" s="65"/>
      <c r="C549" s="65"/>
      <c r="D549" s="66"/>
      <c r="E549" s="65"/>
      <c r="F549" s="66"/>
      <c r="G549" s="327"/>
      <c r="H549" s="331"/>
      <c r="I549" s="331"/>
      <c r="J549" s="411"/>
      <c r="K549" s="331"/>
      <c r="L549" s="307"/>
      <c r="M549" s="65"/>
      <c r="N549" s="65"/>
      <c r="O549" s="68"/>
      <c r="P549" s="65"/>
      <c r="Q549" s="65"/>
      <c r="R549" s="109"/>
      <c r="S549" s="115"/>
      <c r="T549" s="111"/>
      <c r="U549" s="278"/>
      <c r="V549" s="66"/>
      <c r="W549" s="66"/>
      <c r="X549" s="138"/>
      <c r="Y549" s="138"/>
      <c r="Z549" s="138"/>
      <c r="AA549" s="138"/>
      <c r="AB549" s="138"/>
    </row>
    <row r="550" spans="2:28" s="67" customFormat="1" ht="12" hidden="1">
      <c r="B550" s="65"/>
      <c r="C550" s="65"/>
      <c r="D550" s="66"/>
      <c r="E550" s="65"/>
      <c r="F550" s="66"/>
      <c r="G550" s="327"/>
      <c r="H550" s="331"/>
      <c r="I550" s="331"/>
      <c r="J550" s="411"/>
      <c r="K550" s="331"/>
      <c r="L550" s="307"/>
      <c r="M550" s="65"/>
      <c r="N550" s="65"/>
      <c r="O550" s="68"/>
      <c r="P550" s="65"/>
      <c r="Q550" s="65"/>
      <c r="R550" s="109"/>
      <c r="S550" s="115"/>
      <c r="T550" s="111"/>
      <c r="U550" s="278"/>
      <c r="V550" s="66"/>
      <c r="W550" s="66"/>
      <c r="X550" s="138"/>
      <c r="Y550" s="138"/>
      <c r="Z550" s="138"/>
      <c r="AA550" s="138"/>
      <c r="AB550" s="138"/>
    </row>
    <row r="551" spans="2:28" s="67" customFormat="1" ht="12" hidden="1">
      <c r="B551" s="65"/>
      <c r="C551" s="65"/>
      <c r="D551" s="66"/>
      <c r="E551" s="65"/>
      <c r="F551" s="66"/>
      <c r="G551" s="327"/>
      <c r="H551" s="331"/>
      <c r="I551" s="331"/>
      <c r="J551" s="411"/>
      <c r="K551" s="331"/>
      <c r="L551" s="307"/>
      <c r="M551" s="65"/>
      <c r="N551" s="65"/>
      <c r="O551" s="68"/>
      <c r="P551" s="65"/>
      <c r="Q551" s="65"/>
      <c r="R551" s="109"/>
      <c r="S551" s="115"/>
      <c r="T551" s="111"/>
      <c r="U551" s="278"/>
      <c r="V551" s="66"/>
      <c r="W551" s="66"/>
      <c r="X551" s="138"/>
      <c r="Y551" s="138"/>
      <c r="Z551" s="138"/>
      <c r="AA551" s="138"/>
      <c r="AB551" s="138"/>
    </row>
    <row r="552" spans="2:28" s="67" customFormat="1" ht="12" hidden="1">
      <c r="B552" s="65"/>
      <c r="C552" s="65"/>
      <c r="D552" s="66"/>
      <c r="E552" s="65"/>
      <c r="F552" s="66"/>
      <c r="G552" s="327"/>
      <c r="H552" s="331"/>
      <c r="I552" s="331"/>
      <c r="J552" s="411"/>
      <c r="K552" s="331"/>
      <c r="L552" s="307"/>
      <c r="M552" s="65"/>
      <c r="N552" s="65"/>
      <c r="O552" s="68"/>
      <c r="P552" s="65"/>
      <c r="Q552" s="65"/>
      <c r="R552" s="109"/>
      <c r="S552" s="115"/>
      <c r="T552" s="111"/>
      <c r="U552" s="278"/>
      <c r="V552" s="66"/>
      <c r="W552" s="66"/>
      <c r="X552" s="138"/>
      <c r="Y552" s="138"/>
      <c r="Z552" s="138"/>
      <c r="AA552" s="138"/>
      <c r="AB552" s="138"/>
    </row>
    <row r="553" spans="2:28" s="67" customFormat="1" ht="12" hidden="1">
      <c r="B553" s="65"/>
      <c r="C553" s="65"/>
      <c r="D553" s="66"/>
      <c r="E553" s="65"/>
      <c r="F553" s="66"/>
      <c r="G553" s="327"/>
      <c r="H553" s="331"/>
      <c r="I553" s="331"/>
      <c r="J553" s="411"/>
      <c r="K553" s="331"/>
      <c r="L553" s="307"/>
      <c r="M553" s="65"/>
      <c r="N553" s="65"/>
      <c r="O553" s="68"/>
      <c r="P553" s="65"/>
      <c r="Q553" s="65"/>
      <c r="R553" s="109"/>
      <c r="S553" s="115"/>
      <c r="T553" s="111"/>
      <c r="U553" s="278"/>
      <c r="V553" s="66"/>
      <c r="W553" s="66"/>
      <c r="X553" s="138"/>
      <c r="Y553" s="138"/>
      <c r="Z553" s="138"/>
      <c r="AA553" s="138"/>
      <c r="AB553" s="138"/>
    </row>
    <row r="554" spans="2:28" s="67" customFormat="1" ht="12" hidden="1">
      <c r="B554" s="65"/>
      <c r="C554" s="65"/>
      <c r="D554" s="66"/>
      <c r="E554" s="65"/>
      <c r="F554" s="66"/>
      <c r="G554" s="327"/>
      <c r="H554" s="331"/>
      <c r="I554" s="331"/>
      <c r="J554" s="411"/>
      <c r="K554" s="331"/>
      <c r="L554" s="307"/>
      <c r="M554" s="65"/>
      <c r="N554" s="65"/>
      <c r="O554" s="68"/>
      <c r="P554" s="65"/>
      <c r="Q554" s="65"/>
      <c r="R554" s="109"/>
      <c r="S554" s="115"/>
      <c r="T554" s="111"/>
      <c r="U554" s="278"/>
      <c r="V554" s="66"/>
      <c r="W554" s="66"/>
      <c r="X554" s="138"/>
      <c r="Y554" s="138"/>
      <c r="Z554" s="138"/>
      <c r="AA554" s="138"/>
      <c r="AB554" s="138"/>
    </row>
    <row r="555" spans="2:28" s="67" customFormat="1" ht="12" hidden="1">
      <c r="B555" s="65"/>
      <c r="C555" s="65"/>
      <c r="D555" s="66"/>
      <c r="E555" s="65"/>
      <c r="F555" s="66"/>
      <c r="G555" s="327"/>
      <c r="H555" s="331"/>
      <c r="I555" s="331"/>
      <c r="J555" s="411"/>
      <c r="K555" s="331"/>
      <c r="L555" s="307"/>
      <c r="M555" s="65"/>
      <c r="N555" s="65"/>
      <c r="O555" s="68"/>
      <c r="P555" s="65"/>
      <c r="Q555" s="65"/>
      <c r="R555" s="109"/>
      <c r="S555" s="115"/>
      <c r="T555" s="111"/>
      <c r="U555" s="278"/>
      <c r="V555" s="66"/>
      <c r="W555" s="66"/>
      <c r="X555" s="138"/>
      <c r="Y555" s="138"/>
      <c r="Z555" s="138"/>
      <c r="AA555" s="138"/>
      <c r="AB555" s="138"/>
    </row>
    <row r="556" spans="2:28" s="67" customFormat="1" ht="12" hidden="1">
      <c r="B556" s="65"/>
      <c r="C556" s="65"/>
      <c r="D556" s="66"/>
      <c r="E556" s="65"/>
      <c r="F556" s="66"/>
      <c r="G556" s="327"/>
      <c r="H556" s="331"/>
      <c r="I556" s="331"/>
      <c r="J556" s="411"/>
      <c r="K556" s="331"/>
      <c r="L556" s="307"/>
      <c r="M556" s="65"/>
      <c r="N556" s="65"/>
      <c r="O556" s="68"/>
      <c r="P556" s="65"/>
      <c r="Q556" s="65"/>
      <c r="R556" s="109"/>
      <c r="S556" s="115"/>
      <c r="T556" s="111"/>
      <c r="U556" s="278"/>
      <c r="V556" s="66"/>
      <c r="W556" s="66"/>
      <c r="X556" s="138"/>
      <c r="Y556" s="138"/>
      <c r="Z556" s="138"/>
      <c r="AA556" s="138"/>
      <c r="AB556" s="138"/>
    </row>
    <row r="557" spans="2:28" s="67" customFormat="1" ht="12" hidden="1">
      <c r="B557" s="65"/>
      <c r="C557" s="65"/>
      <c r="D557" s="66"/>
      <c r="E557" s="65"/>
      <c r="F557" s="66"/>
      <c r="G557" s="327"/>
      <c r="H557" s="331"/>
      <c r="I557" s="331"/>
      <c r="J557" s="411"/>
      <c r="K557" s="331"/>
      <c r="L557" s="307"/>
      <c r="M557" s="65"/>
      <c r="N557" s="65"/>
      <c r="O557" s="68"/>
      <c r="P557" s="65"/>
      <c r="Q557" s="65"/>
      <c r="R557" s="109"/>
      <c r="S557" s="115"/>
      <c r="T557" s="111"/>
      <c r="U557" s="278"/>
      <c r="V557" s="66"/>
      <c r="W557" s="66"/>
      <c r="X557" s="138"/>
      <c r="Y557" s="138"/>
      <c r="Z557" s="138"/>
      <c r="AA557" s="138"/>
      <c r="AB557" s="138"/>
    </row>
    <row r="558" spans="2:28" s="67" customFormat="1" ht="12" hidden="1">
      <c r="B558" s="65"/>
      <c r="C558" s="65"/>
      <c r="D558" s="66"/>
      <c r="E558" s="65"/>
      <c r="F558" s="66"/>
      <c r="G558" s="327"/>
      <c r="H558" s="331"/>
      <c r="I558" s="331"/>
      <c r="J558" s="411"/>
      <c r="K558" s="331"/>
      <c r="L558" s="307"/>
      <c r="M558" s="65"/>
      <c r="N558" s="65"/>
      <c r="O558" s="68"/>
      <c r="P558" s="65"/>
      <c r="Q558" s="65"/>
      <c r="R558" s="109"/>
      <c r="S558" s="115"/>
      <c r="T558" s="111"/>
      <c r="U558" s="278"/>
      <c r="V558" s="66"/>
      <c r="W558" s="66"/>
      <c r="X558" s="138"/>
      <c r="Y558" s="138"/>
      <c r="Z558" s="138"/>
      <c r="AA558" s="138"/>
      <c r="AB558" s="138"/>
    </row>
    <row r="559" spans="2:28" s="67" customFormat="1" ht="12" hidden="1">
      <c r="B559" s="65"/>
      <c r="C559" s="65"/>
      <c r="D559" s="66"/>
      <c r="E559" s="65"/>
      <c r="F559" s="66"/>
      <c r="G559" s="327"/>
      <c r="H559" s="331"/>
      <c r="I559" s="331"/>
      <c r="J559" s="411"/>
      <c r="K559" s="331"/>
      <c r="L559" s="307"/>
      <c r="M559" s="65"/>
      <c r="N559" s="65"/>
      <c r="O559" s="68"/>
      <c r="P559" s="65"/>
      <c r="Q559" s="65"/>
      <c r="R559" s="109"/>
      <c r="S559" s="115"/>
      <c r="T559" s="111"/>
      <c r="U559" s="278"/>
      <c r="V559" s="66"/>
      <c r="W559" s="66"/>
      <c r="X559" s="138"/>
      <c r="Y559" s="138"/>
      <c r="Z559" s="138"/>
      <c r="AA559" s="138"/>
      <c r="AB559" s="138"/>
    </row>
    <row r="560" spans="2:28" s="67" customFormat="1" ht="12" hidden="1">
      <c r="B560" s="65"/>
      <c r="C560" s="65"/>
      <c r="D560" s="66"/>
      <c r="E560" s="65"/>
      <c r="F560" s="66"/>
      <c r="G560" s="327"/>
      <c r="H560" s="331"/>
      <c r="I560" s="331"/>
      <c r="J560" s="411"/>
      <c r="K560" s="331"/>
      <c r="L560" s="307"/>
      <c r="M560" s="65"/>
      <c r="N560" s="65"/>
      <c r="O560" s="68"/>
      <c r="P560" s="65"/>
      <c r="Q560" s="65"/>
      <c r="R560" s="109"/>
      <c r="S560" s="115"/>
      <c r="T560" s="111"/>
      <c r="U560" s="278"/>
      <c r="V560" s="66"/>
      <c r="W560" s="66"/>
      <c r="X560" s="138"/>
      <c r="Y560" s="138"/>
      <c r="Z560" s="138"/>
      <c r="AA560" s="138"/>
      <c r="AB560" s="138"/>
    </row>
    <row r="561" spans="2:28" s="67" customFormat="1" ht="12" hidden="1">
      <c r="B561" s="65"/>
      <c r="C561" s="65"/>
      <c r="D561" s="66"/>
      <c r="E561" s="65"/>
      <c r="F561" s="66"/>
      <c r="G561" s="327"/>
      <c r="H561" s="331"/>
      <c r="I561" s="331"/>
      <c r="J561" s="411"/>
      <c r="K561" s="331"/>
      <c r="L561" s="307"/>
      <c r="M561" s="65"/>
      <c r="N561" s="65"/>
      <c r="O561" s="68"/>
      <c r="P561" s="65"/>
      <c r="Q561" s="65"/>
      <c r="R561" s="109"/>
      <c r="S561" s="115"/>
      <c r="T561" s="111"/>
      <c r="U561" s="278"/>
      <c r="V561" s="66"/>
      <c r="W561" s="66"/>
      <c r="X561" s="138"/>
      <c r="Y561" s="138"/>
      <c r="Z561" s="138"/>
      <c r="AA561" s="138"/>
      <c r="AB561" s="138"/>
    </row>
    <row r="562" spans="2:28" s="67" customFormat="1" ht="12" hidden="1">
      <c r="B562" s="65"/>
      <c r="C562" s="65"/>
      <c r="D562" s="66"/>
      <c r="E562" s="65"/>
      <c r="F562" s="66"/>
      <c r="G562" s="327"/>
      <c r="H562" s="331"/>
      <c r="I562" s="331"/>
      <c r="J562" s="411"/>
      <c r="K562" s="331"/>
      <c r="L562" s="307"/>
      <c r="M562" s="65"/>
      <c r="N562" s="65"/>
      <c r="O562" s="68"/>
      <c r="P562" s="65"/>
      <c r="Q562" s="65"/>
      <c r="R562" s="109"/>
      <c r="S562" s="115"/>
      <c r="T562" s="111"/>
      <c r="U562" s="278"/>
      <c r="V562" s="66"/>
      <c r="W562" s="66"/>
      <c r="X562" s="138"/>
      <c r="Y562" s="138"/>
      <c r="Z562" s="138"/>
      <c r="AA562" s="138"/>
      <c r="AB562" s="138"/>
    </row>
    <row r="563" spans="2:28" s="67" customFormat="1" ht="12" hidden="1">
      <c r="B563" s="65"/>
      <c r="C563" s="65"/>
      <c r="D563" s="66"/>
      <c r="E563" s="65"/>
      <c r="F563" s="66"/>
      <c r="G563" s="327"/>
      <c r="H563" s="331"/>
      <c r="I563" s="331"/>
      <c r="J563" s="411"/>
      <c r="K563" s="331"/>
      <c r="L563" s="307"/>
      <c r="M563" s="65"/>
      <c r="N563" s="65"/>
      <c r="O563" s="68"/>
      <c r="P563" s="65"/>
      <c r="Q563" s="65"/>
      <c r="R563" s="109"/>
      <c r="S563" s="115"/>
      <c r="T563" s="111"/>
      <c r="U563" s="278"/>
      <c r="V563" s="66"/>
      <c r="W563" s="66"/>
      <c r="X563" s="138"/>
      <c r="Y563" s="138"/>
      <c r="Z563" s="138"/>
      <c r="AA563" s="138"/>
      <c r="AB563" s="138"/>
    </row>
    <row r="564" spans="2:28" s="67" customFormat="1" ht="12" hidden="1">
      <c r="B564" s="65"/>
      <c r="C564" s="65"/>
      <c r="D564" s="66"/>
      <c r="E564" s="65"/>
      <c r="F564" s="66"/>
      <c r="G564" s="327"/>
      <c r="H564" s="331"/>
      <c r="I564" s="331"/>
      <c r="J564" s="411"/>
      <c r="K564" s="331"/>
      <c r="L564" s="307"/>
      <c r="M564" s="65"/>
      <c r="N564" s="65"/>
      <c r="O564" s="68"/>
      <c r="P564" s="65"/>
      <c r="Q564" s="65"/>
      <c r="R564" s="109"/>
      <c r="S564" s="115"/>
      <c r="T564" s="111"/>
      <c r="U564" s="278"/>
      <c r="V564" s="66"/>
      <c r="W564" s="66"/>
      <c r="X564" s="138"/>
      <c r="Y564" s="138"/>
      <c r="Z564" s="138"/>
      <c r="AA564" s="138"/>
      <c r="AB564" s="138"/>
    </row>
    <row r="565" spans="2:28" s="67" customFormat="1" ht="12" hidden="1">
      <c r="B565" s="65"/>
      <c r="C565" s="65"/>
      <c r="D565" s="66"/>
      <c r="E565" s="65"/>
      <c r="F565" s="66"/>
      <c r="G565" s="327"/>
      <c r="H565" s="331"/>
      <c r="I565" s="331"/>
      <c r="J565" s="411"/>
      <c r="K565" s="331"/>
      <c r="L565" s="307"/>
      <c r="M565" s="65"/>
      <c r="N565" s="65"/>
      <c r="O565" s="68"/>
      <c r="P565" s="65"/>
      <c r="Q565" s="65"/>
      <c r="R565" s="109"/>
      <c r="S565" s="115"/>
      <c r="T565" s="111"/>
      <c r="U565" s="278"/>
      <c r="V565" s="66"/>
      <c r="W565" s="66"/>
      <c r="X565" s="138"/>
      <c r="Y565" s="138"/>
      <c r="Z565" s="138"/>
      <c r="AA565" s="138"/>
      <c r="AB565" s="138"/>
    </row>
    <row r="566" spans="2:28" s="67" customFormat="1" ht="12" hidden="1">
      <c r="B566" s="65"/>
      <c r="C566" s="65"/>
      <c r="D566" s="66"/>
      <c r="E566" s="65"/>
      <c r="F566" s="66"/>
      <c r="G566" s="327"/>
      <c r="H566" s="331"/>
      <c r="I566" s="331"/>
      <c r="J566" s="411"/>
      <c r="K566" s="331"/>
      <c r="L566" s="307"/>
      <c r="M566" s="65"/>
      <c r="N566" s="65"/>
      <c r="O566" s="68"/>
      <c r="P566" s="65"/>
      <c r="Q566" s="65"/>
      <c r="R566" s="109"/>
      <c r="S566" s="115"/>
      <c r="T566" s="111"/>
      <c r="U566" s="278"/>
      <c r="V566" s="66"/>
      <c r="W566" s="66"/>
      <c r="X566" s="138"/>
      <c r="Y566" s="138"/>
      <c r="Z566" s="138"/>
      <c r="AA566" s="138"/>
      <c r="AB566" s="138"/>
    </row>
    <row r="567" spans="2:28" s="67" customFormat="1" ht="12" hidden="1">
      <c r="B567" s="65"/>
      <c r="C567" s="65"/>
      <c r="D567" s="66"/>
      <c r="E567" s="65"/>
      <c r="F567" s="66"/>
      <c r="G567" s="327"/>
      <c r="H567" s="331"/>
      <c r="I567" s="331"/>
      <c r="J567" s="411"/>
      <c r="K567" s="331"/>
      <c r="L567" s="307"/>
      <c r="M567" s="65"/>
      <c r="N567" s="65"/>
      <c r="O567" s="68"/>
      <c r="P567" s="65"/>
      <c r="Q567" s="65"/>
      <c r="R567" s="109"/>
      <c r="S567" s="115"/>
      <c r="T567" s="111"/>
      <c r="U567" s="278"/>
      <c r="V567" s="66"/>
      <c r="W567" s="66"/>
      <c r="X567" s="138"/>
      <c r="Y567" s="138"/>
      <c r="Z567" s="138"/>
      <c r="AA567" s="138"/>
      <c r="AB567" s="138"/>
    </row>
    <row r="568" spans="2:28" s="67" customFormat="1" ht="12" hidden="1">
      <c r="B568" s="65"/>
      <c r="C568" s="65"/>
      <c r="D568" s="66"/>
      <c r="E568" s="65"/>
      <c r="F568" s="66"/>
      <c r="G568" s="327"/>
      <c r="H568" s="331"/>
      <c r="I568" s="331"/>
      <c r="J568" s="411"/>
      <c r="K568" s="331"/>
      <c r="L568" s="307"/>
      <c r="M568" s="65"/>
      <c r="N568" s="65"/>
      <c r="O568" s="68"/>
      <c r="P568" s="65"/>
      <c r="Q568" s="65"/>
      <c r="R568" s="109"/>
      <c r="S568" s="115"/>
      <c r="T568" s="111"/>
      <c r="U568" s="278"/>
      <c r="V568" s="66"/>
      <c r="W568" s="66"/>
      <c r="X568" s="138"/>
      <c r="Y568" s="138"/>
      <c r="Z568" s="138"/>
      <c r="AA568" s="138"/>
      <c r="AB568" s="138"/>
    </row>
    <row r="569" spans="2:28" s="67" customFormat="1" ht="12" hidden="1">
      <c r="B569" s="65"/>
      <c r="C569" s="65"/>
      <c r="D569" s="66"/>
      <c r="E569" s="65"/>
      <c r="F569" s="66"/>
      <c r="G569" s="327"/>
      <c r="H569" s="331"/>
      <c r="I569" s="331"/>
      <c r="J569" s="411"/>
      <c r="K569" s="331"/>
      <c r="L569" s="307"/>
      <c r="M569" s="65"/>
      <c r="N569" s="65"/>
      <c r="O569" s="68"/>
      <c r="P569" s="65"/>
      <c r="Q569" s="65"/>
      <c r="R569" s="109"/>
      <c r="S569" s="115"/>
      <c r="T569" s="111"/>
      <c r="U569" s="278"/>
      <c r="V569" s="66"/>
      <c r="W569" s="66"/>
      <c r="X569" s="138"/>
      <c r="Y569" s="138"/>
      <c r="Z569" s="138"/>
      <c r="AA569" s="138"/>
      <c r="AB569" s="138"/>
    </row>
    <row r="570" spans="2:28" s="67" customFormat="1" ht="12" hidden="1">
      <c r="B570" s="65"/>
      <c r="C570" s="65"/>
      <c r="D570" s="66"/>
      <c r="E570" s="65"/>
      <c r="F570" s="66"/>
      <c r="G570" s="327"/>
      <c r="H570" s="331"/>
      <c r="I570" s="331"/>
      <c r="J570" s="411"/>
      <c r="K570" s="331"/>
      <c r="L570" s="307"/>
      <c r="M570" s="65"/>
      <c r="N570" s="65"/>
      <c r="O570" s="68"/>
      <c r="P570" s="65"/>
      <c r="Q570" s="65"/>
      <c r="R570" s="109"/>
      <c r="S570" s="115"/>
      <c r="T570" s="111"/>
      <c r="U570" s="278"/>
      <c r="V570" s="66"/>
      <c r="W570" s="66"/>
      <c r="X570" s="138"/>
      <c r="Y570" s="138"/>
      <c r="Z570" s="138"/>
      <c r="AA570" s="138"/>
      <c r="AB570" s="138"/>
    </row>
    <row r="571" spans="2:28" s="67" customFormat="1" ht="12" hidden="1">
      <c r="B571" s="65"/>
      <c r="C571" s="65"/>
      <c r="D571" s="66"/>
      <c r="E571" s="65"/>
      <c r="F571" s="66"/>
      <c r="G571" s="327"/>
      <c r="H571" s="331"/>
      <c r="I571" s="331"/>
      <c r="J571" s="411"/>
      <c r="K571" s="331"/>
      <c r="L571" s="307"/>
      <c r="M571" s="65"/>
      <c r="N571" s="65"/>
      <c r="O571" s="68"/>
      <c r="P571" s="65"/>
      <c r="Q571" s="65"/>
      <c r="R571" s="109"/>
      <c r="S571" s="115"/>
      <c r="T571" s="111"/>
      <c r="U571" s="278"/>
      <c r="V571" s="66"/>
      <c r="W571" s="66"/>
      <c r="X571" s="138"/>
      <c r="Y571" s="138"/>
      <c r="Z571" s="138"/>
      <c r="AA571" s="138"/>
      <c r="AB571" s="138"/>
    </row>
    <row r="572" spans="2:28" s="67" customFormat="1" ht="12" hidden="1">
      <c r="B572" s="65"/>
      <c r="C572" s="65"/>
      <c r="D572" s="66"/>
      <c r="E572" s="65"/>
      <c r="F572" s="66"/>
      <c r="G572" s="327"/>
      <c r="H572" s="331"/>
      <c r="I572" s="331"/>
      <c r="J572" s="411"/>
      <c r="K572" s="331"/>
      <c r="L572" s="307"/>
      <c r="M572" s="65"/>
      <c r="N572" s="65"/>
      <c r="O572" s="68"/>
      <c r="P572" s="65"/>
      <c r="Q572" s="65"/>
      <c r="R572" s="109"/>
      <c r="S572" s="115"/>
      <c r="T572" s="111"/>
      <c r="U572" s="278"/>
      <c r="V572" s="66"/>
      <c r="W572" s="66"/>
      <c r="X572" s="138"/>
      <c r="Y572" s="138"/>
      <c r="Z572" s="138"/>
      <c r="AA572" s="138"/>
      <c r="AB572" s="138"/>
    </row>
    <row r="573" spans="2:28" s="67" customFormat="1" ht="12" hidden="1">
      <c r="B573" s="65"/>
      <c r="C573" s="65"/>
      <c r="D573" s="66"/>
      <c r="E573" s="65"/>
      <c r="F573" s="66"/>
      <c r="G573" s="327"/>
      <c r="H573" s="331"/>
      <c r="I573" s="331"/>
      <c r="J573" s="411"/>
      <c r="K573" s="331"/>
      <c r="L573" s="307"/>
      <c r="M573" s="65"/>
      <c r="N573" s="65"/>
      <c r="O573" s="68"/>
      <c r="P573" s="65"/>
      <c r="Q573" s="65"/>
      <c r="R573" s="109"/>
      <c r="S573" s="115"/>
      <c r="T573" s="111"/>
      <c r="U573" s="278"/>
      <c r="V573" s="66"/>
      <c r="W573" s="66"/>
      <c r="X573" s="138"/>
      <c r="Y573" s="138"/>
      <c r="Z573" s="138"/>
      <c r="AA573" s="138"/>
      <c r="AB573" s="138"/>
    </row>
    <row r="574" spans="2:28" s="67" customFormat="1" ht="12" hidden="1">
      <c r="B574" s="65"/>
      <c r="C574" s="65"/>
      <c r="D574" s="66"/>
      <c r="E574" s="65"/>
      <c r="F574" s="66"/>
      <c r="G574" s="327"/>
      <c r="H574" s="331"/>
      <c r="I574" s="331"/>
      <c r="J574" s="411"/>
      <c r="K574" s="331"/>
      <c r="L574" s="307"/>
      <c r="M574" s="65"/>
      <c r="N574" s="65"/>
      <c r="O574" s="68"/>
      <c r="P574" s="65"/>
      <c r="Q574" s="65"/>
      <c r="R574" s="109"/>
      <c r="S574" s="115"/>
      <c r="T574" s="111"/>
      <c r="U574" s="278"/>
      <c r="V574" s="66"/>
      <c r="W574" s="66"/>
      <c r="X574" s="138"/>
      <c r="Y574" s="138"/>
      <c r="Z574" s="138"/>
      <c r="AA574" s="138"/>
      <c r="AB574" s="138"/>
    </row>
    <row r="575" spans="2:28" s="67" customFormat="1" ht="12" hidden="1">
      <c r="B575" s="65"/>
      <c r="C575" s="65"/>
      <c r="D575" s="66"/>
      <c r="E575" s="65"/>
      <c r="F575" s="66"/>
      <c r="G575" s="327"/>
      <c r="H575" s="331"/>
      <c r="I575" s="331"/>
      <c r="J575" s="411"/>
      <c r="K575" s="331"/>
      <c r="L575" s="307"/>
      <c r="M575" s="65"/>
      <c r="N575" s="65"/>
      <c r="O575" s="68"/>
      <c r="P575" s="65"/>
      <c r="Q575" s="65"/>
      <c r="R575" s="109"/>
      <c r="S575" s="115"/>
      <c r="T575" s="111"/>
      <c r="U575" s="278"/>
      <c r="V575" s="66"/>
      <c r="W575" s="66"/>
      <c r="X575" s="138"/>
      <c r="Y575" s="138"/>
      <c r="Z575" s="138"/>
      <c r="AA575" s="138"/>
      <c r="AB575" s="138"/>
    </row>
    <row r="576" spans="2:28" s="67" customFormat="1" ht="12" hidden="1">
      <c r="B576" s="65"/>
      <c r="C576" s="65"/>
      <c r="D576" s="66"/>
      <c r="E576" s="65"/>
      <c r="F576" s="66"/>
      <c r="G576" s="327"/>
      <c r="H576" s="331"/>
      <c r="I576" s="331"/>
      <c r="J576" s="411"/>
      <c r="K576" s="331"/>
      <c r="L576" s="307"/>
      <c r="M576" s="65"/>
      <c r="N576" s="65"/>
      <c r="O576" s="68"/>
      <c r="P576" s="65"/>
      <c r="Q576" s="65"/>
      <c r="R576" s="109"/>
      <c r="S576" s="115"/>
      <c r="T576" s="111"/>
      <c r="U576" s="278"/>
      <c r="V576" s="66"/>
      <c r="W576" s="66"/>
      <c r="X576" s="138"/>
      <c r="Y576" s="138"/>
      <c r="Z576" s="138"/>
      <c r="AA576" s="138"/>
      <c r="AB576" s="138"/>
    </row>
    <row r="577" spans="2:28" s="67" customFormat="1" ht="12" hidden="1">
      <c r="B577" s="65"/>
      <c r="C577" s="65"/>
      <c r="D577" s="66"/>
      <c r="E577" s="65"/>
      <c r="F577" s="66"/>
      <c r="G577" s="327"/>
      <c r="H577" s="331"/>
      <c r="I577" s="331"/>
      <c r="J577" s="411"/>
      <c r="K577" s="331"/>
      <c r="L577" s="307"/>
      <c r="M577" s="65"/>
      <c r="N577" s="65"/>
      <c r="O577" s="68"/>
      <c r="P577" s="65"/>
      <c r="Q577" s="65"/>
      <c r="R577" s="109"/>
      <c r="S577" s="115"/>
      <c r="T577" s="111"/>
      <c r="U577" s="278"/>
      <c r="V577" s="66"/>
      <c r="W577" s="66"/>
      <c r="X577" s="138"/>
      <c r="Y577" s="138"/>
      <c r="Z577" s="138"/>
      <c r="AA577" s="138"/>
      <c r="AB577" s="138"/>
    </row>
    <row r="578" spans="2:28" s="67" customFormat="1" ht="12" hidden="1">
      <c r="B578" s="65"/>
      <c r="C578" s="65"/>
      <c r="D578" s="66"/>
      <c r="E578" s="65"/>
      <c r="F578" s="66"/>
      <c r="G578" s="327"/>
      <c r="H578" s="331"/>
      <c r="I578" s="331"/>
      <c r="J578" s="411"/>
      <c r="K578" s="331"/>
      <c r="L578" s="307"/>
      <c r="M578" s="65"/>
      <c r="N578" s="65"/>
      <c r="O578" s="68"/>
      <c r="P578" s="65"/>
      <c r="Q578" s="65"/>
      <c r="R578" s="109"/>
      <c r="S578" s="115"/>
      <c r="T578" s="111"/>
      <c r="U578" s="278"/>
      <c r="V578" s="66"/>
      <c r="W578" s="66"/>
      <c r="X578" s="138"/>
      <c r="Y578" s="138"/>
      <c r="Z578" s="138"/>
      <c r="AA578" s="138"/>
      <c r="AB578" s="138"/>
    </row>
    <row r="579" spans="2:28" s="67" customFormat="1" ht="12" hidden="1">
      <c r="B579" s="65"/>
      <c r="C579" s="65"/>
      <c r="D579" s="66"/>
      <c r="E579" s="65"/>
      <c r="F579" s="66"/>
      <c r="G579" s="327"/>
      <c r="H579" s="331"/>
      <c r="I579" s="331"/>
      <c r="J579" s="411"/>
      <c r="K579" s="331"/>
      <c r="L579" s="307"/>
      <c r="M579" s="65"/>
      <c r="N579" s="65"/>
      <c r="O579" s="68"/>
      <c r="P579" s="65"/>
      <c r="Q579" s="65"/>
      <c r="R579" s="109"/>
      <c r="S579" s="115"/>
      <c r="T579" s="111"/>
      <c r="U579" s="278"/>
      <c r="V579" s="66"/>
      <c r="W579" s="66"/>
      <c r="X579" s="138"/>
      <c r="Y579" s="138"/>
      <c r="Z579" s="138"/>
      <c r="AA579" s="138"/>
      <c r="AB579" s="138"/>
    </row>
    <row r="580" spans="2:28" s="67" customFormat="1" ht="12" hidden="1">
      <c r="B580" s="65"/>
      <c r="C580" s="65"/>
      <c r="D580" s="66"/>
      <c r="E580" s="65"/>
      <c r="F580" s="66"/>
      <c r="G580" s="327"/>
      <c r="H580" s="331"/>
      <c r="I580" s="331"/>
      <c r="J580" s="411"/>
      <c r="K580" s="331"/>
      <c r="L580" s="307"/>
      <c r="M580" s="65"/>
      <c r="N580" s="65"/>
      <c r="O580" s="68"/>
      <c r="P580" s="65"/>
      <c r="Q580" s="65"/>
      <c r="R580" s="109"/>
      <c r="S580" s="115"/>
      <c r="T580" s="111"/>
      <c r="U580" s="278"/>
      <c r="V580" s="66"/>
      <c r="W580" s="66"/>
      <c r="X580" s="138"/>
      <c r="Y580" s="138"/>
      <c r="Z580" s="138"/>
      <c r="AA580" s="138"/>
      <c r="AB580" s="138"/>
    </row>
    <row r="581" spans="2:28" s="67" customFormat="1" ht="12" hidden="1">
      <c r="B581" s="65"/>
      <c r="C581" s="65"/>
      <c r="D581" s="66"/>
      <c r="E581" s="65"/>
      <c r="F581" s="66"/>
      <c r="G581" s="327"/>
      <c r="H581" s="331"/>
      <c r="I581" s="331"/>
      <c r="J581" s="411"/>
      <c r="K581" s="331"/>
      <c r="L581" s="307"/>
      <c r="M581" s="65"/>
      <c r="N581" s="65"/>
      <c r="O581" s="68"/>
      <c r="P581" s="65"/>
      <c r="Q581" s="65"/>
      <c r="R581" s="109"/>
      <c r="S581" s="115"/>
      <c r="T581" s="111"/>
      <c r="U581" s="278"/>
      <c r="V581" s="66"/>
      <c r="W581" s="66"/>
      <c r="X581" s="138"/>
      <c r="Y581" s="138"/>
      <c r="Z581" s="138"/>
      <c r="AA581" s="138"/>
      <c r="AB581" s="138"/>
    </row>
    <row r="582" spans="2:28" s="67" customFormat="1" ht="12" hidden="1">
      <c r="B582" s="65"/>
      <c r="C582" s="65"/>
      <c r="D582" s="66"/>
      <c r="E582" s="65"/>
      <c r="F582" s="66"/>
      <c r="G582" s="327"/>
      <c r="H582" s="331"/>
      <c r="I582" s="331"/>
      <c r="J582" s="411"/>
      <c r="K582" s="331"/>
      <c r="L582" s="307"/>
      <c r="M582" s="65"/>
      <c r="N582" s="65"/>
      <c r="O582" s="68"/>
      <c r="P582" s="65"/>
      <c r="Q582" s="65"/>
      <c r="R582" s="109"/>
      <c r="S582" s="115"/>
      <c r="T582" s="111"/>
      <c r="U582" s="278"/>
      <c r="V582" s="66"/>
      <c r="W582" s="66"/>
      <c r="X582" s="138"/>
      <c r="Y582" s="138"/>
      <c r="Z582" s="138"/>
      <c r="AA582" s="138"/>
      <c r="AB582" s="138"/>
    </row>
    <row r="583" spans="2:28" s="67" customFormat="1" ht="12" hidden="1">
      <c r="B583" s="65"/>
      <c r="C583" s="65"/>
      <c r="D583" s="66"/>
      <c r="E583" s="65"/>
      <c r="F583" s="66"/>
      <c r="G583" s="327"/>
      <c r="H583" s="331"/>
      <c r="I583" s="331"/>
      <c r="J583" s="411"/>
      <c r="K583" s="331"/>
      <c r="L583" s="307"/>
      <c r="M583" s="65"/>
      <c r="N583" s="65"/>
      <c r="O583" s="68"/>
      <c r="P583" s="65"/>
      <c r="Q583" s="65"/>
      <c r="R583" s="109"/>
      <c r="S583" s="115"/>
      <c r="T583" s="111"/>
      <c r="U583" s="278"/>
      <c r="V583" s="66"/>
      <c r="W583" s="66"/>
      <c r="X583" s="138"/>
      <c r="Y583" s="138"/>
      <c r="Z583" s="138"/>
      <c r="AA583" s="138"/>
      <c r="AB583" s="138"/>
    </row>
    <row r="584" spans="2:28" s="67" customFormat="1" ht="12" hidden="1">
      <c r="B584" s="65"/>
      <c r="C584" s="65"/>
      <c r="D584" s="66"/>
      <c r="E584" s="65"/>
      <c r="F584" s="66"/>
      <c r="G584" s="327"/>
      <c r="H584" s="331"/>
      <c r="I584" s="331"/>
      <c r="J584" s="411"/>
      <c r="K584" s="331"/>
      <c r="L584" s="307"/>
      <c r="M584" s="65"/>
      <c r="N584" s="65"/>
      <c r="O584" s="68"/>
      <c r="P584" s="65"/>
      <c r="Q584" s="65"/>
      <c r="R584" s="109"/>
      <c r="S584" s="115"/>
      <c r="T584" s="111"/>
      <c r="U584" s="278"/>
      <c r="V584" s="66"/>
      <c r="W584" s="66"/>
      <c r="X584" s="138"/>
      <c r="Y584" s="138"/>
      <c r="Z584" s="138"/>
      <c r="AA584" s="138"/>
      <c r="AB584" s="138"/>
    </row>
    <row r="585" spans="2:28" s="67" customFormat="1" ht="12" hidden="1">
      <c r="B585" s="65"/>
      <c r="C585" s="65"/>
      <c r="D585" s="66"/>
      <c r="E585" s="65"/>
      <c r="F585" s="66"/>
      <c r="G585" s="327"/>
      <c r="H585" s="331"/>
      <c r="I585" s="331"/>
      <c r="J585" s="411"/>
      <c r="K585" s="331"/>
      <c r="L585" s="307"/>
      <c r="M585" s="65"/>
      <c r="N585" s="65"/>
      <c r="O585" s="68"/>
      <c r="P585" s="65"/>
      <c r="Q585" s="65"/>
      <c r="R585" s="109"/>
      <c r="S585" s="115"/>
      <c r="T585" s="111"/>
      <c r="U585" s="278"/>
      <c r="V585" s="66"/>
      <c r="W585" s="66"/>
      <c r="X585" s="138"/>
      <c r="Y585" s="138"/>
      <c r="Z585" s="138"/>
      <c r="AA585" s="138"/>
      <c r="AB585" s="138"/>
    </row>
    <row r="586" spans="2:28" s="67" customFormat="1" ht="12" hidden="1">
      <c r="B586" s="65"/>
      <c r="C586" s="65"/>
      <c r="D586" s="66"/>
      <c r="E586" s="65"/>
      <c r="F586" s="66"/>
      <c r="G586" s="327"/>
      <c r="H586" s="331"/>
      <c r="I586" s="331"/>
      <c r="J586" s="411"/>
      <c r="K586" s="331"/>
      <c r="L586" s="307"/>
      <c r="M586" s="65"/>
      <c r="N586" s="65"/>
      <c r="O586" s="68"/>
      <c r="P586" s="65"/>
      <c r="Q586" s="65"/>
      <c r="R586" s="109"/>
      <c r="S586" s="115"/>
      <c r="T586" s="111"/>
      <c r="U586" s="278"/>
      <c r="V586" s="66"/>
      <c r="W586" s="66"/>
      <c r="X586" s="138"/>
      <c r="Y586" s="138"/>
      <c r="Z586" s="138"/>
      <c r="AA586" s="138"/>
      <c r="AB586" s="138"/>
    </row>
    <row r="587" spans="2:28" s="67" customFormat="1" ht="12" hidden="1">
      <c r="B587" s="65"/>
      <c r="C587" s="65"/>
      <c r="D587" s="66"/>
      <c r="E587" s="65"/>
      <c r="F587" s="66"/>
      <c r="G587" s="327"/>
      <c r="H587" s="331"/>
      <c r="I587" s="331"/>
      <c r="J587" s="411"/>
      <c r="K587" s="331"/>
      <c r="L587" s="307"/>
      <c r="M587" s="65"/>
      <c r="N587" s="65"/>
      <c r="O587" s="68"/>
      <c r="P587" s="65"/>
      <c r="Q587" s="65"/>
      <c r="R587" s="109"/>
      <c r="S587" s="115"/>
      <c r="T587" s="111"/>
      <c r="U587" s="278"/>
      <c r="V587" s="66"/>
      <c r="W587" s="66"/>
      <c r="X587" s="138"/>
      <c r="Y587" s="138"/>
      <c r="Z587" s="138"/>
      <c r="AA587" s="138"/>
      <c r="AB587" s="138"/>
    </row>
    <row r="588" spans="2:28" s="67" customFormat="1" ht="12" hidden="1">
      <c r="B588" s="65"/>
      <c r="C588" s="65"/>
      <c r="D588" s="66"/>
      <c r="E588" s="65"/>
      <c r="F588" s="66"/>
      <c r="G588" s="327"/>
      <c r="H588" s="331"/>
      <c r="I588" s="331"/>
      <c r="J588" s="411"/>
      <c r="K588" s="331"/>
      <c r="L588" s="307"/>
      <c r="M588" s="65"/>
      <c r="N588" s="65"/>
      <c r="O588" s="68"/>
      <c r="P588" s="65"/>
      <c r="Q588" s="65"/>
      <c r="R588" s="109"/>
      <c r="S588" s="115"/>
      <c r="T588" s="111"/>
      <c r="U588" s="278"/>
      <c r="V588" s="66"/>
      <c r="W588" s="66"/>
      <c r="X588" s="138"/>
      <c r="Y588" s="138"/>
      <c r="Z588" s="138"/>
      <c r="AA588" s="138"/>
      <c r="AB588" s="138"/>
    </row>
    <row r="589" spans="2:28" s="67" customFormat="1" ht="12" hidden="1">
      <c r="B589" s="65"/>
      <c r="C589" s="65"/>
      <c r="D589" s="66"/>
      <c r="E589" s="65"/>
      <c r="F589" s="66"/>
      <c r="G589" s="327"/>
      <c r="H589" s="331"/>
      <c r="I589" s="331"/>
      <c r="J589" s="411"/>
      <c r="K589" s="331"/>
      <c r="L589" s="307"/>
      <c r="M589" s="65"/>
      <c r="N589" s="65"/>
      <c r="O589" s="68"/>
      <c r="P589" s="65"/>
      <c r="Q589" s="65"/>
      <c r="R589" s="109"/>
      <c r="S589" s="115"/>
      <c r="T589" s="111"/>
      <c r="U589" s="278"/>
      <c r="V589" s="66"/>
      <c r="W589" s="66"/>
      <c r="X589" s="138"/>
      <c r="Y589" s="138"/>
      <c r="Z589" s="138"/>
      <c r="AA589" s="138"/>
      <c r="AB589" s="138"/>
    </row>
    <row r="590" spans="2:28" s="67" customFormat="1" ht="12" hidden="1">
      <c r="B590" s="65"/>
      <c r="C590" s="65"/>
      <c r="D590" s="66"/>
      <c r="E590" s="65"/>
      <c r="F590" s="66"/>
      <c r="G590" s="327"/>
      <c r="H590" s="331"/>
      <c r="I590" s="331"/>
      <c r="J590" s="411"/>
      <c r="K590" s="331"/>
      <c r="L590" s="307"/>
      <c r="M590" s="65"/>
      <c r="N590" s="65"/>
      <c r="O590" s="68"/>
      <c r="P590" s="65"/>
      <c r="Q590" s="65"/>
      <c r="R590" s="109"/>
      <c r="S590" s="115"/>
      <c r="T590" s="111"/>
      <c r="U590" s="278"/>
      <c r="V590" s="66"/>
      <c r="W590" s="66"/>
      <c r="X590" s="138"/>
      <c r="Y590" s="138"/>
      <c r="Z590" s="138"/>
      <c r="AA590" s="138"/>
      <c r="AB590" s="138"/>
    </row>
    <row r="591" spans="2:28" s="67" customFormat="1" ht="12" hidden="1">
      <c r="B591" s="65"/>
      <c r="C591" s="65"/>
      <c r="D591" s="66"/>
      <c r="E591" s="65"/>
      <c r="F591" s="66"/>
      <c r="G591" s="327"/>
      <c r="H591" s="331"/>
      <c r="I591" s="331"/>
      <c r="J591" s="411"/>
      <c r="K591" s="331"/>
      <c r="L591" s="307"/>
      <c r="M591" s="65"/>
      <c r="N591" s="65"/>
      <c r="O591" s="68"/>
      <c r="P591" s="65"/>
      <c r="Q591" s="65"/>
      <c r="R591" s="109"/>
      <c r="S591" s="115"/>
      <c r="T591" s="111"/>
      <c r="U591" s="278"/>
      <c r="V591" s="66"/>
      <c r="W591" s="66"/>
      <c r="X591" s="138"/>
      <c r="Y591" s="138"/>
      <c r="Z591" s="138"/>
      <c r="AA591" s="138"/>
      <c r="AB591" s="138"/>
    </row>
    <row r="592" spans="2:28" s="67" customFormat="1" ht="12" hidden="1">
      <c r="B592" s="65"/>
      <c r="C592" s="65"/>
      <c r="D592" s="66"/>
      <c r="E592" s="65"/>
      <c r="F592" s="66"/>
      <c r="G592" s="327"/>
      <c r="H592" s="331"/>
      <c r="I592" s="331"/>
      <c r="J592" s="411"/>
      <c r="K592" s="331"/>
      <c r="L592" s="307"/>
      <c r="M592" s="65"/>
      <c r="N592" s="65"/>
      <c r="O592" s="68"/>
      <c r="P592" s="65"/>
      <c r="Q592" s="65"/>
      <c r="R592" s="109"/>
      <c r="S592" s="115"/>
      <c r="T592" s="111"/>
      <c r="U592" s="278"/>
      <c r="V592" s="66"/>
      <c r="W592" s="66"/>
      <c r="X592" s="138"/>
      <c r="Y592" s="138"/>
      <c r="Z592" s="138"/>
      <c r="AA592" s="138"/>
      <c r="AB592" s="138"/>
    </row>
    <row r="593" spans="2:28" s="67" customFormat="1" ht="12" hidden="1">
      <c r="B593" s="65"/>
      <c r="C593" s="65"/>
      <c r="D593" s="66"/>
      <c r="E593" s="65"/>
      <c r="F593" s="66"/>
      <c r="G593" s="327"/>
      <c r="H593" s="331"/>
      <c r="I593" s="331"/>
      <c r="J593" s="411"/>
      <c r="K593" s="331"/>
      <c r="L593" s="307"/>
      <c r="M593" s="65"/>
      <c r="N593" s="65"/>
      <c r="O593" s="68"/>
      <c r="P593" s="65"/>
      <c r="Q593" s="65"/>
      <c r="R593" s="109"/>
      <c r="S593" s="115"/>
      <c r="T593" s="111"/>
      <c r="U593" s="278"/>
      <c r="V593" s="66"/>
      <c r="W593" s="66"/>
      <c r="X593" s="138"/>
      <c r="Y593" s="138"/>
      <c r="Z593" s="138"/>
      <c r="AA593" s="138"/>
      <c r="AB593" s="138"/>
    </row>
    <row r="594" spans="2:28" s="67" customFormat="1" ht="12" hidden="1">
      <c r="B594" s="65"/>
      <c r="C594" s="65"/>
      <c r="D594" s="66"/>
      <c r="E594" s="65"/>
      <c r="F594" s="66"/>
      <c r="G594" s="327"/>
      <c r="H594" s="331"/>
      <c r="I594" s="331"/>
      <c r="J594" s="411"/>
      <c r="K594" s="331"/>
      <c r="L594" s="307"/>
      <c r="M594" s="65"/>
      <c r="N594" s="65"/>
      <c r="O594" s="68"/>
      <c r="P594" s="65"/>
      <c r="Q594" s="65"/>
      <c r="R594" s="109"/>
      <c r="S594" s="115"/>
      <c r="T594" s="111"/>
      <c r="U594" s="278"/>
      <c r="V594" s="66"/>
      <c r="W594" s="66"/>
      <c r="X594" s="138"/>
      <c r="Y594" s="138"/>
      <c r="Z594" s="138"/>
      <c r="AA594" s="138"/>
      <c r="AB594" s="138"/>
    </row>
    <row r="595" spans="2:28" s="67" customFormat="1" ht="12" hidden="1">
      <c r="B595" s="65"/>
      <c r="C595" s="65"/>
      <c r="D595" s="66"/>
      <c r="E595" s="65"/>
      <c r="F595" s="66"/>
      <c r="G595" s="327"/>
      <c r="H595" s="331"/>
      <c r="I595" s="331"/>
      <c r="J595" s="411"/>
      <c r="K595" s="331"/>
      <c r="L595" s="307"/>
      <c r="M595" s="65"/>
      <c r="N595" s="65"/>
      <c r="O595" s="68"/>
      <c r="P595" s="65"/>
      <c r="Q595" s="65"/>
      <c r="R595" s="109"/>
      <c r="S595" s="115"/>
      <c r="T595" s="111"/>
      <c r="U595" s="278"/>
      <c r="V595" s="66"/>
      <c r="W595" s="66"/>
      <c r="X595" s="138"/>
      <c r="Y595" s="138"/>
      <c r="Z595" s="138"/>
      <c r="AA595" s="138"/>
      <c r="AB595" s="138"/>
    </row>
    <row r="596" spans="2:28" s="67" customFormat="1" ht="12" hidden="1">
      <c r="B596" s="65"/>
      <c r="C596" s="65"/>
      <c r="D596" s="66"/>
      <c r="E596" s="65"/>
      <c r="F596" s="66"/>
      <c r="G596" s="327"/>
      <c r="H596" s="331"/>
      <c r="I596" s="331"/>
      <c r="J596" s="411"/>
      <c r="K596" s="331"/>
      <c r="L596" s="307"/>
      <c r="M596" s="65"/>
      <c r="N596" s="65"/>
      <c r="O596" s="68"/>
      <c r="P596" s="65"/>
      <c r="Q596" s="65"/>
      <c r="R596" s="109"/>
      <c r="S596" s="115"/>
      <c r="T596" s="111"/>
      <c r="U596" s="278"/>
      <c r="V596" s="66"/>
      <c r="W596" s="66"/>
      <c r="X596" s="138"/>
      <c r="Y596" s="138"/>
      <c r="Z596" s="138"/>
      <c r="AA596" s="138"/>
      <c r="AB596" s="138"/>
    </row>
    <row r="597" spans="2:28" s="67" customFormat="1" ht="12" hidden="1">
      <c r="B597" s="65"/>
      <c r="C597" s="65"/>
      <c r="D597" s="66"/>
      <c r="E597" s="65"/>
      <c r="F597" s="66"/>
      <c r="G597" s="327"/>
      <c r="H597" s="331"/>
      <c r="I597" s="331"/>
      <c r="J597" s="411"/>
      <c r="K597" s="331"/>
      <c r="L597" s="307"/>
      <c r="M597" s="65"/>
      <c r="N597" s="65"/>
      <c r="O597" s="68"/>
      <c r="P597" s="65"/>
      <c r="Q597" s="65"/>
      <c r="R597" s="109"/>
      <c r="S597" s="115"/>
      <c r="T597" s="111"/>
      <c r="U597" s="278"/>
      <c r="V597" s="66"/>
      <c r="W597" s="66"/>
      <c r="X597" s="138"/>
      <c r="Y597" s="138"/>
      <c r="Z597" s="138"/>
      <c r="AA597" s="138"/>
      <c r="AB597" s="138"/>
    </row>
    <row r="598" spans="2:28" s="67" customFormat="1" ht="12" hidden="1">
      <c r="B598" s="65"/>
      <c r="C598" s="65"/>
      <c r="D598" s="66"/>
      <c r="E598" s="65"/>
      <c r="F598" s="66"/>
      <c r="G598" s="327"/>
      <c r="H598" s="331"/>
      <c r="I598" s="331"/>
      <c r="J598" s="411"/>
      <c r="K598" s="331"/>
      <c r="L598" s="307"/>
      <c r="M598" s="65"/>
      <c r="N598" s="65"/>
      <c r="O598" s="68"/>
      <c r="P598" s="65"/>
      <c r="Q598" s="65"/>
      <c r="R598" s="109"/>
      <c r="S598" s="115"/>
      <c r="T598" s="111"/>
      <c r="U598" s="278"/>
      <c r="V598" s="66"/>
      <c r="W598" s="66"/>
      <c r="X598" s="138"/>
      <c r="Y598" s="138"/>
      <c r="Z598" s="138"/>
      <c r="AA598" s="138"/>
      <c r="AB598" s="138"/>
    </row>
    <row r="599" spans="2:28" s="67" customFormat="1" ht="12" hidden="1">
      <c r="B599" s="65"/>
      <c r="C599" s="65"/>
      <c r="D599" s="66"/>
      <c r="E599" s="65"/>
      <c r="F599" s="66"/>
      <c r="G599" s="327"/>
      <c r="H599" s="331"/>
      <c r="I599" s="331"/>
      <c r="J599" s="411"/>
      <c r="K599" s="331"/>
      <c r="L599" s="307"/>
      <c r="M599" s="65"/>
      <c r="N599" s="65"/>
      <c r="O599" s="68"/>
      <c r="P599" s="65"/>
      <c r="Q599" s="65"/>
      <c r="R599" s="109"/>
      <c r="S599" s="115"/>
      <c r="T599" s="111"/>
      <c r="U599" s="278"/>
      <c r="V599" s="66"/>
      <c r="W599" s="66"/>
      <c r="X599" s="138"/>
      <c r="Y599" s="138"/>
      <c r="Z599" s="138"/>
      <c r="AA599" s="138"/>
      <c r="AB599" s="138"/>
    </row>
    <row r="600" spans="2:28" s="67" customFormat="1" ht="12" hidden="1">
      <c r="B600" s="65"/>
      <c r="C600" s="65"/>
      <c r="D600" s="66"/>
      <c r="E600" s="65"/>
      <c r="F600" s="66"/>
      <c r="G600" s="327"/>
      <c r="H600" s="331"/>
      <c r="I600" s="331"/>
      <c r="J600" s="411"/>
      <c r="K600" s="331"/>
      <c r="L600" s="307"/>
      <c r="M600" s="65"/>
      <c r="N600" s="65"/>
      <c r="O600" s="68"/>
      <c r="P600" s="65"/>
      <c r="Q600" s="65"/>
      <c r="R600" s="109"/>
      <c r="S600" s="115"/>
      <c r="T600" s="111"/>
      <c r="U600" s="278"/>
      <c r="V600" s="66"/>
      <c r="W600" s="66"/>
      <c r="X600" s="138"/>
      <c r="Y600" s="138"/>
      <c r="Z600" s="138"/>
      <c r="AA600" s="138"/>
      <c r="AB600" s="138"/>
    </row>
    <row r="601" spans="2:28" s="67" customFormat="1" ht="12" hidden="1">
      <c r="B601" s="65"/>
      <c r="C601" s="65"/>
      <c r="D601" s="66"/>
      <c r="E601" s="65"/>
      <c r="F601" s="66"/>
      <c r="G601" s="327"/>
      <c r="H601" s="331"/>
      <c r="I601" s="331"/>
      <c r="J601" s="411"/>
      <c r="K601" s="331"/>
      <c r="L601" s="307"/>
      <c r="M601" s="65"/>
      <c r="N601" s="65"/>
      <c r="O601" s="68"/>
      <c r="P601" s="65"/>
      <c r="Q601" s="65"/>
      <c r="R601" s="109"/>
      <c r="S601" s="115"/>
      <c r="T601" s="111"/>
      <c r="U601" s="278"/>
      <c r="V601" s="66"/>
      <c r="W601" s="66"/>
      <c r="X601" s="138"/>
      <c r="Y601" s="138"/>
      <c r="Z601" s="138"/>
      <c r="AA601" s="138"/>
      <c r="AB601" s="138"/>
    </row>
    <row r="602" spans="2:28" s="67" customFormat="1" ht="12" hidden="1">
      <c r="B602" s="65"/>
      <c r="C602" s="65"/>
      <c r="D602" s="66"/>
      <c r="E602" s="65"/>
      <c r="F602" s="66"/>
      <c r="G602" s="327"/>
      <c r="H602" s="331"/>
      <c r="I602" s="331"/>
      <c r="J602" s="411"/>
      <c r="K602" s="331"/>
      <c r="L602" s="307"/>
      <c r="M602" s="65"/>
      <c r="N602" s="65"/>
      <c r="O602" s="68"/>
      <c r="P602" s="65"/>
      <c r="Q602" s="65"/>
      <c r="R602" s="109"/>
      <c r="S602" s="115"/>
      <c r="T602" s="111"/>
      <c r="U602" s="278"/>
      <c r="V602" s="66"/>
      <c r="W602" s="66"/>
      <c r="X602" s="138"/>
      <c r="Y602" s="138"/>
      <c r="Z602" s="138"/>
      <c r="AA602" s="138"/>
      <c r="AB602" s="138"/>
    </row>
    <row r="603" spans="2:28" s="67" customFormat="1" ht="12" hidden="1">
      <c r="B603" s="65"/>
      <c r="C603" s="65"/>
      <c r="D603" s="66"/>
      <c r="E603" s="65"/>
      <c r="F603" s="66"/>
      <c r="G603" s="327"/>
      <c r="H603" s="331"/>
      <c r="I603" s="331"/>
      <c r="J603" s="411"/>
      <c r="K603" s="331"/>
      <c r="L603" s="307"/>
      <c r="M603" s="65"/>
      <c r="N603" s="65"/>
      <c r="O603" s="68"/>
      <c r="P603" s="65"/>
      <c r="Q603" s="65"/>
      <c r="R603" s="109"/>
      <c r="S603" s="115"/>
      <c r="T603" s="111"/>
      <c r="U603" s="278"/>
      <c r="V603" s="66"/>
      <c r="W603" s="66"/>
      <c r="X603" s="138"/>
      <c r="Y603" s="138"/>
      <c r="Z603" s="138"/>
      <c r="AA603" s="138"/>
      <c r="AB603" s="138"/>
    </row>
    <row r="604" spans="2:28" s="67" customFormat="1" ht="12" hidden="1">
      <c r="B604" s="65"/>
      <c r="C604" s="65"/>
      <c r="D604" s="66"/>
      <c r="E604" s="65"/>
      <c r="F604" s="66"/>
      <c r="G604" s="327"/>
      <c r="H604" s="331"/>
      <c r="I604" s="331"/>
      <c r="J604" s="411"/>
      <c r="K604" s="331"/>
      <c r="L604" s="307"/>
      <c r="M604" s="65"/>
      <c r="N604" s="65"/>
      <c r="O604" s="68"/>
      <c r="P604" s="65"/>
      <c r="Q604" s="65"/>
      <c r="R604" s="109"/>
      <c r="S604" s="115"/>
      <c r="T604" s="111"/>
      <c r="U604" s="278"/>
      <c r="V604" s="66"/>
      <c r="W604" s="66"/>
      <c r="X604" s="138"/>
      <c r="Y604" s="138"/>
      <c r="Z604" s="138"/>
      <c r="AA604" s="138"/>
      <c r="AB604" s="138"/>
    </row>
    <row r="605" spans="2:28" s="67" customFormat="1" ht="12" hidden="1">
      <c r="B605" s="65"/>
      <c r="C605" s="65"/>
      <c r="D605" s="66"/>
      <c r="E605" s="65"/>
      <c r="F605" s="66"/>
      <c r="G605" s="327"/>
      <c r="H605" s="331"/>
      <c r="I605" s="331"/>
      <c r="J605" s="411"/>
      <c r="K605" s="331"/>
      <c r="L605" s="307"/>
      <c r="M605" s="65"/>
      <c r="N605" s="65"/>
      <c r="O605" s="68"/>
      <c r="P605" s="65"/>
      <c r="Q605" s="65"/>
      <c r="R605" s="109"/>
      <c r="S605" s="115"/>
      <c r="T605" s="111"/>
      <c r="U605" s="278"/>
      <c r="V605" s="66"/>
      <c r="W605" s="66"/>
      <c r="X605" s="138"/>
      <c r="Y605" s="138"/>
      <c r="Z605" s="138"/>
      <c r="AA605" s="138"/>
      <c r="AB605" s="138"/>
    </row>
    <row r="606" spans="2:28" s="67" customFormat="1" ht="12" hidden="1">
      <c r="B606" s="65"/>
      <c r="C606" s="65"/>
      <c r="D606" s="66"/>
      <c r="E606" s="65"/>
      <c r="F606" s="66"/>
      <c r="G606" s="327"/>
      <c r="H606" s="331"/>
      <c r="I606" s="331"/>
      <c r="J606" s="411"/>
      <c r="K606" s="331"/>
      <c r="L606" s="307"/>
      <c r="M606" s="65"/>
      <c r="N606" s="65"/>
      <c r="O606" s="68"/>
      <c r="P606" s="65"/>
      <c r="Q606" s="65"/>
      <c r="R606" s="109"/>
      <c r="S606" s="115"/>
      <c r="T606" s="111"/>
      <c r="U606" s="278"/>
      <c r="V606" s="66"/>
      <c r="W606" s="66"/>
      <c r="X606" s="138"/>
      <c r="Y606" s="138"/>
      <c r="Z606" s="138"/>
      <c r="AA606" s="138"/>
      <c r="AB606" s="138"/>
    </row>
    <row r="607" spans="2:28" s="67" customFormat="1" ht="12" hidden="1">
      <c r="B607" s="65"/>
      <c r="C607" s="65"/>
      <c r="D607" s="66"/>
      <c r="E607" s="65"/>
      <c r="F607" s="66"/>
      <c r="G607" s="327"/>
      <c r="H607" s="331"/>
      <c r="I607" s="331"/>
      <c r="J607" s="411"/>
      <c r="K607" s="331"/>
      <c r="L607" s="307"/>
      <c r="M607" s="65"/>
      <c r="N607" s="65"/>
      <c r="O607" s="68"/>
      <c r="P607" s="65"/>
      <c r="Q607" s="65"/>
      <c r="R607" s="109"/>
      <c r="S607" s="115"/>
      <c r="T607" s="111"/>
      <c r="U607" s="278"/>
      <c r="V607" s="66"/>
      <c r="W607" s="66"/>
      <c r="X607" s="138"/>
      <c r="Y607" s="138"/>
      <c r="Z607" s="138"/>
      <c r="AA607" s="138"/>
      <c r="AB607" s="138"/>
    </row>
    <row r="608" spans="2:28" s="67" customFormat="1" ht="12" hidden="1">
      <c r="B608" s="65"/>
      <c r="C608" s="65"/>
      <c r="D608" s="66"/>
      <c r="E608" s="65"/>
      <c r="F608" s="66"/>
      <c r="G608" s="327"/>
      <c r="H608" s="331"/>
      <c r="I608" s="331"/>
      <c r="J608" s="411"/>
      <c r="K608" s="331"/>
      <c r="L608" s="307"/>
      <c r="M608" s="65"/>
      <c r="N608" s="65"/>
      <c r="O608" s="68"/>
      <c r="P608" s="65"/>
      <c r="Q608" s="65"/>
      <c r="R608" s="109"/>
      <c r="S608" s="115"/>
      <c r="T608" s="111"/>
      <c r="U608" s="278"/>
      <c r="V608" s="66"/>
      <c r="W608" s="66"/>
      <c r="X608" s="138"/>
      <c r="Y608" s="138"/>
      <c r="Z608" s="138"/>
      <c r="AA608" s="138"/>
      <c r="AB608" s="138"/>
    </row>
    <row r="609" spans="2:28" s="67" customFormat="1" ht="12" hidden="1">
      <c r="B609" s="65"/>
      <c r="C609" s="65"/>
      <c r="D609" s="66"/>
      <c r="E609" s="65"/>
      <c r="F609" s="66"/>
      <c r="G609" s="327"/>
      <c r="H609" s="331"/>
      <c r="I609" s="331"/>
      <c r="J609" s="411"/>
      <c r="K609" s="331"/>
      <c r="L609" s="307"/>
      <c r="M609" s="65"/>
      <c r="N609" s="65"/>
      <c r="O609" s="68"/>
      <c r="P609" s="65"/>
      <c r="Q609" s="65"/>
      <c r="R609" s="109"/>
      <c r="S609" s="115"/>
      <c r="T609" s="111"/>
      <c r="U609" s="278"/>
      <c r="V609" s="66"/>
      <c r="W609" s="66"/>
      <c r="X609" s="138"/>
      <c r="Y609" s="138"/>
      <c r="Z609" s="138"/>
      <c r="AA609" s="138"/>
      <c r="AB609" s="138"/>
    </row>
    <row r="610" spans="2:28" s="67" customFormat="1" ht="12" hidden="1">
      <c r="B610" s="65"/>
      <c r="C610" s="65"/>
      <c r="D610" s="66"/>
      <c r="E610" s="65"/>
      <c r="F610" s="66"/>
      <c r="G610" s="327"/>
      <c r="H610" s="331"/>
      <c r="I610" s="331"/>
      <c r="J610" s="411"/>
      <c r="K610" s="331"/>
      <c r="L610" s="307"/>
      <c r="M610" s="65"/>
      <c r="N610" s="65"/>
      <c r="O610" s="68"/>
      <c r="P610" s="65"/>
      <c r="Q610" s="65"/>
      <c r="R610" s="109"/>
      <c r="S610" s="115"/>
      <c r="T610" s="111"/>
      <c r="U610" s="278"/>
      <c r="V610" s="66"/>
      <c r="W610" s="66"/>
      <c r="X610" s="138"/>
      <c r="Y610" s="138"/>
      <c r="Z610" s="138"/>
      <c r="AA610" s="138"/>
      <c r="AB610" s="138"/>
    </row>
    <row r="611" spans="2:28" s="67" customFormat="1" ht="12" hidden="1">
      <c r="B611" s="65"/>
      <c r="C611" s="65"/>
      <c r="D611" s="66"/>
      <c r="E611" s="65"/>
      <c r="F611" s="66"/>
      <c r="G611" s="327"/>
      <c r="H611" s="331"/>
      <c r="I611" s="331"/>
      <c r="J611" s="411"/>
      <c r="K611" s="331"/>
      <c r="L611" s="307"/>
      <c r="M611" s="65"/>
      <c r="N611" s="65"/>
      <c r="O611" s="68"/>
      <c r="P611" s="65"/>
      <c r="Q611" s="65"/>
      <c r="R611" s="109"/>
      <c r="S611" s="115"/>
      <c r="T611" s="111"/>
      <c r="U611" s="278"/>
      <c r="V611" s="66"/>
      <c r="W611" s="66"/>
      <c r="X611" s="138"/>
      <c r="Y611" s="138"/>
      <c r="Z611" s="138"/>
      <c r="AA611" s="138"/>
      <c r="AB611" s="138"/>
    </row>
    <row r="612" spans="2:28" s="67" customFormat="1" ht="12" hidden="1">
      <c r="B612" s="65"/>
      <c r="C612" s="65"/>
      <c r="D612" s="66"/>
      <c r="E612" s="65"/>
      <c r="F612" s="66"/>
      <c r="G612" s="327"/>
      <c r="H612" s="331"/>
      <c r="I612" s="331"/>
      <c r="J612" s="411"/>
      <c r="K612" s="331"/>
      <c r="L612" s="307"/>
      <c r="M612" s="65"/>
      <c r="N612" s="65"/>
      <c r="O612" s="68"/>
      <c r="P612" s="65"/>
      <c r="Q612" s="65"/>
      <c r="R612" s="109"/>
      <c r="S612" s="115"/>
      <c r="T612" s="111"/>
      <c r="U612" s="278"/>
      <c r="V612" s="66"/>
      <c r="W612" s="66"/>
      <c r="X612" s="138"/>
      <c r="Y612" s="138"/>
      <c r="Z612" s="138"/>
      <c r="AA612" s="138"/>
      <c r="AB612" s="138"/>
    </row>
    <row r="613" spans="2:28" s="67" customFormat="1" ht="12" hidden="1">
      <c r="B613" s="65"/>
      <c r="C613" s="65"/>
      <c r="D613" s="66"/>
      <c r="E613" s="65"/>
      <c r="F613" s="66"/>
      <c r="G613" s="327"/>
      <c r="H613" s="331"/>
      <c r="I613" s="331"/>
      <c r="J613" s="411"/>
      <c r="K613" s="331"/>
      <c r="L613" s="307"/>
      <c r="M613" s="65"/>
      <c r="N613" s="65"/>
      <c r="O613" s="68"/>
      <c r="P613" s="65"/>
      <c r="Q613" s="65"/>
      <c r="R613" s="109"/>
      <c r="S613" s="115"/>
      <c r="T613" s="111"/>
      <c r="U613" s="278"/>
      <c r="V613" s="66"/>
      <c r="W613" s="66"/>
      <c r="X613" s="138"/>
      <c r="Y613" s="138"/>
      <c r="Z613" s="138"/>
      <c r="AA613" s="138"/>
      <c r="AB613" s="138"/>
    </row>
    <row r="614" spans="2:28" s="67" customFormat="1" ht="12" hidden="1">
      <c r="B614" s="65"/>
      <c r="C614" s="65"/>
      <c r="D614" s="66"/>
      <c r="E614" s="65"/>
      <c r="F614" s="66"/>
      <c r="G614" s="327"/>
      <c r="H614" s="331"/>
      <c r="I614" s="331"/>
      <c r="J614" s="411"/>
      <c r="K614" s="331"/>
      <c r="L614" s="307"/>
      <c r="M614" s="65"/>
      <c r="N614" s="65"/>
      <c r="O614" s="68"/>
      <c r="P614" s="65"/>
      <c r="Q614" s="65"/>
      <c r="R614" s="109"/>
      <c r="S614" s="115"/>
      <c r="T614" s="111"/>
      <c r="U614" s="278"/>
      <c r="V614" s="66"/>
      <c r="W614" s="66"/>
      <c r="X614" s="138"/>
      <c r="Y614" s="138"/>
      <c r="Z614" s="138"/>
      <c r="AA614" s="138"/>
      <c r="AB614" s="138"/>
    </row>
    <row r="615" spans="2:28" s="67" customFormat="1" ht="12" hidden="1">
      <c r="B615" s="65"/>
      <c r="C615" s="65"/>
      <c r="D615" s="66"/>
      <c r="E615" s="65"/>
      <c r="F615" s="66"/>
      <c r="G615" s="327"/>
      <c r="H615" s="331"/>
      <c r="I615" s="331"/>
      <c r="J615" s="411"/>
      <c r="K615" s="331"/>
      <c r="L615" s="307"/>
      <c r="M615" s="65"/>
      <c r="N615" s="65"/>
      <c r="O615" s="68"/>
      <c r="P615" s="65"/>
      <c r="Q615" s="65"/>
      <c r="R615" s="109"/>
      <c r="S615" s="115"/>
      <c r="T615" s="111"/>
      <c r="U615" s="278"/>
      <c r="V615" s="66"/>
      <c r="W615" s="66"/>
      <c r="X615" s="138"/>
      <c r="Y615" s="138"/>
      <c r="Z615" s="138"/>
      <c r="AA615" s="138"/>
      <c r="AB615" s="138"/>
    </row>
    <row r="616" spans="2:28" s="67" customFormat="1" ht="12" hidden="1">
      <c r="B616" s="65"/>
      <c r="C616" s="65"/>
      <c r="D616" s="66"/>
      <c r="E616" s="65"/>
      <c r="F616" s="66"/>
      <c r="G616" s="327"/>
      <c r="H616" s="331"/>
      <c r="I616" s="331"/>
      <c r="J616" s="411"/>
      <c r="K616" s="331"/>
      <c r="L616" s="307"/>
      <c r="M616" s="65"/>
      <c r="N616" s="65"/>
      <c r="O616" s="68"/>
      <c r="P616" s="65"/>
      <c r="Q616" s="65"/>
      <c r="R616" s="109"/>
      <c r="S616" s="115"/>
      <c r="T616" s="111"/>
      <c r="U616" s="278"/>
      <c r="V616" s="66"/>
      <c r="W616" s="66"/>
      <c r="X616" s="138"/>
      <c r="Y616" s="138"/>
      <c r="Z616" s="138"/>
      <c r="AA616" s="138"/>
      <c r="AB616" s="138"/>
    </row>
    <row r="617" spans="2:28" s="67" customFormat="1" ht="12" hidden="1">
      <c r="B617" s="65"/>
      <c r="C617" s="65"/>
      <c r="D617" s="66"/>
      <c r="E617" s="65"/>
      <c r="F617" s="66"/>
      <c r="G617" s="327"/>
      <c r="H617" s="331"/>
      <c r="I617" s="331"/>
      <c r="J617" s="411"/>
      <c r="K617" s="331"/>
      <c r="L617" s="307"/>
      <c r="M617" s="65"/>
      <c r="N617" s="65"/>
      <c r="O617" s="68"/>
      <c r="P617" s="65"/>
      <c r="Q617" s="65"/>
      <c r="R617" s="109"/>
      <c r="S617" s="115"/>
      <c r="T617" s="111"/>
      <c r="U617" s="278"/>
      <c r="V617" s="66"/>
      <c r="W617" s="66"/>
      <c r="X617" s="138"/>
      <c r="Y617" s="138"/>
      <c r="Z617" s="138"/>
      <c r="AA617" s="138"/>
      <c r="AB617" s="138"/>
    </row>
    <row r="618" spans="2:28" s="67" customFormat="1" ht="12" hidden="1">
      <c r="B618" s="65"/>
      <c r="C618" s="65"/>
      <c r="D618" s="66"/>
      <c r="E618" s="65"/>
      <c r="F618" s="66"/>
      <c r="G618" s="327"/>
      <c r="H618" s="331"/>
      <c r="I618" s="331"/>
      <c r="J618" s="411"/>
      <c r="K618" s="331"/>
      <c r="L618" s="307"/>
      <c r="M618" s="65"/>
      <c r="N618" s="65"/>
      <c r="O618" s="68"/>
      <c r="P618" s="65"/>
      <c r="Q618" s="65"/>
      <c r="R618" s="109"/>
      <c r="S618" s="115"/>
      <c r="T618" s="111"/>
      <c r="U618" s="278"/>
      <c r="V618" s="66"/>
      <c r="W618" s="66"/>
      <c r="X618" s="138"/>
      <c r="Y618" s="138"/>
      <c r="Z618" s="138"/>
      <c r="AA618" s="138"/>
      <c r="AB618" s="138"/>
    </row>
    <row r="619" spans="2:28" s="67" customFormat="1" ht="12" hidden="1">
      <c r="B619" s="65"/>
      <c r="C619" s="65"/>
      <c r="D619" s="66"/>
      <c r="E619" s="65"/>
      <c r="F619" s="66"/>
      <c r="G619" s="327"/>
      <c r="H619" s="331"/>
      <c r="I619" s="331"/>
      <c r="J619" s="411"/>
      <c r="K619" s="331"/>
      <c r="L619" s="307"/>
      <c r="M619" s="65"/>
      <c r="N619" s="65"/>
      <c r="O619" s="68"/>
      <c r="P619" s="65"/>
      <c r="Q619" s="65"/>
      <c r="R619" s="109"/>
      <c r="S619" s="115"/>
      <c r="T619" s="111"/>
      <c r="U619" s="278"/>
      <c r="V619" s="66"/>
      <c r="W619" s="66"/>
      <c r="X619" s="138"/>
      <c r="Y619" s="138"/>
      <c r="Z619" s="138"/>
      <c r="AA619" s="138"/>
      <c r="AB619" s="138"/>
    </row>
    <row r="620" spans="2:28" s="67" customFormat="1" ht="12" hidden="1">
      <c r="B620" s="65"/>
      <c r="C620" s="65"/>
      <c r="D620" s="66"/>
      <c r="E620" s="65"/>
      <c r="F620" s="66"/>
      <c r="G620" s="327"/>
      <c r="H620" s="331"/>
      <c r="I620" s="331"/>
      <c r="J620" s="411"/>
      <c r="K620" s="331"/>
      <c r="L620" s="307"/>
      <c r="M620" s="65"/>
      <c r="N620" s="65"/>
      <c r="O620" s="68"/>
      <c r="P620" s="65"/>
      <c r="Q620" s="65"/>
      <c r="R620" s="109"/>
      <c r="S620" s="115"/>
      <c r="T620" s="111"/>
      <c r="U620" s="278"/>
      <c r="V620" s="66"/>
      <c r="W620" s="66"/>
      <c r="X620" s="138"/>
      <c r="Y620" s="138"/>
      <c r="Z620" s="138"/>
      <c r="AA620" s="138"/>
      <c r="AB620" s="138"/>
    </row>
    <row r="621" spans="2:28" s="67" customFormat="1" ht="12" hidden="1">
      <c r="B621" s="65"/>
      <c r="C621" s="65"/>
      <c r="D621" s="66"/>
      <c r="E621" s="65"/>
      <c r="F621" s="66"/>
      <c r="G621" s="327"/>
      <c r="H621" s="331"/>
      <c r="I621" s="331"/>
      <c r="J621" s="411"/>
      <c r="K621" s="331"/>
      <c r="L621" s="307"/>
      <c r="M621" s="65"/>
      <c r="N621" s="65"/>
      <c r="O621" s="68"/>
      <c r="P621" s="65"/>
      <c r="Q621" s="65"/>
      <c r="R621" s="109"/>
      <c r="S621" s="115"/>
      <c r="T621" s="111"/>
      <c r="U621" s="278"/>
      <c r="V621" s="66"/>
      <c r="W621" s="66"/>
      <c r="X621" s="138"/>
      <c r="Y621" s="138"/>
      <c r="Z621" s="138"/>
      <c r="AA621" s="138"/>
      <c r="AB621" s="138"/>
    </row>
    <row r="622" spans="2:28" s="67" customFormat="1" ht="12" hidden="1">
      <c r="B622" s="65"/>
      <c r="C622" s="65"/>
      <c r="D622" s="66"/>
      <c r="E622" s="65"/>
      <c r="F622" s="66"/>
      <c r="G622" s="327"/>
      <c r="H622" s="331"/>
      <c r="I622" s="331"/>
      <c r="J622" s="411"/>
      <c r="K622" s="331"/>
      <c r="L622" s="307"/>
      <c r="M622" s="65"/>
      <c r="N622" s="65"/>
      <c r="O622" s="68"/>
      <c r="P622" s="65"/>
      <c r="Q622" s="65"/>
      <c r="R622" s="109"/>
      <c r="S622" s="115"/>
      <c r="T622" s="111"/>
      <c r="U622" s="278"/>
      <c r="V622" s="66"/>
      <c r="W622" s="66"/>
      <c r="X622" s="138"/>
      <c r="Y622" s="138"/>
      <c r="Z622" s="138"/>
      <c r="AA622" s="138"/>
      <c r="AB622" s="138"/>
    </row>
    <row r="623" spans="2:28" s="67" customFormat="1" ht="12" hidden="1">
      <c r="B623" s="65"/>
      <c r="C623" s="65"/>
      <c r="D623" s="66"/>
      <c r="E623" s="65"/>
      <c r="F623" s="66"/>
      <c r="G623" s="327"/>
      <c r="H623" s="331"/>
      <c r="I623" s="331"/>
      <c r="J623" s="411"/>
      <c r="K623" s="331"/>
      <c r="L623" s="307"/>
      <c r="M623" s="65"/>
      <c r="N623" s="65"/>
      <c r="O623" s="68"/>
      <c r="P623" s="65"/>
      <c r="Q623" s="65"/>
      <c r="R623" s="109"/>
      <c r="S623" s="115"/>
      <c r="T623" s="111"/>
      <c r="U623" s="278"/>
      <c r="V623" s="66"/>
      <c r="W623" s="66"/>
      <c r="X623" s="138"/>
      <c r="Y623" s="138"/>
      <c r="Z623" s="138"/>
      <c r="AA623" s="138"/>
      <c r="AB623" s="138"/>
    </row>
    <row r="624" spans="2:28" s="67" customFormat="1" ht="12" hidden="1">
      <c r="B624" s="65"/>
      <c r="C624" s="65"/>
      <c r="D624" s="66"/>
      <c r="E624" s="65"/>
      <c r="F624" s="66"/>
      <c r="G624" s="327"/>
      <c r="H624" s="331"/>
      <c r="I624" s="331"/>
      <c r="J624" s="411"/>
      <c r="K624" s="331"/>
      <c r="L624" s="307"/>
      <c r="M624" s="65"/>
      <c r="N624" s="65"/>
      <c r="O624" s="68"/>
      <c r="P624" s="65"/>
      <c r="Q624" s="65"/>
      <c r="R624" s="109"/>
      <c r="S624" s="115"/>
      <c r="T624" s="111"/>
      <c r="U624" s="278"/>
      <c r="V624" s="66"/>
      <c r="W624" s="66"/>
      <c r="X624" s="138"/>
      <c r="Y624" s="138"/>
      <c r="Z624" s="138"/>
      <c r="AA624" s="138"/>
      <c r="AB624" s="138"/>
    </row>
    <row r="625" spans="2:28" s="67" customFormat="1" ht="12" hidden="1">
      <c r="B625" s="65"/>
      <c r="C625" s="65"/>
      <c r="D625" s="66"/>
      <c r="E625" s="65"/>
      <c r="F625" s="66"/>
      <c r="G625" s="327"/>
      <c r="H625" s="331"/>
      <c r="I625" s="331"/>
      <c r="J625" s="411"/>
      <c r="K625" s="331"/>
      <c r="L625" s="307"/>
      <c r="M625" s="65"/>
      <c r="N625" s="65"/>
      <c r="O625" s="68"/>
      <c r="P625" s="65"/>
      <c r="Q625" s="65"/>
      <c r="R625" s="109"/>
      <c r="S625" s="115"/>
      <c r="T625" s="111"/>
      <c r="U625" s="278"/>
      <c r="V625" s="66"/>
      <c r="W625" s="66"/>
      <c r="X625" s="138"/>
      <c r="Y625" s="138"/>
      <c r="Z625" s="138"/>
      <c r="AA625" s="138"/>
      <c r="AB625" s="138"/>
    </row>
    <row r="626" spans="2:28" s="67" customFormat="1" ht="12" hidden="1">
      <c r="B626" s="65"/>
      <c r="C626" s="65"/>
      <c r="D626" s="66"/>
      <c r="E626" s="65"/>
      <c r="F626" s="66"/>
      <c r="G626" s="327"/>
      <c r="H626" s="331"/>
      <c r="I626" s="331"/>
      <c r="J626" s="411"/>
      <c r="K626" s="331"/>
      <c r="L626" s="307"/>
      <c r="M626" s="65"/>
      <c r="N626" s="65"/>
      <c r="O626" s="68"/>
      <c r="P626" s="65"/>
      <c r="Q626" s="65"/>
      <c r="R626" s="109"/>
      <c r="S626" s="115"/>
      <c r="T626" s="111"/>
      <c r="U626" s="278"/>
      <c r="V626" s="66"/>
      <c r="W626" s="66"/>
      <c r="X626" s="138"/>
      <c r="Y626" s="138"/>
      <c r="Z626" s="138"/>
      <c r="AA626" s="138"/>
      <c r="AB626" s="138"/>
    </row>
    <row r="627" spans="2:28" s="67" customFormat="1" ht="12" hidden="1">
      <c r="B627" s="65"/>
      <c r="C627" s="65"/>
      <c r="D627" s="66"/>
      <c r="E627" s="65"/>
      <c r="F627" s="66"/>
      <c r="G627" s="327"/>
      <c r="H627" s="331"/>
      <c r="I627" s="331"/>
      <c r="J627" s="411"/>
      <c r="K627" s="331"/>
      <c r="L627" s="307"/>
      <c r="M627" s="65"/>
      <c r="N627" s="65"/>
      <c r="O627" s="68"/>
      <c r="P627" s="65"/>
      <c r="Q627" s="65"/>
      <c r="R627" s="109"/>
      <c r="S627" s="115"/>
      <c r="T627" s="111"/>
      <c r="U627" s="278"/>
      <c r="V627" s="66"/>
      <c r="W627" s="66"/>
      <c r="X627" s="138"/>
      <c r="Y627" s="138"/>
      <c r="Z627" s="138"/>
      <c r="AA627" s="138"/>
      <c r="AB627" s="138"/>
    </row>
    <row r="628" spans="2:28" s="67" customFormat="1" ht="12" hidden="1">
      <c r="B628" s="65"/>
      <c r="C628" s="65"/>
      <c r="D628" s="66"/>
      <c r="E628" s="65"/>
      <c r="F628" s="66"/>
      <c r="G628" s="327"/>
      <c r="H628" s="331"/>
      <c r="I628" s="331"/>
      <c r="J628" s="411"/>
      <c r="K628" s="331"/>
      <c r="L628" s="307"/>
      <c r="M628" s="65"/>
      <c r="N628" s="65"/>
      <c r="O628" s="68"/>
      <c r="P628" s="65"/>
      <c r="Q628" s="65"/>
      <c r="R628" s="109"/>
      <c r="S628" s="115"/>
      <c r="T628" s="111"/>
      <c r="U628" s="278"/>
      <c r="V628" s="66"/>
      <c r="W628" s="66"/>
      <c r="X628" s="138"/>
      <c r="Y628" s="138"/>
      <c r="Z628" s="138"/>
      <c r="AA628" s="138"/>
      <c r="AB628" s="138"/>
    </row>
    <row r="629" spans="2:28" s="67" customFormat="1" ht="12" hidden="1">
      <c r="B629" s="65"/>
      <c r="C629" s="65"/>
      <c r="D629" s="66"/>
      <c r="E629" s="65"/>
      <c r="F629" s="66"/>
      <c r="G629" s="327"/>
      <c r="H629" s="331"/>
      <c r="I629" s="331"/>
      <c r="J629" s="411"/>
      <c r="K629" s="331"/>
      <c r="L629" s="307"/>
      <c r="M629" s="65"/>
      <c r="N629" s="65"/>
      <c r="O629" s="68"/>
      <c r="P629" s="65"/>
      <c r="Q629" s="65"/>
      <c r="R629" s="109"/>
      <c r="S629" s="115"/>
      <c r="T629" s="111"/>
      <c r="U629" s="278"/>
      <c r="V629" s="66"/>
      <c r="W629" s="66"/>
      <c r="X629" s="138"/>
      <c r="Y629" s="138"/>
      <c r="Z629" s="138"/>
      <c r="AA629" s="138"/>
      <c r="AB629" s="138"/>
    </row>
    <row r="630" spans="2:28" s="67" customFormat="1" ht="12" hidden="1">
      <c r="B630" s="65"/>
      <c r="C630" s="65"/>
      <c r="D630" s="66"/>
      <c r="E630" s="65"/>
      <c r="F630" s="66"/>
      <c r="G630" s="327"/>
      <c r="H630" s="331"/>
      <c r="I630" s="331"/>
      <c r="J630" s="411"/>
      <c r="K630" s="331"/>
      <c r="L630" s="307"/>
      <c r="M630" s="65"/>
      <c r="N630" s="65"/>
      <c r="O630" s="68"/>
      <c r="P630" s="65"/>
      <c r="Q630" s="65"/>
      <c r="R630" s="109"/>
      <c r="S630" s="115"/>
      <c r="T630" s="111"/>
      <c r="U630" s="278"/>
      <c r="V630" s="66"/>
      <c r="W630" s="66"/>
      <c r="X630" s="138"/>
      <c r="Y630" s="138"/>
      <c r="Z630" s="138"/>
      <c r="AA630" s="138"/>
      <c r="AB630" s="138"/>
    </row>
    <row r="631" spans="2:28" s="67" customFormat="1" ht="12" hidden="1">
      <c r="B631" s="65"/>
      <c r="C631" s="65"/>
      <c r="D631" s="66"/>
      <c r="E631" s="65"/>
      <c r="F631" s="66"/>
      <c r="G631" s="327"/>
      <c r="H631" s="331"/>
      <c r="I631" s="331"/>
      <c r="J631" s="411"/>
      <c r="K631" s="331"/>
      <c r="L631" s="307"/>
      <c r="M631" s="65"/>
      <c r="N631" s="65"/>
      <c r="O631" s="68"/>
      <c r="P631" s="65"/>
      <c r="Q631" s="65"/>
      <c r="R631" s="109"/>
      <c r="S631" s="115"/>
      <c r="T631" s="111"/>
      <c r="U631" s="278"/>
      <c r="V631" s="66"/>
      <c r="W631" s="66"/>
      <c r="X631" s="138"/>
      <c r="Y631" s="138"/>
      <c r="Z631" s="138"/>
      <c r="AA631" s="138"/>
      <c r="AB631" s="138"/>
    </row>
    <row r="632" spans="2:28" s="67" customFormat="1" ht="12" hidden="1">
      <c r="B632" s="65"/>
      <c r="C632" s="65"/>
      <c r="D632" s="66"/>
      <c r="E632" s="65"/>
      <c r="F632" s="66"/>
      <c r="G632" s="327"/>
      <c r="H632" s="331"/>
      <c r="I632" s="331"/>
      <c r="J632" s="411"/>
      <c r="K632" s="331"/>
      <c r="L632" s="307"/>
      <c r="M632" s="65"/>
      <c r="N632" s="65"/>
      <c r="O632" s="68"/>
      <c r="P632" s="65"/>
      <c r="Q632" s="65"/>
      <c r="R632" s="109"/>
      <c r="S632" s="115"/>
      <c r="T632" s="111"/>
      <c r="U632" s="278"/>
      <c r="V632" s="66"/>
      <c r="W632" s="66"/>
      <c r="X632" s="138"/>
      <c r="Y632" s="138"/>
      <c r="Z632" s="138"/>
      <c r="AA632" s="138"/>
      <c r="AB632" s="138"/>
    </row>
    <row r="633" spans="2:28" s="67" customFormat="1" ht="12" hidden="1">
      <c r="B633" s="65"/>
      <c r="C633" s="65"/>
      <c r="D633" s="66"/>
      <c r="E633" s="65"/>
      <c r="F633" s="66"/>
      <c r="G633" s="327"/>
      <c r="H633" s="331"/>
      <c r="I633" s="331"/>
      <c r="J633" s="411"/>
      <c r="K633" s="331"/>
      <c r="L633" s="307"/>
      <c r="M633" s="65"/>
      <c r="N633" s="65"/>
      <c r="O633" s="68"/>
      <c r="P633" s="65"/>
      <c r="Q633" s="65"/>
      <c r="R633" s="109"/>
      <c r="S633" s="115"/>
      <c r="T633" s="111"/>
      <c r="U633" s="278"/>
      <c r="V633" s="66"/>
      <c r="W633" s="66"/>
      <c r="X633" s="138"/>
      <c r="Y633" s="138"/>
      <c r="Z633" s="138"/>
      <c r="AA633" s="138"/>
      <c r="AB633" s="138"/>
    </row>
    <row r="634" spans="2:28" s="67" customFormat="1" ht="12" hidden="1">
      <c r="B634" s="65"/>
      <c r="C634" s="65"/>
      <c r="D634" s="66"/>
      <c r="E634" s="65"/>
      <c r="F634" s="66"/>
      <c r="G634" s="327"/>
      <c r="H634" s="331"/>
      <c r="I634" s="331"/>
      <c r="J634" s="411"/>
      <c r="K634" s="331"/>
      <c r="L634" s="307"/>
      <c r="M634" s="65"/>
      <c r="N634" s="65"/>
      <c r="O634" s="68"/>
      <c r="P634" s="65"/>
      <c r="Q634" s="65"/>
      <c r="R634" s="109"/>
      <c r="S634" s="115"/>
      <c r="T634" s="111"/>
      <c r="U634" s="278"/>
      <c r="V634" s="66"/>
      <c r="W634" s="66"/>
      <c r="X634" s="138"/>
      <c r="Y634" s="138"/>
      <c r="Z634" s="138"/>
      <c r="AA634" s="138"/>
      <c r="AB634" s="138"/>
    </row>
    <row r="635" spans="2:28" s="67" customFormat="1" ht="12" hidden="1">
      <c r="B635" s="65"/>
      <c r="C635" s="65"/>
      <c r="D635" s="66"/>
      <c r="E635" s="65"/>
      <c r="F635" s="66"/>
      <c r="G635" s="327"/>
      <c r="H635" s="331"/>
      <c r="I635" s="331"/>
      <c r="J635" s="411"/>
      <c r="K635" s="331"/>
      <c r="L635" s="307"/>
      <c r="M635" s="65"/>
      <c r="N635" s="65"/>
      <c r="O635" s="68"/>
      <c r="P635" s="65"/>
      <c r="Q635" s="65"/>
      <c r="R635" s="109"/>
      <c r="S635" s="115"/>
      <c r="T635" s="111"/>
      <c r="U635" s="278"/>
      <c r="V635" s="66"/>
      <c r="W635" s="66"/>
      <c r="X635" s="138"/>
      <c r="Y635" s="138"/>
      <c r="Z635" s="138"/>
      <c r="AA635" s="138"/>
      <c r="AB635" s="138"/>
    </row>
    <row r="636" spans="2:28" s="67" customFormat="1" ht="12" hidden="1">
      <c r="B636" s="65"/>
      <c r="C636" s="65"/>
      <c r="D636" s="66"/>
      <c r="E636" s="65"/>
      <c r="F636" s="66"/>
      <c r="G636" s="327"/>
      <c r="H636" s="331"/>
      <c r="I636" s="331"/>
      <c r="J636" s="411"/>
      <c r="K636" s="331"/>
      <c r="L636" s="307"/>
      <c r="M636" s="65"/>
      <c r="N636" s="65"/>
      <c r="O636" s="68"/>
      <c r="P636" s="65"/>
      <c r="Q636" s="65"/>
      <c r="R636" s="109"/>
      <c r="S636" s="115"/>
      <c r="T636" s="111"/>
      <c r="U636" s="278"/>
      <c r="V636" s="66"/>
      <c r="W636" s="66"/>
      <c r="X636" s="138"/>
      <c r="Y636" s="138"/>
      <c r="Z636" s="138"/>
      <c r="AA636" s="138"/>
      <c r="AB636" s="138"/>
    </row>
    <row r="637" spans="2:28" s="67" customFormat="1" ht="12" hidden="1">
      <c r="B637" s="65"/>
      <c r="C637" s="65"/>
      <c r="D637" s="66"/>
      <c r="E637" s="65"/>
      <c r="F637" s="66"/>
      <c r="G637" s="327"/>
      <c r="H637" s="331"/>
      <c r="I637" s="331"/>
      <c r="J637" s="411"/>
      <c r="K637" s="331"/>
      <c r="L637" s="307"/>
      <c r="M637" s="65"/>
      <c r="N637" s="65"/>
      <c r="O637" s="68"/>
      <c r="P637" s="65"/>
      <c r="Q637" s="65"/>
      <c r="R637" s="109"/>
      <c r="S637" s="115"/>
      <c r="T637" s="111"/>
      <c r="U637" s="278"/>
      <c r="V637" s="66"/>
      <c r="W637" s="66"/>
      <c r="X637" s="138"/>
      <c r="Y637" s="138"/>
      <c r="Z637" s="138"/>
      <c r="AA637" s="138"/>
      <c r="AB637" s="138"/>
    </row>
    <row r="638" spans="2:28" s="67" customFormat="1" ht="12" hidden="1">
      <c r="B638" s="65"/>
      <c r="C638" s="65"/>
      <c r="D638" s="66"/>
      <c r="E638" s="65"/>
      <c r="F638" s="66"/>
      <c r="G638" s="327"/>
      <c r="H638" s="331"/>
      <c r="I638" s="331"/>
      <c r="J638" s="411"/>
      <c r="K638" s="331"/>
      <c r="L638" s="307"/>
      <c r="M638" s="65"/>
      <c r="N638" s="65"/>
      <c r="O638" s="68"/>
      <c r="P638" s="65"/>
      <c r="Q638" s="65"/>
      <c r="R638" s="109"/>
      <c r="S638" s="115"/>
      <c r="T638" s="111"/>
      <c r="U638" s="278"/>
      <c r="V638" s="66"/>
      <c r="W638" s="66"/>
      <c r="X638" s="138"/>
      <c r="Y638" s="138"/>
      <c r="Z638" s="138"/>
      <c r="AA638" s="138"/>
      <c r="AB638" s="138"/>
    </row>
    <row r="639" spans="2:28" s="67" customFormat="1" ht="12" hidden="1">
      <c r="B639" s="65"/>
      <c r="C639" s="65"/>
      <c r="D639" s="66"/>
      <c r="E639" s="65"/>
      <c r="F639" s="66"/>
      <c r="G639" s="327"/>
      <c r="H639" s="331"/>
      <c r="I639" s="331"/>
      <c r="J639" s="411"/>
      <c r="K639" s="331"/>
      <c r="L639" s="307"/>
      <c r="M639" s="65"/>
      <c r="N639" s="65"/>
      <c r="O639" s="68"/>
      <c r="P639" s="65"/>
      <c r="Q639" s="65"/>
      <c r="R639" s="109"/>
      <c r="S639" s="115"/>
      <c r="T639" s="111"/>
      <c r="U639" s="278"/>
      <c r="V639" s="66"/>
      <c r="W639" s="66"/>
      <c r="X639" s="138"/>
      <c r="Y639" s="138"/>
      <c r="Z639" s="138"/>
      <c r="AA639" s="138"/>
      <c r="AB639" s="138"/>
    </row>
    <row r="640" spans="2:28" s="67" customFormat="1" ht="12" hidden="1">
      <c r="B640" s="65"/>
      <c r="C640" s="65"/>
      <c r="D640" s="66"/>
      <c r="E640" s="65"/>
      <c r="F640" s="66"/>
      <c r="G640" s="327"/>
      <c r="H640" s="331"/>
      <c r="I640" s="331"/>
      <c r="J640" s="411"/>
      <c r="K640" s="331"/>
      <c r="L640" s="307"/>
      <c r="M640" s="65"/>
      <c r="N640" s="65"/>
      <c r="O640" s="68"/>
      <c r="P640" s="65"/>
      <c r="Q640" s="65"/>
      <c r="R640" s="109"/>
      <c r="S640" s="115"/>
      <c r="T640" s="111"/>
      <c r="U640" s="278"/>
      <c r="V640" s="66"/>
      <c r="W640" s="66"/>
      <c r="X640" s="138"/>
      <c r="Y640" s="138"/>
      <c r="Z640" s="138"/>
      <c r="AA640" s="138"/>
      <c r="AB640" s="138"/>
    </row>
    <row r="641" spans="2:28" s="67" customFormat="1" ht="12" hidden="1">
      <c r="B641" s="65"/>
      <c r="C641" s="65"/>
      <c r="D641" s="66"/>
      <c r="E641" s="65"/>
      <c r="F641" s="66"/>
      <c r="G641" s="327"/>
      <c r="H641" s="331"/>
      <c r="I641" s="331"/>
      <c r="J641" s="411"/>
      <c r="K641" s="331"/>
      <c r="L641" s="307"/>
      <c r="M641" s="65"/>
      <c r="N641" s="65"/>
      <c r="O641" s="68"/>
      <c r="P641" s="65"/>
      <c r="Q641" s="65"/>
      <c r="R641" s="109"/>
      <c r="S641" s="115"/>
      <c r="T641" s="111"/>
      <c r="U641" s="278"/>
      <c r="V641" s="66"/>
      <c r="W641" s="66"/>
      <c r="X641" s="138"/>
      <c r="Y641" s="138"/>
      <c r="Z641" s="138"/>
      <c r="AA641" s="138"/>
      <c r="AB641" s="138"/>
    </row>
    <row r="642" spans="2:28" s="67" customFormat="1" ht="12" hidden="1">
      <c r="B642" s="65"/>
      <c r="C642" s="65"/>
      <c r="D642" s="66"/>
      <c r="E642" s="65"/>
      <c r="F642" s="66"/>
      <c r="G642" s="327"/>
      <c r="H642" s="331"/>
      <c r="I642" s="331"/>
      <c r="J642" s="411"/>
      <c r="K642" s="331"/>
      <c r="L642" s="307"/>
      <c r="M642" s="65"/>
      <c r="N642" s="65"/>
      <c r="O642" s="68"/>
      <c r="P642" s="65"/>
      <c r="Q642" s="65"/>
      <c r="R642" s="109"/>
      <c r="S642" s="115"/>
      <c r="T642" s="111"/>
      <c r="U642" s="278"/>
      <c r="V642" s="66"/>
      <c r="W642" s="66"/>
      <c r="X642" s="138"/>
      <c r="Y642" s="138"/>
      <c r="Z642" s="138"/>
      <c r="AA642" s="138"/>
      <c r="AB642" s="138"/>
    </row>
    <row r="643" spans="2:28" s="67" customFormat="1" ht="12" hidden="1">
      <c r="B643" s="65"/>
      <c r="C643" s="65"/>
      <c r="D643" s="66"/>
      <c r="E643" s="65"/>
      <c r="F643" s="66"/>
      <c r="G643" s="327"/>
      <c r="H643" s="331"/>
      <c r="I643" s="331"/>
      <c r="J643" s="411"/>
      <c r="K643" s="331"/>
      <c r="L643" s="307"/>
      <c r="M643" s="65"/>
      <c r="N643" s="65"/>
      <c r="O643" s="68"/>
      <c r="P643" s="65"/>
      <c r="Q643" s="65"/>
      <c r="R643" s="109"/>
      <c r="S643" s="115"/>
      <c r="T643" s="111"/>
      <c r="U643" s="278"/>
      <c r="V643" s="66"/>
      <c r="W643" s="66"/>
      <c r="X643" s="138"/>
      <c r="Y643" s="138"/>
      <c r="Z643" s="138"/>
      <c r="AA643" s="138"/>
      <c r="AB643" s="138"/>
    </row>
    <row r="644" spans="2:28" s="67" customFormat="1" ht="12" hidden="1">
      <c r="B644" s="65"/>
      <c r="C644" s="65"/>
      <c r="D644" s="66"/>
      <c r="E644" s="65"/>
      <c r="F644" s="66"/>
      <c r="G644" s="327"/>
      <c r="H644" s="331"/>
      <c r="I644" s="331"/>
      <c r="J644" s="411"/>
      <c r="K644" s="331"/>
      <c r="L644" s="307"/>
      <c r="M644" s="65"/>
      <c r="N644" s="65"/>
      <c r="O644" s="68"/>
      <c r="P644" s="65"/>
      <c r="Q644" s="65"/>
      <c r="R644" s="109"/>
      <c r="S644" s="115"/>
      <c r="T644" s="111"/>
      <c r="U644" s="278"/>
      <c r="V644" s="66"/>
      <c r="W644" s="66"/>
      <c r="X644" s="138"/>
      <c r="Y644" s="138"/>
      <c r="Z644" s="138"/>
      <c r="AA644" s="138"/>
      <c r="AB644" s="138"/>
    </row>
    <row r="645" spans="2:28" s="67" customFormat="1" ht="12" hidden="1">
      <c r="B645" s="65"/>
      <c r="C645" s="65"/>
      <c r="D645" s="66"/>
      <c r="E645" s="65"/>
      <c r="F645" s="66"/>
      <c r="G645" s="327"/>
      <c r="H645" s="331"/>
      <c r="I645" s="331"/>
      <c r="J645" s="411"/>
      <c r="K645" s="331"/>
      <c r="L645" s="307"/>
      <c r="M645" s="65"/>
      <c r="N645" s="65"/>
      <c r="O645" s="68"/>
      <c r="P645" s="65"/>
      <c r="Q645" s="65"/>
      <c r="R645" s="109"/>
      <c r="S645" s="115"/>
      <c r="T645" s="111"/>
      <c r="U645" s="278"/>
      <c r="V645" s="66"/>
      <c r="W645" s="66"/>
      <c r="X645" s="138"/>
      <c r="Y645" s="138"/>
      <c r="Z645" s="138"/>
      <c r="AA645" s="138"/>
      <c r="AB645" s="138"/>
    </row>
    <row r="646" spans="2:28" s="67" customFormat="1" ht="12" hidden="1">
      <c r="B646" s="65"/>
      <c r="C646" s="65"/>
      <c r="D646" s="66"/>
      <c r="E646" s="65"/>
      <c r="F646" s="66"/>
      <c r="G646" s="327"/>
      <c r="H646" s="331"/>
      <c r="I646" s="331"/>
      <c r="J646" s="411"/>
      <c r="K646" s="331"/>
      <c r="L646" s="307"/>
      <c r="M646" s="65"/>
      <c r="N646" s="65"/>
      <c r="O646" s="68"/>
      <c r="P646" s="65"/>
      <c r="Q646" s="65"/>
      <c r="R646" s="109"/>
      <c r="S646" s="115"/>
      <c r="T646" s="111"/>
      <c r="U646" s="278"/>
      <c r="V646" s="66"/>
      <c r="W646" s="66"/>
      <c r="X646" s="138"/>
      <c r="Y646" s="138"/>
      <c r="Z646" s="138"/>
      <c r="AA646" s="138"/>
      <c r="AB646" s="138"/>
    </row>
    <row r="647" spans="2:28" s="67" customFormat="1" ht="12" hidden="1">
      <c r="B647" s="65"/>
      <c r="C647" s="65"/>
      <c r="D647" s="66"/>
      <c r="E647" s="65"/>
      <c r="F647" s="66"/>
      <c r="G647" s="327"/>
      <c r="H647" s="331"/>
      <c r="I647" s="331"/>
      <c r="J647" s="411"/>
      <c r="K647" s="331"/>
      <c r="L647" s="307"/>
      <c r="M647" s="65"/>
      <c r="N647" s="65"/>
      <c r="O647" s="68"/>
      <c r="P647" s="65"/>
      <c r="Q647" s="65"/>
      <c r="R647" s="109"/>
      <c r="S647" s="115"/>
      <c r="T647" s="111"/>
      <c r="U647" s="278"/>
      <c r="V647" s="66"/>
      <c r="W647" s="66"/>
      <c r="X647" s="138"/>
      <c r="Y647" s="138"/>
      <c r="Z647" s="138"/>
      <c r="AA647" s="138"/>
      <c r="AB647" s="138"/>
    </row>
    <row r="648" spans="2:28" s="67" customFormat="1" ht="12" hidden="1">
      <c r="B648" s="65"/>
      <c r="C648" s="65"/>
      <c r="D648" s="66"/>
      <c r="E648" s="65"/>
      <c r="F648" s="66"/>
      <c r="G648" s="327"/>
      <c r="H648" s="331"/>
      <c r="I648" s="331"/>
      <c r="J648" s="411"/>
      <c r="K648" s="331"/>
      <c r="L648" s="307"/>
      <c r="M648" s="65"/>
      <c r="N648" s="65"/>
      <c r="O648" s="68"/>
      <c r="P648" s="65"/>
      <c r="Q648" s="65"/>
      <c r="R648" s="109"/>
      <c r="S648" s="115"/>
      <c r="T648" s="111"/>
      <c r="U648" s="278"/>
      <c r="V648" s="66"/>
      <c r="W648" s="66"/>
      <c r="X648" s="138"/>
      <c r="Y648" s="138"/>
      <c r="Z648" s="138"/>
      <c r="AA648" s="138"/>
      <c r="AB648" s="138"/>
    </row>
    <row r="649" spans="2:28" s="67" customFormat="1" ht="12" hidden="1">
      <c r="B649" s="65"/>
      <c r="C649" s="65"/>
      <c r="D649" s="66"/>
      <c r="E649" s="65"/>
      <c r="F649" s="66"/>
      <c r="G649" s="327"/>
      <c r="H649" s="331"/>
      <c r="I649" s="331"/>
      <c r="J649" s="411"/>
      <c r="K649" s="331"/>
      <c r="L649" s="307"/>
      <c r="M649" s="65"/>
      <c r="N649" s="65"/>
      <c r="O649" s="68"/>
      <c r="P649" s="65"/>
      <c r="Q649" s="65"/>
      <c r="R649" s="109"/>
      <c r="S649" s="115"/>
      <c r="T649" s="111"/>
      <c r="U649" s="278"/>
      <c r="V649" s="66"/>
      <c r="W649" s="66"/>
      <c r="X649" s="138"/>
      <c r="Y649" s="138"/>
      <c r="Z649" s="138"/>
      <c r="AA649" s="138"/>
      <c r="AB649" s="138"/>
    </row>
    <row r="650" spans="2:28" s="67" customFormat="1" ht="12" hidden="1">
      <c r="B650" s="65"/>
      <c r="C650" s="65"/>
      <c r="D650" s="66"/>
      <c r="E650" s="65"/>
      <c r="F650" s="66"/>
      <c r="G650" s="327"/>
      <c r="H650" s="331"/>
      <c r="I650" s="331"/>
      <c r="J650" s="411"/>
      <c r="K650" s="331"/>
      <c r="L650" s="307"/>
      <c r="M650" s="65"/>
      <c r="N650" s="65"/>
      <c r="O650" s="68"/>
      <c r="P650" s="65"/>
      <c r="Q650" s="65"/>
      <c r="R650" s="109"/>
      <c r="S650" s="115"/>
      <c r="T650" s="111"/>
      <c r="U650" s="278"/>
      <c r="V650" s="66"/>
      <c r="W650" s="66"/>
      <c r="X650" s="138"/>
      <c r="Y650" s="138"/>
      <c r="Z650" s="138"/>
      <c r="AA650" s="138"/>
      <c r="AB650" s="138"/>
    </row>
    <row r="651" spans="2:28" s="67" customFormat="1" ht="12" hidden="1">
      <c r="B651" s="65"/>
      <c r="C651" s="65"/>
      <c r="D651" s="66"/>
      <c r="E651" s="65"/>
      <c r="F651" s="66"/>
      <c r="G651" s="327"/>
      <c r="H651" s="331"/>
      <c r="I651" s="331"/>
      <c r="J651" s="411"/>
      <c r="K651" s="331"/>
      <c r="L651" s="307"/>
      <c r="M651" s="65"/>
      <c r="N651" s="65"/>
      <c r="O651" s="68"/>
      <c r="P651" s="65"/>
      <c r="Q651" s="65"/>
      <c r="R651" s="109"/>
      <c r="S651" s="115"/>
      <c r="T651" s="111"/>
      <c r="U651" s="278"/>
      <c r="V651" s="66"/>
      <c r="W651" s="66"/>
      <c r="X651" s="138"/>
      <c r="Y651" s="138"/>
      <c r="Z651" s="138"/>
      <c r="AA651" s="138"/>
      <c r="AB651" s="138"/>
    </row>
    <row r="652" spans="2:28" s="67" customFormat="1" ht="12" hidden="1">
      <c r="B652" s="65"/>
      <c r="C652" s="65"/>
      <c r="D652" s="66"/>
      <c r="E652" s="65"/>
      <c r="F652" s="66"/>
      <c r="G652" s="327"/>
      <c r="H652" s="331"/>
      <c r="I652" s="331"/>
      <c r="J652" s="411"/>
      <c r="K652" s="331"/>
      <c r="L652" s="307"/>
      <c r="M652" s="65"/>
      <c r="N652" s="65"/>
      <c r="O652" s="68"/>
      <c r="P652" s="65"/>
      <c r="Q652" s="65"/>
      <c r="R652" s="109"/>
      <c r="S652" s="115"/>
      <c r="T652" s="111"/>
      <c r="U652" s="278"/>
      <c r="V652" s="66"/>
      <c r="W652" s="66"/>
      <c r="X652" s="138"/>
      <c r="Y652" s="138"/>
      <c r="Z652" s="138"/>
      <c r="AA652" s="138"/>
      <c r="AB652" s="138"/>
    </row>
    <row r="653" spans="2:28" s="67" customFormat="1" ht="12" hidden="1">
      <c r="B653" s="65"/>
      <c r="C653" s="65"/>
      <c r="D653" s="66"/>
      <c r="E653" s="65"/>
      <c r="F653" s="66"/>
      <c r="G653" s="327"/>
      <c r="H653" s="331"/>
      <c r="I653" s="331"/>
      <c r="J653" s="411"/>
      <c r="K653" s="331"/>
      <c r="L653" s="307"/>
      <c r="M653" s="65"/>
      <c r="N653" s="65"/>
      <c r="O653" s="68"/>
      <c r="P653" s="65"/>
      <c r="Q653" s="65"/>
      <c r="R653" s="109"/>
      <c r="S653" s="115"/>
      <c r="T653" s="111"/>
      <c r="U653" s="278"/>
      <c r="V653" s="66"/>
      <c r="W653" s="66"/>
      <c r="X653" s="138"/>
      <c r="Y653" s="138"/>
      <c r="Z653" s="138"/>
      <c r="AA653" s="138"/>
      <c r="AB653" s="138"/>
    </row>
    <row r="654" spans="2:28" s="67" customFormat="1" ht="12" hidden="1">
      <c r="B654" s="65"/>
      <c r="C654" s="65"/>
      <c r="D654" s="66"/>
      <c r="E654" s="65"/>
      <c r="F654" s="66"/>
      <c r="G654" s="327"/>
      <c r="H654" s="331"/>
      <c r="I654" s="331"/>
      <c r="J654" s="411"/>
      <c r="K654" s="331"/>
      <c r="L654" s="307"/>
      <c r="M654" s="65"/>
      <c r="N654" s="65"/>
      <c r="O654" s="68"/>
      <c r="P654" s="65"/>
      <c r="Q654" s="65"/>
      <c r="R654" s="109"/>
      <c r="S654" s="115"/>
      <c r="T654" s="111"/>
      <c r="U654" s="278"/>
      <c r="V654" s="66"/>
      <c r="W654" s="66"/>
      <c r="X654" s="138"/>
      <c r="Y654" s="138"/>
      <c r="Z654" s="138"/>
      <c r="AA654" s="138"/>
      <c r="AB654" s="138"/>
    </row>
    <row r="655" spans="2:28" s="67" customFormat="1" ht="12" hidden="1">
      <c r="B655" s="65"/>
      <c r="C655" s="65"/>
      <c r="D655" s="66"/>
      <c r="E655" s="65"/>
      <c r="F655" s="66"/>
      <c r="G655" s="327"/>
      <c r="H655" s="331"/>
      <c r="I655" s="331"/>
      <c r="J655" s="411"/>
      <c r="K655" s="331"/>
      <c r="L655" s="307"/>
      <c r="M655" s="65"/>
      <c r="N655" s="65"/>
      <c r="O655" s="68"/>
      <c r="P655" s="65"/>
      <c r="Q655" s="65"/>
      <c r="R655" s="109"/>
      <c r="S655" s="115"/>
      <c r="T655" s="111"/>
      <c r="U655" s="278"/>
      <c r="V655" s="66"/>
      <c r="W655" s="66"/>
      <c r="X655" s="138"/>
      <c r="Y655" s="138"/>
      <c r="Z655" s="138"/>
      <c r="AA655" s="138"/>
      <c r="AB655" s="138"/>
    </row>
    <row r="656" spans="2:28" s="67" customFormat="1" ht="12" hidden="1">
      <c r="B656" s="65"/>
      <c r="C656" s="65"/>
      <c r="D656" s="66"/>
      <c r="E656" s="65"/>
      <c r="F656" s="66"/>
      <c r="G656" s="327"/>
      <c r="H656" s="331"/>
      <c r="I656" s="331"/>
      <c r="J656" s="411"/>
      <c r="K656" s="331"/>
      <c r="L656" s="307"/>
      <c r="M656" s="65"/>
      <c r="N656" s="65"/>
      <c r="O656" s="68"/>
      <c r="P656" s="65"/>
      <c r="Q656" s="65"/>
      <c r="R656" s="109"/>
      <c r="S656" s="115"/>
      <c r="T656" s="111"/>
      <c r="U656" s="278"/>
      <c r="V656" s="66"/>
      <c r="W656" s="66"/>
      <c r="X656" s="138"/>
      <c r="Y656" s="138"/>
      <c r="Z656" s="138"/>
      <c r="AA656" s="138"/>
      <c r="AB656" s="138"/>
    </row>
    <row r="657" spans="2:28" s="67" customFormat="1" ht="12" hidden="1">
      <c r="B657" s="65"/>
      <c r="C657" s="65"/>
      <c r="D657" s="66"/>
      <c r="E657" s="65"/>
      <c r="F657" s="66"/>
      <c r="G657" s="327"/>
      <c r="H657" s="331"/>
      <c r="I657" s="331"/>
      <c r="J657" s="411"/>
      <c r="K657" s="331"/>
      <c r="L657" s="307"/>
      <c r="M657" s="65"/>
      <c r="N657" s="65"/>
      <c r="O657" s="68"/>
      <c r="P657" s="65"/>
      <c r="Q657" s="65"/>
      <c r="R657" s="109"/>
      <c r="S657" s="115"/>
      <c r="T657" s="111"/>
      <c r="U657" s="278"/>
      <c r="V657" s="66"/>
      <c r="W657" s="66"/>
      <c r="X657" s="138"/>
      <c r="Y657" s="138"/>
      <c r="Z657" s="138"/>
      <c r="AA657" s="138"/>
      <c r="AB657" s="138"/>
    </row>
    <row r="658" spans="2:28" s="67" customFormat="1" ht="12" hidden="1">
      <c r="B658" s="65"/>
      <c r="C658" s="65"/>
      <c r="D658" s="66"/>
      <c r="E658" s="65"/>
      <c r="F658" s="66"/>
      <c r="G658" s="327"/>
      <c r="H658" s="331"/>
      <c r="I658" s="331"/>
      <c r="J658" s="411"/>
      <c r="K658" s="331"/>
      <c r="L658" s="307"/>
      <c r="M658" s="65"/>
      <c r="N658" s="65"/>
      <c r="O658" s="68"/>
      <c r="P658" s="65"/>
      <c r="Q658" s="65"/>
      <c r="R658" s="109"/>
      <c r="S658" s="115"/>
      <c r="T658" s="111"/>
      <c r="U658" s="278"/>
      <c r="V658" s="66"/>
      <c r="W658" s="66"/>
      <c r="X658" s="138"/>
      <c r="Y658" s="138"/>
      <c r="Z658" s="138"/>
      <c r="AA658" s="138"/>
      <c r="AB658" s="138"/>
    </row>
    <row r="659" spans="2:28" s="67" customFormat="1" ht="12" hidden="1">
      <c r="B659" s="65"/>
      <c r="C659" s="65"/>
      <c r="D659" s="66"/>
      <c r="E659" s="65"/>
      <c r="F659" s="66"/>
      <c r="G659" s="327"/>
      <c r="H659" s="331"/>
      <c r="I659" s="331"/>
      <c r="J659" s="411"/>
      <c r="K659" s="331"/>
      <c r="L659" s="307"/>
      <c r="M659" s="65"/>
      <c r="N659" s="65"/>
      <c r="O659" s="68"/>
      <c r="P659" s="65"/>
      <c r="Q659" s="65"/>
      <c r="R659" s="109"/>
      <c r="S659" s="115"/>
      <c r="T659" s="111"/>
      <c r="U659" s="278"/>
      <c r="V659" s="66"/>
      <c r="W659" s="66"/>
      <c r="X659" s="138"/>
      <c r="Y659" s="138"/>
      <c r="Z659" s="138"/>
      <c r="AA659" s="138"/>
      <c r="AB659" s="138"/>
    </row>
    <row r="660" spans="2:28" s="67" customFormat="1" ht="12" hidden="1">
      <c r="B660" s="65"/>
      <c r="C660" s="65"/>
      <c r="D660" s="66"/>
      <c r="E660" s="65"/>
      <c r="F660" s="66"/>
      <c r="G660" s="327"/>
      <c r="H660" s="331"/>
      <c r="I660" s="331"/>
      <c r="J660" s="411"/>
      <c r="K660" s="331"/>
      <c r="L660" s="307"/>
      <c r="M660" s="65"/>
      <c r="N660" s="65"/>
      <c r="O660" s="68"/>
      <c r="P660" s="65"/>
      <c r="Q660" s="65"/>
      <c r="R660" s="109"/>
      <c r="S660" s="115"/>
      <c r="T660" s="111"/>
      <c r="U660" s="278"/>
      <c r="V660" s="66"/>
      <c r="W660" s="66"/>
      <c r="X660" s="138"/>
      <c r="Y660" s="138"/>
      <c r="Z660" s="138"/>
      <c r="AA660" s="138"/>
      <c r="AB660" s="138"/>
    </row>
    <row r="661" spans="2:28" s="67" customFormat="1" ht="12" hidden="1">
      <c r="B661" s="65"/>
      <c r="C661" s="65"/>
      <c r="D661" s="66"/>
      <c r="E661" s="65"/>
      <c r="F661" s="66"/>
      <c r="G661" s="327"/>
      <c r="H661" s="331"/>
      <c r="I661" s="331"/>
      <c r="J661" s="411"/>
      <c r="K661" s="331"/>
      <c r="L661" s="307"/>
      <c r="M661" s="65"/>
      <c r="N661" s="65"/>
      <c r="O661" s="68"/>
      <c r="P661" s="65"/>
      <c r="Q661" s="65"/>
      <c r="R661" s="109"/>
      <c r="S661" s="115"/>
      <c r="T661" s="111"/>
      <c r="U661" s="278"/>
      <c r="V661" s="66"/>
      <c r="W661" s="66"/>
      <c r="X661" s="138"/>
      <c r="Y661" s="138"/>
      <c r="Z661" s="138"/>
      <c r="AA661" s="138"/>
      <c r="AB661" s="138"/>
    </row>
    <row r="662" spans="2:28" s="67" customFormat="1" ht="12" hidden="1">
      <c r="B662" s="65"/>
      <c r="C662" s="65"/>
      <c r="D662" s="66"/>
      <c r="E662" s="65"/>
      <c r="F662" s="66"/>
      <c r="G662" s="327"/>
      <c r="H662" s="331"/>
      <c r="I662" s="331"/>
      <c r="J662" s="411"/>
      <c r="K662" s="331"/>
      <c r="L662" s="307"/>
      <c r="M662" s="65"/>
      <c r="N662" s="65"/>
      <c r="O662" s="68"/>
      <c r="P662" s="65"/>
      <c r="Q662" s="65"/>
      <c r="R662" s="109"/>
      <c r="S662" s="115"/>
      <c r="T662" s="111"/>
      <c r="U662" s="278"/>
      <c r="V662" s="66"/>
      <c r="W662" s="66"/>
      <c r="X662" s="138"/>
      <c r="Y662" s="138"/>
      <c r="Z662" s="138"/>
      <c r="AA662" s="138"/>
      <c r="AB662" s="138"/>
    </row>
    <row r="663" spans="2:28" s="67" customFormat="1" ht="12" hidden="1">
      <c r="B663" s="65"/>
      <c r="C663" s="65"/>
      <c r="D663" s="66"/>
      <c r="E663" s="65"/>
      <c r="F663" s="66"/>
      <c r="G663" s="327"/>
      <c r="H663" s="331"/>
      <c r="I663" s="331"/>
      <c r="J663" s="411"/>
      <c r="K663" s="331"/>
      <c r="L663" s="307"/>
      <c r="M663" s="65"/>
      <c r="N663" s="65"/>
      <c r="O663" s="68"/>
      <c r="P663" s="65"/>
      <c r="Q663" s="65"/>
      <c r="R663" s="109"/>
      <c r="S663" s="115"/>
      <c r="T663" s="111"/>
      <c r="U663" s="278"/>
      <c r="V663" s="66"/>
      <c r="W663" s="66"/>
      <c r="X663" s="138"/>
      <c r="Y663" s="138"/>
      <c r="Z663" s="138"/>
      <c r="AA663" s="138"/>
      <c r="AB663" s="138"/>
    </row>
    <row r="664" spans="2:28" s="67" customFormat="1" ht="12" hidden="1">
      <c r="B664" s="65"/>
      <c r="C664" s="65"/>
      <c r="D664" s="66"/>
      <c r="E664" s="65"/>
      <c r="F664" s="66"/>
      <c r="G664" s="327"/>
      <c r="H664" s="331"/>
      <c r="I664" s="331"/>
      <c r="J664" s="411"/>
      <c r="K664" s="331"/>
      <c r="L664" s="307"/>
      <c r="M664" s="65"/>
      <c r="N664" s="65"/>
      <c r="O664" s="68"/>
      <c r="P664" s="65"/>
      <c r="Q664" s="65"/>
      <c r="R664" s="109"/>
      <c r="S664" s="115"/>
      <c r="T664" s="111"/>
      <c r="U664" s="278"/>
      <c r="V664" s="66"/>
      <c r="W664" s="66"/>
      <c r="X664" s="138"/>
      <c r="Y664" s="138"/>
      <c r="Z664" s="138"/>
      <c r="AA664" s="138"/>
      <c r="AB664" s="138"/>
    </row>
    <row r="665" spans="2:28" s="67" customFormat="1" ht="12" hidden="1">
      <c r="B665" s="65"/>
      <c r="C665" s="65"/>
      <c r="D665" s="66"/>
      <c r="E665" s="65"/>
      <c r="F665" s="66"/>
      <c r="G665" s="327"/>
      <c r="H665" s="331"/>
      <c r="I665" s="331"/>
      <c r="J665" s="411"/>
      <c r="K665" s="331"/>
      <c r="L665" s="307"/>
      <c r="M665" s="65"/>
      <c r="N665" s="65"/>
      <c r="O665" s="68"/>
      <c r="P665" s="65"/>
      <c r="Q665" s="65"/>
      <c r="R665" s="109"/>
      <c r="S665" s="115"/>
      <c r="T665" s="111"/>
      <c r="U665" s="278"/>
      <c r="V665" s="66"/>
      <c r="W665" s="66"/>
      <c r="X665" s="138"/>
      <c r="Y665" s="138"/>
      <c r="Z665" s="138"/>
      <c r="AA665" s="138"/>
      <c r="AB665" s="138"/>
    </row>
    <row r="666" spans="2:28" s="67" customFormat="1" ht="12" hidden="1">
      <c r="B666" s="65"/>
      <c r="C666" s="65"/>
      <c r="D666" s="66"/>
      <c r="E666" s="65"/>
      <c r="F666" s="66"/>
      <c r="G666" s="327"/>
      <c r="H666" s="331"/>
      <c r="I666" s="331"/>
      <c r="J666" s="411"/>
      <c r="K666" s="331"/>
      <c r="L666" s="307"/>
      <c r="M666" s="65"/>
      <c r="N666" s="65"/>
      <c r="O666" s="68"/>
      <c r="P666" s="65"/>
      <c r="Q666" s="65"/>
      <c r="R666" s="109"/>
      <c r="S666" s="115"/>
      <c r="T666" s="111"/>
      <c r="U666" s="278"/>
      <c r="V666" s="66"/>
      <c r="W666" s="66"/>
      <c r="X666" s="138"/>
      <c r="Y666" s="138"/>
      <c r="Z666" s="138"/>
      <c r="AA666" s="138"/>
      <c r="AB666" s="138"/>
    </row>
    <row r="667" spans="2:28" s="67" customFormat="1" ht="12" hidden="1">
      <c r="B667" s="65"/>
      <c r="C667" s="65"/>
      <c r="D667" s="66"/>
      <c r="E667" s="65"/>
      <c r="F667" s="66"/>
      <c r="G667" s="327"/>
      <c r="H667" s="331"/>
      <c r="I667" s="331"/>
      <c r="J667" s="411"/>
      <c r="K667" s="331"/>
      <c r="L667" s="307"/>
      <c r="M667" s="65"/>
      <c r="N667" s="65"/>
      <c r="O667" s="68"/>
      <c r="P667" s="65"/>
      <c r="Q667" s="65"/>
      <c r="R667" s="109"/>
      <c r="S667" s="115"/>
      <c r="T667" s="111"/>
      <c r="U667" s="278"/>
      <c r="V667" s="66"/>
      <c r="W667" s="66"/>
      <c r="X667" s="138"/>
      <c r="Y667" s="138"/>
      <c r="Z667" s="138"/>
      <c r="AA667" s="138"/>
      <c r="AB667" s="138"/>
    </row>
    <row r="668" spans="2:28" s="67" customFormat="1" ht="12" hidden="1">
      <c r="B668" s="65"/>
      <c r="C668" s="65"/>
      <c r="D668" s="66"/>
      <c r="E668" s="65"/>
      <c r="F668" s="66"/>
      <c r="G668" s="327"/>
      <c r="H668" s="331"/>
      <c r="I668" s="331"/>
      <c r="J668" s="411"/>
      <c r="K668" s="331"/>
      <c r="L668" s="307"/>
      <c r="M668" s="65"/>
      <c r="N668" s="65"/>
      <c r="O668" s="68"/>
      <c r="P668" s="65"/>
      <c r="Q668" s="65"/>
      <c r="R668" s="109"/>
      <c r="S668" s="115"/>
      <c r="T668" s="111"/>
      <c r="U668" s="278"/>
      <c r="V668" s="66"/>
      <c r="W668" s="66"/>
      <c r="X668" s="138"/>
      <c r="Y668" s="138"/>
      <c r="Z668" s="138"/>
      <c r="AA668" s="138"/>
      <c r="AB668" s="138"/>
    </row>
    <row r="669" spans="2:28" s="67" customFormat="1" ht="12" hidden="1">
      <c r="B669" s="65"/>
      <c r="C669" s="65"/>
      <c r="D669" s="66"/>
      <c r="E669" s="65"/>
      <c r="F669" s="66"/>
      <c r="G669" s="327"/>
      <c r="H669" s="331"/>
      <c r="I669" s="331"/>
      <c r="J669" s="411"/>
      <c r="K669" s="331"/>
      <c r="L669" s="307"/>
      <c r="M669" s="65"/>
      <c r="N669" s="65"/>
      <c r="O669" s="68"/>
      <c r="P669" s="65"/>
      <c r="Q669" s="65"/>
      <c r="R669" s="109"/>
      <c r="S669" s="115"/>
      <c r="T669" s="111"/>
      <c r="U669" s="278"/>
      <c r="V669" s="66"/>
      <c r="W669" s="66"/>
      <c r="X669" s="138"/>
      <c r="Y669" s="138"/>
      <c r="Z669" s="138"/>
      <c r="AA669" s="138"/>
      <c r="AB669" s="138"/>
    </row>
    <row r="670" spans="2:28" s="67" customFormat="1" ht="12" hidden="1">
      <c r="B670" s="65"/>
      <c r="C670" s="65"/>
      <c r="D670" s="66"/>
      <c r="E670" s="65"/>
      <c r="F670" s="66"/>
      <c r="G670" s="327"/>
      <c r="H670" s="331"/>
      <c r="I670" s="331"/>
      <c r="J670" s="411"/>
      <c r="K670" s="331"/>
      <c r="L670" s="307"/>
      <c r="M670" s="65"/>
      <c r="N670" s="65"/>
      <c r="O670" s="68"/>
      <c r="P670" s="65"/>
      <c r="Q670" s="65"/>
      <c r="R670" s="109"/>
      <c r="S670" s="115"/>
      <c r="T670" s="111"/>
      <c r="U670" s="278"/>
      <c r="V670" s="66"/>
      <c r="W670" s="66"/>
      <c r="X670" s="138"/>
      <c r="Y670" s="138"/>
      <c r="Z670" s="138"/>
      <c r="AA670" s="138"/>
      <c r="AB670" s="138"/>
    </row>
    <row r="671" spans="2:28" s="67" customFormat="1" ht="12" hidden="1">
      <c r="B671" s="65"/>
      <c r="C671" s="65"/>
      <c r="D671" s="66"/>
      <c r="E671" s="65"/>
      <c r="F671" s="66"/>
      <c r="G671" s="327"/>
      <c r="H671" s="331"/>
      <c r="I671" s="331"/>
      <c r="J671" s="411"/>
      <c r="K671" s="331"/>
      <c r="L671" s="307"/>
      <c r="M671" s="65"/>
      <c r="N671" s="65"/>
      <c r="O671" s="68"/>
      <c r="P671" s="65"/>
      <c r="Q671" s="65"/>
      <c r="R671" s="109"/>
      <c r="S671" s="115"/>
      <c r="T671" s="111"/>
      <c r="U671" s="278"/>
      <c r="V671" s="66"/>
      <c r="W671" s="66"/>
      <c r="X671" s="138"/>
      <c r="Y671" s="138"/>
      <c r="Z671" s="138"/>
      <c r="AA671" s="138"/>
      <c r="AB671" s="138"/>
    </row>
    <row r="672" spans="2:28" s="67" customFormat="1" ht="12" hidden="1">
      <c r="B672" s="65"/>
      <c r="C672" s="65"/>
      <c r="D672" s="66"/>
      <c r="E672" s="65"/>
      <c r="F672" s="66"/>
      <c r="G672" s="327"/>
      <c r="H672" s="331"/>
      <c r="I672" s="331"/>
      <c r="J672" s="411"/>
      <c r="K672" s="331"/>
      <c r="L672" s="307"/>
      <c r="M672" s="65"/>
      <c r="N672" s="65"/>
      <c r="O672" s="68"/>
      <c r="P672" s="65"/>
      <c r="Q672" s="65"/>
      <c r="R672" s="109"/>
      <c r="S672" s="115"/>
      <c r="T672" s="111"/>
      <c r="U672" s="278"/>
      <c r="V672" s="66"/>
      <c r="W672" s="66"/>
      <c r="X672" s="138"/>
      <c r="Y672" s="138"/>
      <c r="Z672" s="138"/>
      <c r="AA672" s="138"/>
      <c r="AB672" s="138"/>
    </row>
    <row r="673" spans="2:28" s="67" customFormat="1" ht="12" hidden="1">
      <c r="B673" s="65"/>
      <c r="C673" s="65"/>
      <c r="D673" s="66"/>
      <c r="E673" s="65"/>
      <c r="F673" s="66"/>
      <c r="G673" s="327"/>
      <c r="H673" s="331"/>
      <c r="I673" s="331"/>
      <c r="J673" s="411"/>
      <c r="K673" s="331"/>
      <c r="L673" s="307"/>
      <c r="M673" s="65"/>
      <c r="N673" s="65"/>
      <c r="O673" s="68"/>
      <c r="P673" s="65"/>
      <c r="Q673" s="65"/>
      <c r="R673" s="109"/>
      <c r="S673" s="115"/>
      <c r="T673" s="111"/>
      <c r="U673" s="278"/>
      <c r="V673" s="66"/>
      <c r="W673" s="66"/>
      <c r="X673" s="138"/>
      <c r="Y673" s="138"/>
      <c r="Z673" s="138"/>
      <c r="AA673" s="138"/>
      <c r="AB673" s="138"/>
    </row>
    <row r="674" spans="2:28" s="67" customFormat="1" ht="12" hidden="1">
      <c r="B674" s="65"/>
      <c r="C674" s="65"/>
      <c r="D674" s="66"/>
      <c r="E674" s="65"/>
      <c r="F674" s="66"/>
      <c r="G674" s="327"/>
      <c r="H674" s="331"/>
      <c r="I674" s="331"/>
      <c r="J674" s="411"/>
      <c r="K674" s="331"/>
      <c r="L674" s="307"/>
      <c r="M674" s="65"/>
      <c r="N674" s="65"/>
      <c r="O674" s="68"/>
      <c r="P674" s="65"/>
      <c r="Q674" s="65"/>
      <c r="R674" s="109"/>
      <c r="S674" s="115"/>
      <c r="T674" s="111"/>
      <c r="U674" s="278"/>
      <c r="V674" s="66"/>
      <c r="W674" s="66"/>
      <c r="X674" s="138"/>
      <c r="Y674" s="138"/>
      <c r="Z674" s="138"/>
      <c r="AA674" s="138"/>
      <c r="AB674" s="138"/>
    </row>
    <row r="675" spans="2:28" s="67" customFormat="1" ht="12" hidden="1">
      <c r="B675" s="65"/>
      <c r="C675" s="65"/>
      <c r="D675" s="66"/>
      <c r="E675" s="65"/>
      <c r="F675" s="66"/>
      <c r="G675" s="327"/>
      <c r="H675" s="331"/>
      <c r="I675" s="331"/>
      <c r="J675" s="411"/>
      <c r="K675" s="331"/>
      <c r="L675" s="307"/>
      <c r="M675" s="65"/>
      <c r="N675" s="65"/>
      <c r="O675" s="68"/>
      <c r="P675" s="65"/>
      <c r="Q675" s="65"/>
      <c r="R675" s="109"/>
      <c r="S675" s="115"/>
      <c r="T675" s="111"/>
      <c r="U675" s="278"/>
      <c r="V675" s="66"/>
      <c r="W675" s="66"/>
      <c r="X675" s="138"/>
      <c r="Y675" s="138"/>
      <c r="Z675" s="138"/>
      <c r="AA675" s="138"/>
      <c r="AB675" s="138"/>
    </row>
    <row r="676" spans="2:28" s="67" customFormat="1" ht="12" hidden="1">
      <c r="B676" s="65"/>
      <c r="C676" s="65"/>
      <c r="D676" s="66"/>
      <c r="E676" s="65"/>
      <c r="F676" s="66"/>
      <c r="G676" s="327"/>
      <c r="H676" s="331"/>
      <c r="I676" s="331"/>
      <c r="J676" s="411"/>
      <c r="K676" s="331"/>
      <c r="L676" s="307"/>
      <c r="M676" s="65"/>
      <c r="N676" s="65"/>
      <c r="O676" s="68"/>
      <c r="P676" s="65"/>
      <c r="Q676" s="65"/>
      <c r="R676" s="109"/>
      <c r="S676" s="115"/>
      <c r="T676" s="111"/>
      <c r="U676" s="278"/>
      <c r="V676" s="66"/>
      <c r="W676" s="66"/>
      <c r="X676" s="138"/>
      <c r="Y676" s="138"/>
      <c r="Z676" s="138"/>
      <c r="AA676" s="138"/>
      <c r="AB676" s="138"/>
    </row>
    <row r="677" spans="2:28" s="67" customFormat="1" ht="12" hidden="1">
      <c r="B677" s="65"/>
      <c r="C677" s="65"/>
      <c r="D677" s="66"/>
      <c r="E677" s="65"/>
      <c r="F677" s="66"/>
      <c r="G677" s="327"/>
      <c r="H677" s="331"/>
      <c r="I677" s="331"/>
      <c r="J677" s="411"/>
      <c r="K677" s="331"/>
      <c r="L677" s="307"/>
      <c r="M677" s="65"/>
      <c r="N677" s="65"/>
      <c r="O677" s="68"/>
      <c r="P677" s="65"/>
      <c r="Q677" s="65"/>
      <c r="R677" s="109"/>
      <c r="S677" s="115"/>
      <c r="T677" s="111"/>
      <c r="U677" s="278"/>
      <c r="V677" s="66"/>
      <c r="W677" s="66"/>
      <c r="X677" s="138"/>
      <c r="Y677" s="138"/>
      <c r="Z677" s="138"/>
      <c r="AA677" s="138"/>
      <c r="AB677" s="138"/>
    </row>
    <row r="678" spans="2:28" s="67" customFormat="1" ht="12" hidden="1">
      <c r="B678" s="65"/>
      <c r="C678" s="65"/>
      <c r="D678" s="66"/>
      <c r="E678" s="65"/>
      <c r="F678" s="66"/>
      <c r="G678" s="327"/>
      <c r="H678" s="331"/>
      <c r="I678" s="331"/>
      <c r="J678" s="411"/>
      <c r="K678" s="331"/>
      <c r="L678" s="307"/>
      <c r="M678" s="65"/>
      <c r="N678" s="65"/>
      <c r="O678" s="68"/>
      <c r="P678" s="65"/>
      <c r="Q678" s="65"/>
      <c r="R678" s="109"/>
      <c r="S678" s="115"/>
      <c r="T678" s="111"/>
      <c r="U678" s="278"/>
      <c r="V678" s="66"/>
      <c r="W678" s="66"/>
      <c r="X678" s="138"/>
      <c r="Y678" s="138"/>
      <c r="Z678" s="138"/>
      <c r="AA678" s="138"/>
      <c r="AB678" s="138"/>
    </row>
    <row r="679" spans="2:28" s="67" customFormat="1" ht="12" hidden="1">
      <c r="B679" s="65"/>
      <c r="C679" s="65"/>
      <c r="D679" s="66"/>
      <c r="E679" s="65"/>
      <c r="F679" s="66"/>
      <c r="G679" s="327"/>
      <c r="H679" s="331"/>
      <c r="I679" s="331"/>
      <c r="J679" s="411"/>
      <c r="K679" s="331"/>
      <c r="L679" s="307"/>
      <c r="M679" s="65"/>
      <c r="N679" s="65"/>
      <c r="O679" s="68"/>
      <c r="P679" s="65"/>
      <c r="Q679" s="65"/>
      <c r="R679" s="109"/>
      <c r="S679" s="115"/>
      <c r="T679" s="111"/>
      <c r="U679" s="278"/>
      <c r="V679" s="66"/>
      <c r="W679" s="66"/>
      <c r="X679" s="138"/>
      <c r="Y679" s="138"/>
      <c r="Z679" s="138"/>
      <c r="AA679" s="138"/>
      <c r="AB679" s="138"/>
    </row>
    <row r="680" spans="2:28" s="67" customFormat="1" ht="12" hidden="1">
      <c r="B680" s="65"/>
      <c r="C680" s="65"/>
      <c r="D680" s="66"/>
      <c r="E680" s="65"/>
      <c r="F680" s="66"/>
      <c r="G680" s="327"/>
      <c r="H680" s="331"/>
      <c r="I680" s="331"/>
      <c r="J680" s="411"/>
      <c r="K680" s="331"/>
      <c r="L680" s="307"/>
      <c r="M680" s="65"/>
      <c r="N680" s="65"/>
      <c r="O680" s="68"/>
      <c r="P680" s="65"/>
      <c r="Q680" s="65"/>
      <c r="R680" s="109"/>
      <c r="S680" s="115"/>
      <c r="T680" s="111"/>
      <c r="U680" s="278"/>
      <c r="V680" s="66"/>
      <c r="W680" s="66"/>
      <c r="X680" s="138"/>
      <c r="Y680" s="138"/>
      <c r="Z680" s="138"/>
      <c r="AA680" s="138"/>
      <c r="AB680" s="138"/>
    </row>
    <row r="681" spans="2:28" s="67" customFormat="1" ht="12" hidden="1">
      <c r="B681" s="65"/>
      <c r="C681" s="65"/>
      <c r="D681" s="66"/>
      <c r="E681" s="65"/>
      <c r="F681" s="66"/>
      <c r="G681" s="327"/>
      <c r="H681" s="331"/>
      <c r="I681" s="331"/>
      <c r="J681" s="411"/>
      <c r="K681" s="331"/>
      <c r="L681" s="307"/>
      <c r="M681" s="65"/>
      <c r="N681" s="65"/>
      <c r="O681" s="68"/>
      <c r="P681" s="65"/>
      <c r="Q681" s="65"/>
      <c r="R681" s="109"/>
      <c r="S681" s="115"/>
      <c r="T681" s="111"/>
      <c r="U681" s="278"/>
      <c r="V681" s="66"/>
      <c r="W681" s="66"/>
      <c r="X681" s="138"/>
      <c r="Y681" s="138"/>
      <c r="Z681" s="138"/>
      <c r="AA681" s="138"/>
      <c r="AB681" s="138"/>
    </row>
    <row r="682" spans="2:28" s="67" customFormat="1" ht="12" hidden="1">
      <c r="B682" s="65"/>
      <c r="C682" s="65"/>
      <c r="D682" s="66"/>
      <c r="E682" s="65"/>
      <c r="F682" s="66"/>
      <c r="G682" s="327"/>
      <c r="H682" s="331"/>
      <c r="I682" s="331"/>
      <c r="J682" s="411"/>
      <c r="K682" s="331"/>
      <c r="L682" s="307"/>
      <c r="M682" s="65"/>
      <c r="N682" s="65"/>
      <c r="O682" s="68"/>
      <c r="P682" s="65"/>
      <c r="Q682" s="65"/>
      <c r="R682" s="109"/>
      <c r="S682" s="115"/>
      <c r="T682" s="111"/>
      <c r="U682" s="278"/>
      <c r="V682" s="66"/>
      <c r="W682" s="66"/>
      <c r="X682" s="138"/>
      <c r="Y682" s="138"/>
      <c r="Z682" s="138"/>
      <c r="AA682" s="138"/>
      <c r="AB682" s="138"/>
    </row>
    <row r="683" spans="2:28" s="67" customFormat="1" ht="12" hidden="1">
      <c r="B683" s="65"/>
      <c r="C683" s="65"/>
      <c r="D683" s="66"/>
      <c r="E683" s="65"/>
      <c r="F683" s="66"/>
      <c r="G683" s="327"/>
      <c r="H683" s="331"/>
      <c r="I683" s="331"/>
      <c r="J683" s="411"/>
      <c r="K683" s="331"/>
      <c r="L683" s="307"/>
      <c r="M683" s="65"/>
      <c r="N683" s="65"/>
      <c r="O683" s="68"/>
      <c r="P683" s="65"/>
      <c r="Q683" s="65"/>
      <c r="R683" s="109"/>
      <c r="S683" s="115"/>
      <c r="T683" s="111"/>
      <c r="U683" s="278"/>
      <c r="V683" s="66"/>
      <c r="W683" s="66"/>
      <c r="X683" s="138"/>
      <c r="Y683" s="138"/>
      <c r="Z683" s="138"/>
      <c r="AA683" s="138"/>
      <c r="AB683" s="138"/>
    </row>
    <row r="684" spans="2:28" s="67" customFormat="1" ht="12" hidden="1">
      <c r="B684" s="65"/>
      <c r="C684" s="65"/>
      <c r="D684" s="66"/>
      <c r="E684" s="65"/>
      <c r="F684" s="66"/>
      <c r="G684" s="327"/>
      <c r="H684" s="331"/>
      <c r="I684" s="331"/>
      <c r="J684" s="411"/>
      <c r="K684" s="331"/>
      <c r="L684" s="307"/>
      <c r="M684" s="65"/>
      <c r="N684" s="65"/>
      <c r="O684" s="68"/>
      <c r="P684" s="65"/>
      <c r="Q684" s="65"/>
      <c r="R684" s="109"/>
      <c r="S684" s="115"/>
      <c r="T684" s="111"/>
      <c r="U684" s="278"/>
      <c r="V684" s="66"/>
      <c r="W684" s="66"/>
      <c r="X684" s="138"/>
      <c r="Y684" s="138"/>
      <c r="Z684" s="138"/>
      <c r="AA684" s="138"/>
      <c r="AB684" s="138"/>
    </row>
    <row r="685" spans="2:28" s="67" customFormat="1" ht="12" hidden="1">
      <c r="B685" s="65"/>
      <c r="C685" s="65"/>
      <c r="D685" s="66"/>
      <c r="E685" s="65"/>
      <c r="F685" s="66"/>
      <c r="G685" s="327"/>
      <c r="H685" s="331"/>
      <c r="I685" s="331"/>
      <c r="J685" s="411"/>
      <c r="K685" s="331"/>
      <c r="L685" s="307"/>
      <c r="M685" s="65"/>
      <c r="N685" s="65"/>
      <c r="O685" s="68"/>
      <c r="P685" s="65"/>
      <c r="Q685" s="65"/>
      <c r="R685" s="109"/>
      <c r="S685" s="115"/>
      <c r="T685" s="111"/>
      <c r="U685" s="278"/>
      <c r="V685" s="66"/>
      <c r="W685" s="66"/>
      <c r="X685" s="138"/>
      <c r="Y685" s="138"/>
      <c r="Z685" s="138"/>
      <c r="AA685" s="138"/>
      <c r="AB685" s="138"/>
    </row>
    <row r="686" spans="2:28" s="67" customFormat="1" ht="12" hidden="1">
      <c r="B686" s="65"/>
      <c r="C686" s="65"/>
      <c r="D686" s="66"/>
      <c r="E686" s="65"/>
      <c r="F686" s="66"/>
      <c r="G686" s="327"/>
      <c r="H686" s="331"/>
      <c r="I686" s="331"/>
      <c r="J686" s="411"/>
      <c r="K686" s="331"/>
      <c r="L686" s="307"/>
      <c r="M686" s="65"/>
      <c r="N686" s="65"/>
      <c r="O686" s="68"/>
      <c r="P686" s="65"/>
      <c r="Q686" s="65"/>
      <c r="R686" s="109"/>
      <c r="S686" s="115"/>
      <c r="T686" s="111"/>
      <c r="U686" s="278"/>
      <c r="V686" s="66"/>
      <c r="W686" s="66"/>
      <c r="X686" s="138"/>
      <c r="Y686" s="138"/>
      <c r="Z686" s="138"/>
      <c r="AA686" s="138"/>
      <c r="AB686" s="138"/>
    </row>
    <row r="687" spans="2:28" s="67" customFormat="1" ht="12" hidden="1">
      <c r="B687" s="65"/>
      <c r="C687" s="65"/>
      <c r="D687" s="66"/>
      <c r="E687" s="65"/>
      <c r="F687" s="66"/>
      <c r="G687" s="327"/>
      <c r="H687" s="331"/>
      <c r="I687" s="331"/>
      <c r="J687" s="411"/>
      <c r="K687" s="331"/>
      <c r="L687" s="307"/>
      <c r="M687" s="65"/>
      <c r="N687" s="65"/>
      <c r="O687" s="68"/>
      <c r="P687" s="65"/>
      <c r="Q687" s="65"/>
      <c r="R687" s="109"/>
      <c r="S687" s="115"/>
      <c r="T687" s="111"/>
      <c r="U687" s="278"/>
      <c r="V687" s="66"/>
      <c r="W687" s="66"/>
      <c r="X687" s="138"/>
      <c r="Y687" s="138"/>
      <c r="Z687" s="138"/>
      <c r="AA687" s="138"/>
      <c r="AB687" s="138"/>
    </row>
    <row r="688" spans="2:28" s="67" customFormat="1" ht="12" hidden="1">
      <c r="B688" s="65"/>
      <c r="C688" s="65"/>
      <c r="D688" s="66"/>
      <c r="E688" s="65"/>
      <c r="F688" s="66"/>
      <c r="G688" s="327"/>
      <c r="H688" s="331"/>
      <c r="I688" s="331"/>
      <c r="J688" s="411"/>
      <c r="K688" s="331"/>
      <c r="L688" s="307"/>
      <c r="M688" s="65"/>
      <c r="N688" s="65"/>
      <c r="O688" s="68"/>
      <c r="P688" s="65"/>
      <c r="Q688" s="65"/>
      <c r="R688" s="109"/>
      <c r="S688" s="115"/>
      <c r="T688" s="111"/>
      <c r="U688" s="278"/>
      <c r="V688" s="66"/>
      <c r="W688" s="66"/>
      <c r="X688" s="138"/>
      <c r="Y688" s="138"/>
      <c r="Z688" s="138"/>
      <c r="AA688" s="138"/>
      <c r="AB688" s="138"/>
    </row>
    <row r="689" spans="2:28" s="67" customFormat="1" ht="12" hidden="1">
      <c r="B689" s="65"/>
      <c r="C689" s="65"/>
      <c r="D689" s="66"/>
      <c r="E689" s="65"/>
      <c r="F689" s="66"/>
      <c r="G689" s="327"/>
      <c r="H689" s="331"/>
      <c r="I689" s="331"/>
      <c r="J689" s="411"/>
      <c r="K689" s="331"/>
      <c r="L689" s="307"/>
      <c r="M689" s="65"/>
      <c r="N689" s="65"/>
      <c r="O689" s="68"/>
      <c r="P689" s="65"/>
      <c r="Q689" s="65"/>
      <c r="R689" s="109"/>
      <c r="S689" s="115"/>
      <c r="T689" s="111"/>
      <c r="U689" s="278"/>
      <c r="V689" s="66"/>
      <c r="W689" s="66"/>
      <c r="X689" s="138"/>
      <c r="Y689" s="138"/>
      <c r="Z689" s="138"/>
      <c r="AA689" s="138"/>
      <c r="AB689" s="138"/>
    </row>
    <row r="690" spans="2:28" s="67" customFormat="1" ht="12" hidden="1">
      <c r="B690" s="65"/>
      <c r="C690" s="65"/>
      <c r="D690" s="66"/>
      <c r="E690" s="65"/>
      <c r="F690" s="66"/>
      <c r="G690" s="327"/>
      <c r="H690" s="331"/>
      <c r="I690" s="331"/>
      <c r="J690" s="411"/>
      <c r="K690" s="331"/>
      <c r="L690" s="307"/>
      <c r="M690" s="65"/>
      <c r="N690" s="65"/>
      <c r="O690" s="68"/>
      <c r="P690" s="65"/>
      <c r="Q690" s="65"/>
      <c r="R690" s="109"/>
      <c r="S690" s="115"/>
      <c r="T690" s="111"/>
      <c r="U690" s="278"/>
      <c r="V690" s="66"/>
      <c r="W690" s="66"/>
      <c r="X690" s="138"/>
      <c r="Y690" s="138"/>
      <c r="Z690" s="138"/>
      <c r="AA690" s="138"/>
      <c r="AB690" s="138"/>
    </row>
    <row r="691" spans="2:28" s="67" customFormat="1" ht="12" hidden="1">
      <c r="B691" s="65"/>
      <c r="C691" s="65"/>
      <c r="D691" s="66"/>
      <c r="E691" s="65"/>
      <c r="F691" s="66"/>
      <c r="G691" s="327"/>
      <c r="H691" s="331"/>
      <c r="I691" s="331"/>
      <c r="J691" s="411"/>
      <c r="K691" s="331"/>
      <c r="L691" s="307"/>
      <c r="M691" s="65"/>
      <c r="N691" s="65"/>
      <c r="O691" s="68"/>
      <c r="P691" s="65"/>
      <c r="Q691" s="65"/>
      <c r="R691" s="109"/>
      <c r="S691" s="115"/>
      <c r="T691" s="111"/>
      <c r="U691" s="278"/>
      <c r="V691" s="66"/>
      <c r="W691" s="66"/>
      <c r="X691" s="138"/>
      <c r="Y691" s="138"/>
      <c r="Z691" s="138"/>
      <c r="AA691" s="138"/>
      <c r="AB691" s="138"/>
    </row>
    <row r="692" spans="2:28" s="67" customFormat="1" ht="12" hidden="1">
      <c r="B692" s="65"/>
      <c r="C692" s="65"/>
      <c r="D692" s="66"/>
      <c r="E692" s="65"/>
      <c r="F692" s="66"/>
      <c r="G692" s="327"/>
      <c r="H692" s="331"/>
      <c r="I692" s="331"/>
      <c r="J692" s="411"/>
      <c r="K692" s="331"/>
      <c r="L692" s="307"/>
      <c r="M692" s="65"/>
      <c r="N692" s="65"/>
      <c r="O692" s="68"/>
      <c r="P692" s="65"/>
      <c r="Q692" s="65"/>
      <c r="R692" s="109"/>
      <c r="S692" s="115"/>
      <c r="T692" s="111"/>
      <c r="U692" s="278"/>
      <c r="V692" s="66"/>
      <c r="W692" s="66"/>
      <c r="X692" s="138"/>
      <c r="Y692" s="138"/>
      <c r="Z692" s="138"/>
      <c r="AA692" s="138"/>
      <c r="AB692" s="138"/>
    </row>
    <row r="693" spans="2:28" s="67" customFormat="1" ht="12" hidden="1">
      <c r="B693" s="65"/>
      <c r="C693" s="65"/>
      <c r="D693" s="66"/>
      <c r="E693" s="65"/>
      <c r="F693" s="66"/>
      <c r="G693" s="327"/>
      <c r="H693" s="331"/>
      <c r="I693" s="331"/>
      <c r="J693" s="411"/>
      <c r="K693" s="331"/>
      <c r="L693" s="307"/>
      <c r="M693" s="65"/>
      <c r="N693" s="65"/>
      <c r="O693" s="68"/>
      <c r="P693" s="65"/>
      <c r="Q693" s="65"/>
      <c r="R693" s="109"/>
      <c r="S693" s="115"/>
      <c r="T693" s="111"/>
      <c r="U693" s="278"/>
      <c r="V693" s="66"/>
      <c r="W693" s="66"/>
      <c r="X693" s="138"/>
      <c r="Y693" s="138"/>
      <c r="Z693" s="138"/>
      <c r="AA693" s="138"/>
      <c r="AB693" s="138"/>
    </row>
    <row r="694" spans="2:28" s="67" customFormat="1" ht="12" hidden="1">
      <c r="B694" s="65"/>
      <c r="C694" s="65"/>
      <c r="D694" s="66"/>
      <c r="E694" s="65"/>
      <c r="F694" s="66"/>
      <c r="G694" s="327"/>
      <c r="H694" s="331"/>
      <c r="I694" s="331"/>
      <c r="J694" s="411"/>
      <c r="K694" s="331"/>
      <c r="L694" s="307"/>
      <c r="M694" s="65"/>
      <c r="N694" s="65"/>
      <c r="O694" s="68"/>
      <c r="P694" s="65"/>
      <c r="Q694" s="65"/>
      <c r="R694" s="109"/>
      <c r="S694" s="115"/>
      <c r="T694" s="111"/>
      <c r="U694" s="278"/>
      <c r="V694" s="66"/>
      <c r="W694" s="66"/>
      <c r="X694" s="138"/>
      <c r="Y694" s="138"/>
      <c r="Z694" s="138"/>
      <c r="AA694" s="138"/>
      <c r="AB694" s="138"/>
    </row>
    <row r="695" spans="2:28" s="67" customFormat="1" ht="12" hidden="1">
      <c r="B695" s="65"/>
      <c r="C695" s="65"/>
      <c r="D695" s="66"/>
      <c r="E695" s="65"/>
      <c r="F695" s="66"/>
      <c r="G695" s="327"/>
      <c r="H695" s="331"/>
      <c r="I695" s="331"/>
      <c r="J695" s="411"/>
      <c r="K695" s="331"/>
      <c r="L695" s="307"/>
      <c r="M695" s="65"/>
      <c r="N695" s="65"/>
      <c r="O695" s="68"/>
      <c r="P695" s="65"/>
      <c r="Q695" s="65"/>
      <c r="R695" s="109"/>
      <c r="S695" s="115"/>
      <c r="T695" s="111"/>
      <c r="U695" s="278"/>
      <c r="V695" s="66"/>
      <c r="W695" s="66"/>
      <c r="X695" s="138"/>
      <c r="Y695" s="138"/>
      <c r="Z695" s="138"/>
      <c r="AA695" s="138"/>
      <c r="AB695" s="138"/>
    </row>
    <row r="696" spans="2:28" s="67" customFormat="1" ht="12" hidden="1">
      <c r="B696" s="65"/>
      <c r="C696" s="65"/>
      <c r="D696" s="66"/>
      <c r="E696" s="65"/>
      <c r="F696" s="66"/>
      <c r="G696" s="327"/>
      <c r="H696" s="331"/>
      <c r="I696" s="331"/>
      <c r="J696" s="411"/>
      <c r="K696" s="331"/>
      <c r="L696" s="307"/>
      <c r="M696" s="65"/>
      <c r="N696" s="65"/>
      <c r="O696" s="68"/>
      <c r="P696" s="65"/>
      <c r="Q696" s="65"/>
      <c r="R696" s="109"/>
      <c r="S696" s="115"/>
      <c r="T696" s="111"/>
      <c r="U696" s="278"/>
      <c r="V696" s="66"/>
      <c r="W696" s="66"/>
      <c r="X696" s="138"/>
      <c r="Y696" s="138"/>
      <c r="Z696" s="138"/>
      <c r="AA696" s="138"/>
      <c r="AB696" s="138"/>
    </row>
    <row r="697" spans="2:28" s="67" customFormat="1" ht="12" hidden="1">
      <c r="B697" s="65"/>
      <c r="C697" s="65"/>
      <c r="D697" s="66"/>
      <c r="E697" s="65"/>
      <c r="F697" s="66"/>
      <c r="G697" s="327"/>
      <c r="H697" s="331"/>
      <c r="I697" s="331"/>
      <c r="J697" s="411"/>
      <c r="K697" s="331"/>
      <c r="L697" s="307"/>
      <c r="M697" s="65"/>
      <c r="N697" s="65"/>
      <c r="O697" s="68"/>
      <c r="P697" s="65"/>
      <c r="Q697" s="65"/>
      <c r="R697" s="109"/>
      <c r="S697" s="115"/>
      <c r="T697" s="111"/>
      <c r="U697" s="278"/>
      <c r="V697" s="66"/>
      <c r="W697" s="66"/>
      <c r="X697" s="138"/>
      <c r="Y697" s="138"/>
      <c r="Z697" s="138"/>
      <c r="AA697" s="138"/>
      <c r="AB697" s="138"/>
    </row>
    <row r="698" spans="2:28" s="67" customFormat="1" ht="12" hidden="1">
      <c r="B698" s="65"/>
      <c r="C698" s="65"/>
      <c r="D698" s="66"/>
      <c r="E698" s="65"/>
      <c r="F698" s="66"/>
      <c r="G698" s="327"/>
      <c r="H698" s="331"/>
      <c r="I698" s="331"/>
      <c r="J698" s="411"/>
      <c r="K698" s="331"/>
      <c r="L698" s="307"/>
      <c r="M698" s="65"/>
      <c r="N698" s="65"/>
      <c r="O698" s="68"/>
      <c r="P698" s="65"/>
      <c r="Q698" s="65"/>
      <c r="R698" s="109"/>
      <c r="S698" s="115"/>
      <c r="T698" s="111"/>
      <c r="U698" s="278"/>
      <c r="V698" s="66"/>
      <c r="W698" s="66"/>
      <c r="X698" s="138"/>
      <c r="Y698" s="138"/>
      <c r="Z698" s="138"/>
      <c r="AA698" s="138"/>
      <c r="AB698" s="138"/>
    </row>
    <row r="699" spans="2:28" s="67" customFormat="1" ht="12" hidden="1">
      <c r="B699" s="65"/>
      <c r="C699" s="65"/>
      <c r="D699" s="66"/>
      <c r="E699" s="65"/>
      <c r="F699" s="66"/>
      <c r="G699" s="327"/>
      <c r="H699" s="331"/>
      <c r="I699" s="331"/>
      <c r="J699" s="411"/>
      <c r="K699" s="331"/>
      <c r="L699" s="307"/>
      <c r="M699" s="65"/>
      <c r="N699" s="65"/>
      <c r="O699" s="68"/>
      <c r="P699" s="65"/>
      <c r="Q699" s="65"/>
      <c r="R699" s="109"/>
      <c r="S699" s="115"/>
      <c r="T699" s="111"/>
      <c r="U699" s="278"/>
      <c r="V699" s="66"/>
      <c r="W699" s="66"/>
      <c r="X699" s="138"/>
      <c r="Y699" s="138"/>
      <c r="Z699" s="138"/>
      <c r="AA699" s="138"/>
      <c r="AB699" s="138"/>
    </row>
    <row r="700" spans="2:28" s="67" customFormat="1" ht="12" hidden="1">
      <c r="B700" s="65"/>
      <c r="C700" s="65"/>
      <c r="D700" s="66"/>
      <c r="E700" s="65"/>
      <c r="F700" s="66"/>
      <c r="G700" s="327"/>
      <c r="H700" s="331"/>
      <c r="I700" s="331"/>
      <c r="J700" s="411"/>
      <c r="K700" s="331"/>
      <c r="L700" s="307"/>
      <c r="M700" s="65"/>
      <c r="N700" s="65"/>
      <c r="O700" s="68"/>
      <c r="P700" s="65"/>
      <c r="Q700" s="65"/>
      <c r="R700" s="109"/>
      <c r="S700" s="115"/>
      <c r="T700" s="111"/>
      <c r="U700" s="278"/>
      <c r="V700" s="66"/>
      <c r="W700" s="66"/>
      <c r="X700" s="138"/>
      <c r="Y700" s="138"/>
      <c r="Z700" s="138"/>
      <c r="AA700" s="138"/>
      <c r="AB700" s="138"/>
    </row>
    <row r="701" spans="2:28" s="67" customFormat="1" ht="12" hidden="1">
      <c r="B701" s="65"/>
      <c r="C701" s="65"/>
      <c r="D701" s="66"/>
      <c r="E701" s="65"/>
      <c r="F701" s="66"/>
      <c r="G701" s="327"/>
      <c r="H701" s="331"/>
      <c r="I701" s="331"/>
      <c r="J701" s="411"/>
      <c r="K701" s="331"/>
      <c r="L701" s="307"/>
      <c r="M701" s="65"/>
      <c r="N701" s="65"/>
      <c r="O701" s="68"/>
      <c r="P701" s="65"/>
      <c r="Q701" s="65"/>
      <c r="R701" s="109"/>
      <c r="S701" s="115"/>
      <c r="T701" s="111"/>
      <c r="U701" s="278"/>
      <c r="V701" s="66"/>
      <c r="W701" s="66"/>
      <c r="X701" s="138"/>
      <c r="Y701" s="138"/>
      <c r="Z701" s="138"/>
      <c r="AA701" s="138"/>
      <c r="AB701" s="138"/>
    </row>
    <row r="702" spans="2:28" s="67" customFormat="1" ht="12" hidden="1">
      <c r="B702" s="65"/>
      <c r="C702" s="65"/>
      <c r="D702" s="66"/>
      <c r="E702" s="65"/>
      <c r="F702" s="66"/>
      <c r="G702" s="327"/>
      <c r="H702" s="331"/>
      <c r="I702" s="331"/>
      <c r="J702" s="411"/>
      <c r="K702" s="331"/>
      <c r="L702" s="307"/>
      <c r="M702" s="65"/>
      <c r="N702" s="65"/>
      <c r="O702" s="68"/>
      <c r="P702" s="65"/>
      <c r="Q702" s="65"/>
      <c r="R702" s="109"/>
      <c r="S702" s="115"/>
      <c r="T702" s="111"/>
      <c r="U702" s="278"/>
      <c r="V702" s="66"/>
      <c r="W702" s="66"/>
      <c r="X702" s="138"/>
      <c r="Y702" s="138"/>
      <c r="Z702" s="138"/>
      <c r="AA702" s="138"/>
      <c r="AB702" s="138"/>
    </row>
    <row r="703" spans="2:28" s="67" customFormat="1" ht="12" hidden="1">
      <c r="B703" s="65"/>
      <c r="C703" s="65"/>
      <c r="D703" s="66"/>
      <c r="E703" s="65"/>
      <c r="F703" s="66"/>
      <c r="G703" s="327"/>
      <c r="H703" s="331"/>
      <c r="I703" s="331"/>
      <c r="J703" s="411"/>
      <c r="K703" s="331"/>
      <c r="L703" s="307"/>
      <c r="M703" s="65"/>
      <c r="N703" s="65"/>
      <c r="O703" s="68"/>
      <c r="P703" s="65"/>
      <c r="Q703" s="65"/>
      <c r="R703" s="109"/>
      <c r="S703" s="115"/>
      <c r="T703" s="111"/>
      <c r="U703" s="278"/>
      <c r="V703" s="66"/>
      <c r="W703" s="66"/>
      <c r="X703" s="138"/>
      <c r="Y703" s="138"/>
      <c r="Z703" s="138"/>
      <c r="AA703" s="138"/>
      <c r="AB703" s="138"/>
    </row>
    <row r="704" spans="2:28" s="67" customFormat="1" ht="12" hidden="1">
      <c r="B704" s="65"/>
      <c r="C704" s="65"/>
      <c r="D704" s="66"/>
      <c r="E704" s="65"/>
      <c r="F704" s="66"/>
      <c r="G704" s="327"/>
      <c r="H704" s="331"/>
      <c r="I704" s="331"/>
      <c r="J704" s="411"/>
      <c r="K704" s="331"/>
      <c r="L704" s="307"/>
      <c r="M704" s="65"/>
      <c r="N704" s="65"/>
      <c r="O704" s="68"/>
      <c r="P704" s="65"/>
      <c r="Q704" s="65"/>
      <c r="R704" s="109"/>
      <c r="S704" s="115"/>
      <c r="T704" s="111"/>
      <c r="U704" s="278"/>
      <c r="V704" s="66"/>
      <c r="W704" s="66"/>
      <c r="X704" s="138"/>
      <c r="Y704" s="138"/>
      <c r="Z704" s="138"/>
      <c r="AA704" s="138"/>
      <c r="AB704" s="138"/>
    </row>
    <row r="705" spans="2:28" s="67" customFormat="1" ht="12" hidden="1">
      <c r="B705" s="65"/>
      <c r="C705" s="65"/>
      <c r="D705" s="66"/>
      <c r="E705" s="65"/>
      <c r="F705" s="66"/>
      <c r="G705" s="327"/>
      <c r="H705" s="331"/>
      <c r="I705" s="331"/>
      <c r="J705" s="411"/>
      <c r="K705" s="331"/>
      <c r="L705" s="307"/>
      <c r="M705" s="65"/>
      <c r="N705" s="65"/>
      <c r="O705" s="68"/>
      <c r="P705" s="65"/>
      <c r="Q705" s="65"/>
      <c r="R705" s="109"/>
      <c r="S705" s="115"/>
      <c r="T705" s="111"/>
      <c r="U705" s="278"/>
      <c r="V705" s="66"/>
      <c r="W705" s="66"/>
      <c r="X705" s="138"/>
      <c r="Y705" s="138"/>
      <c r="Z705" s="138"/>
      <c r="AA705" s="138"/>
      <c r="AB705" s="138"/>
    </row>
    <row r="706" spans="2:28" s="67" customFormat="1" ht="12" hidden="1">
      <c r="B706" s="65"/>
      <c r="C706" s="65"/>
      <c r="D706" s="66"/>
      <c r="E706" s="65"/>
      <c r="F706" s="66"/>
      <c r="G706" s="327"/>
      <c r="H706" s="331"/>
      <c r="I706" s="331"/>
      <c r="J706" s="411"/>
      <c r="K706" s="331"/>
      <c r="L706" s="307"/>
      <c r="M706" s="65"/>
      <c r="N706" s="65"/>
      <c r="O706" s="68"/>
      <c r="P706" s="65"/>
      <c r="Q706" s="65"/>
      <c r="R706" s="109"/>
      <c r="S706" s="115"/>
      <c r="T706" s="111"/>
      <c r="U706" s="278"/>
      <c r="V706" s="66"/>
      <c r="W706" s="66"/>
      <c r="X706" s="138"/>
      <c r="Y706" s="138"/>
      <c r="Z706" s="138"/>
      <c r="AA706" s="138"/>
      <c r="AB706" s="138"/>
    </row>
    <row r="707" spans="2:28" s="67" customFormat="1" ht="12" hidden="1">
      <c r="B707" s="65"/>
      <c r="C707" s="65"/>
      <c r="D707" s="66"/>
      <c r="E707" s="65"/>
      <c r="F707" s="66"/>
      <c r="G707" s="327"/>
      <c r="H707" s="331"/>
      <c r="I707" s="331"/>
      <c r="J707" s="411"/>
      <c r="K707" s="331"/>
      <c r="L707" s="307"/>
      <c r="M707" s="65"/>
      <c r="N707" s="65"/>
      <c r="O707" s="68"/>
      <c r="P707" s="65"/>
      <c r="Q707" s="65"/>
      <c r="R707" s="109"/>
      <c r="S707" s="115"/>
      <c r="T707" s="111"/>
      <c r="U707" s="278"/>
      <c r="V707" s="66"/>
      <c r="W707" s="66"/>
      <c r="X707" s="138"/>
      <c r="Y707" s="138"/>
      <c r="Z707" s="138"/>
      <c r="AA707" s="138"/>
      <c r="AB707" s="138"/>
    </row>
    <row r="708" spans="2:28" s="67" customFormat="1" ht="12" hidden="1">
      <c r="B708" s="65"/>
      <c r="C708" s="65"/>
      <c r="D708" s="66"/>
      <c r="E708" s="65"/>
      <c r="F708" s="66"/>
      <c r="G708" s="327"/>
      <c r="H708" s="331"/>
      <c r="I708" s="331"/>
      <c r="J708" s="411"/>
      <c r="K708" s="331"/>
      <c r="L708" s="307"/>
      <c r="M708" s="65"/>
      <c r="N708" s="65"/>
      <c r="O708" s="68"/>
      <c r="P708" s="65"/>
      <c r="Q708" s="65"/>
      <c r="R708" s="109"/>
      <c r="S708" s="115"/>
      <c r="T708" s="111"/>
      <c r="U708" s="278"/>
      <c r="V708" s="66"/>
      <c r="W708" s="66"/>
      <c r="X708" s="138"/>
      <c r="Y708" s="138"/>
      <c r="Z708" s="138"/>
      <c r="AA708" s="138"/>
      <c r="AB708" s="138"/>
    </row>
    <row r="709" spans="2:28" s="67" customFormat="1" ht="12" hidden="1">
      <c r="B709" s="65"/>
      <c r="C709" s="65"/>
      <c r="D709" s="66"/>
      <c r="E709" s="65"/>
      <c r="F709" s="66"/>
      <c r="G709" s="327"/>
      <c r="H709" s="331"/>
      <c r="I709" s="331"/>
      <c r="J709" s="411"/>
      <c r="K709" s="331"/>
      <c r="L709" s="307"/>
      <c r="M709" s="65"/>
      <c r="N709" s="65"/>
      <c r="O709" s="68"/>
      <c r="P709" s="65"/>
      <c r="Q709" s="65"/>
      <c r="R709" s="109"/>
      <c r="S709" s="115"/>
      <c r="T709" s="111"/>
      <c r="U709" s="278"/>
      <c r="V709" s="66"/>
      <c r="W709" s="66"/>
      <c r="X709" s="138"/>
      <c r="Y709" s="138"/>
      <c r="Z709" s="138"/>
      <c r="AA709" s="138"/>
      <c r="AB709" s="138"/>
    </row>
    <row r="710" spans="2:28" s="67" customFormat="1" ht="12" hidden="1">
      <c r="B710" s="65"/>
      <c r="C710" s="65"/>
      <c r="D710" s="66"/>
      <c r="E710" s="65"/>
      <c r="F710" s="66"/>
      <c r="G710" s="327"/>
      <c r="H710" s="331"/>
      <c r="I710" s="331"/>
      <c r="J710" s="411"/>
      <c r="K710" s="331"/>
      <c r="L710" s="307"/>
      <c r="M710" s="65"/>
      <c r="N710" s="65"/>
      <c r="O710" s="68"/>
      <c r="P710" s="65"/>
      <c r="Q710" s="65"/>
      <c r="R710" s="109"/>
      <c r="S710" s="115"/>
      <c r="T710" s="111"/>
      <c r="U710" s="278"/>
      <c r="V710" s="66"/>
      <c r="W710" s="66"/>
      <c r="X710" s="138"/>
      <c r="Y710" s="138"/>
      <c r="Z710" s="138"/>
      <c r="AA710" s="138"/>
      <c r="AB710" s="138"/>
    </row>
    <row r="711" spans="2:28" s="67" customFormat="1" ht="12" hidden="1">
      <c r="B711" s="65"/>
      <c r="C711" s="65"/>
      <c r="D711" s="66"/>
      <c r="E711" s="65"/>
      <c r="F711" s="66"/>
      <c r="G711" s="327"/>
      <c r="H711" s="331"/>
      <c r="I711" s="331"/>
      <c r="J711" s="411"/>
      <c r="K711" s="331"/>
      <c r="L711" s="307"/>
      <c r="M711" s="65"/>
      <c r="N711" s="65"/>
      <c r="O711" s="68"/>
      <c r="P711" s="65"/>
      <c r="Q711" s="65"/>
      <c r="R711" s="109"/>
      <c r="S711" s="115"/>
      <c r="T711" s="111"/>
      <c r="U711" s="278"/>
      <c r="V711" s="66"/>
      <c r="W711" s="66"/>
      <c r="X711" s="138"/>
      <c r="Y711" s="138"/>
      <c r="Z711" s="138"/>
      <c r="AA711" s="138"/>
      <c r="AB711" s="138"/>
    </row>
    <row r="712" spans="2:28" s="67" customFormat="1" ht="12" hidden="1">
      <c r="B712" s="65"/>
      <c r="C712" s="65"/>
      <c r="D712" s="66"/>
      <c r="E712" s="65"/>
      <c r="F712" s="66"/>
      <c r="G712" s="327"/>
      <c r="H712" s="331"/>
      <c r="I712" s="331"/>
      <c r="J712" s="411"/>
      <c r="K712" s="331"/>
      <c r="L712" s="307"/>
      <c r="M712" s="65"/>
      <c r="N712" s="65"/>
      <c r="O712" s="68"/>
      <c r="P712" s="65"/>
      <c r="Q712" s="65"/>
      <c r="R712" s="109"/>
      <c r="S712" s="115"/>
      <c r="T712" s="111"/>
      <c r="U712" s="278"/>
      <c r="V712" s="66"/>
      <c r="W712" s="66"/>
      <c r="X712" s="138"/>
      <c r="Y712" s="138"/>
      <c r="Z712" s="138"/>
      <c r="AA712" s="138"/>
      <c r="AB712" s="138"/>
    </row>
    <row r="713" spans="2:28" s="67" customFormat="1" ht="12" hidden="1">
      <c r="B713" s="65"/>
      <c r="C713" s="65"/>
      <c r="D713" s="66"/>
      <c r="E713" s="65"/>
      <c r="F713" s="66"/>
      <c r="G713" s="327"/>
      <c r="H713" s="331"/>
      <c r="I713" s="331"/>
      <c r="J713" s="411"/>
      <c r="K713" s="331"/>
      <c r="L713" s="307"/>
      <c r="M713" s="65"/>
      <c r="N713" s="65"/>
      <c r="O713" s="68"/>
      <c r="P713" s="65"/>
      <c r="Q713" s="65"/>
      <c r="R713" s="109"/>
      <c r="S713" s="115"/>
      <c r="T713" s="111"/>
      <c r="U713" s="278"/>
      <c r="V713" s="66"/>
      <c r="W713" s="66"/>
      <c r="X713" s="138"/>
      <c r="Y713" s="138"/>
      <c r="Z713" s="138"/>
      <c r="AA713" s="138"/>
      <c r="AB713" s="138"/>
    </row>
    <row r="714" spans="2:28" s="67" customFormat="1" ht="12" hidden="1">
      <c r="B714" s="65"/>
      <c r="C714" s="65"/>
      <c r="D714" s="66"/>
      <c r="E714" s="65"/>
      <c r="F714" s="66"/>
      <c r="G714" s="327"/>
      <c r="H714" s="331"/>
      <c r="I714" s="331"/>
      <c r="J714" s="411"/>
      <c r="K714" s="331"/>
      <c r="L714" s="307"/>
      <c r="M714" s="65"/>
      <c r="N714" s="65"/>
      <c r="O714" s="68"/>
      <c r="P714" s="65"/>
      <c r="Q714" s="65"/>
      <c r="R714" s="109"/>
      <c r="S714" s="115"/>
      <c r="T714" s="111"/>
      <c r="U714" s="278"/>
      <c r="V714" s="66"/>
      <c r="W714" s="66"/>
      <c r="X714" s="138"/>
      <c r="Y714" s="138"/>
      <c r="Z714" s="138"/>
      <c r="AA714" s="138"/>
      <c r="AB714" s="138"/>
    </row>
    <row r="715" spans="2:28" s="67" customFormat="1" ht="12" hidden="1">
      <c r="B715" s="65"/>
      <c r="C715" s="65"/>
      <c r="D715" s="66"/>
      <c r="E715" s="65"/>
      <c r="F715" s="66"/>
      <c r="G715" s="327"/>
      <c r="H715" s="331"/>
      <c r="I715" s="331"/>
      <c r="J715" s="411"/>
      <c r="K715" s="331"/>
      <c r="L715" s="307"/>
      <c r="M715" s="65"/>
      <c r="N715" s="65"/>
      <c r="O715" s="68"/>
      <c r="P715" s="65"/>
      <c r="Q715" s="65"/>
      <c r="R715" s="109"/>
      <c r="S715" s="115"/>
      <c r="T715" s="111"/>
      <c r="U715" s="278"/>
      <c r="V715" s="66"/>
      <c r="W715" s="66"/>
      <c r="X715" s="138"/>
      <c r="Y715" s="138"/>
      <c r="Z715" s="138"/>
      <c r="AA715" s="138"/>
      <c r="AB715" s="138"/>
    </row>
    <row r="716" spans="2:28" s="67" customFormat="1" ht="12" hidden="1">
      <c r="B716" s="65"/>
      <c r="C716" s="65"/>
      <c r="D716" s="66"/>
      <c r="E716" s="65"/>
      <c r="F716" s="66"/>
      <c r="G716" s="327"/>
      <c r="H716" s="331"/>
      <c r="I716" s="331"/>
      <c r="J716" s="411"/>
      <c r="K716" s="331"/>
      <c r="L716" s="307"/>
      <c r="M716" s="65"/>
      <c r="N716" s="65"/>
      <c r="O716" s="68"/>
      <c r="P716" s="65"/>
      <c r="Q716" s="65"/>
      <c r="R716" s="109"/>
      <c r="S716" s="115"/>
      <c r="T716" s="111"/>
      <c r="U716" s="278"/>
      <c r="V716" s="66"/>
      <c r="W716" s="66"/>
      <c r="X716" s="138"/>
      <c r="Y716" s="138"/>
      <c r="Z716" s="138"/>
      <c r="AA716" s="138"/>
      <c r="AB716" s="138"/>
    </row>
    <row r="717" spans="2:28" s="67" customFormat="1" ht="12" hidden="1">
      <c r="B717" s="65"/>
      <c r="C717" s="65"/>
      <c r="D717" s="66"/>
      <c r="E717" s="65"/>
      <c r="F717" s="66"/>
      <c r="G717" s="327"/>
      <c r="H717" s="331"/>
      <c r="I717" s="331"/>
      <c r="J717" s="411"/>
      <c r="K717" s="331"/>
      <c r="L717" s="307"/>
      <c r="M717" s="65"/>
      <c r="N717" s="65"/>
      <c r="O717" s="68"/>
      <c r="P717" s="65"/>
      <c r="Q717" s="65"/>
      <c r="R717" s="109"/>
      <c r="S717" s="115"/>
      <c r="T717" s="111"/>
      <c r="U717" s="278"/>
      <c r="V717" s="66"/>
      <c r="W717" s="66"/>
      <c r="X717" s="138"/>
      <c r="Y717" s="138"/>
      <c r="Z717" s="138"/>
      <c r="AA717" s="138"/>
      <c r="AB717" s="138"/>
    </row>
    <row r="718" spans="2:28" s="67" customFormat="1" ht="12" hidden="1">
      <c r="B718" s="65"/>
      <c r="C718" s="65"/>
      <c r="D718" s="66"/>
      <c r="E718" s="65"/>
      <c r="F718" s="66"/>
      <c r="G718" s="327"/>
      <c r="H718" s="331"/>
      <c r="I718" s="331"/>
      <c r="J718" s="411"/>
      <c r="K718" s="331"/>
      <c r="L718" s="307"/>
      <c r="M718" s="65"/>
      <c r="N718" s="65"/>
      <c r="O718" s="68"/>
      <c r="P718" s="65"/>
      <c r="Q718" s="65"/>
      <c r="R718" s="109"/>
      <c r="S718" s="115"/>
      <c r="T718" s="111"/>
      <c r="U718" s="278"/>
      <c r="V718" s="66"/>
      <c r="W718" s="66"/>
      <c r="X718" s="138"/>
      <c r="Y718" s="138"/>
      <c r="Z718" s="138"/>
      <c r="AA718" s="138"/>
      <c r="AB718" s="138"/>
    </row>
    <row r="719" spans="2:28" s="67" customFormat="1" ht="12" hidden="1">
      <c r="B719" s="65"/>
      <c r="C719" s="65"/>
      <c r="D719" s="66"/>
      <c r="E719" s="65"/>
      <c r="F719" s="66"/>
      <c r="G719" s="327"/>
      <c r="H719" s="331"/>
      <c r="I719" s="331"/>
      <c r="J719" s="411"/>
      <c r="K719" s="331"/>
      <c r="L719" s="307"/>
      <c r="M719" s="65"/>
      <c r="N719" s="65"/>
      <c r="O719" s="68"/>
      <c r="P719" s="65"/>
      <c r="Q719" s="65"/>
      <c r="R719" s="109"/>
      <c r="S719" s="115"/>
      <c r="T719" s="111"/>
      <c r="U719" s="278"/>
      <c r="V719" s="66"/>
      <c r="W719" s="66"/>
      <c r="X719" s="138"/>
      <c r="Y719" s="138"/>
      <c r="Z719" s="138"/>
      <c r="AA719" s="138"/>
      <c r="AB719" s="138"/>
    </row>
    <row r="720" spans="2:28" s="67" customFormat="1" ht="12" hidden="1">
      <c r="B720" s="65"/>
      <c r="C720" s="65"/>
      <c r="D720" s="66"/>
      <c r="E720" s="65"/>
      <c r="F720" s="66"/>
      <c r="G720" s="327"/>
      <c r="H720" s="331"/>
      <c r="I720" s="331"/>
      <c r="J720" s="411"/>
      <c r="K720" s="331"/>
      <c r="L720" s="307"/>
      <c r="M720" s="65"/>
      <c r="N720" s="65"/>
      <c r="O720" s="68"/>
      <c r="P720" s="65"/>
      <c r="Q720" s="65"/>
      <c r="R720" s="109"/>
      <c r="S720" s="115"/>
      <c r="T720" s="111"/>
      <c r="U720" s="278"/>
      <c r="V720" s="66"/>
      <c r="W720" s="66"/>
      <c r="X720" s="138"/>
      <c r="Y720" s="138"/>
      <c r="Z720" s="138"/>
      <c r="AA720" s="138"/>
      <c r="AB720" s="138"/>
    </row>
    <row r="721" spans="2:28" s="67" customFormat="1" ht="12" hidden="1">
      <c r="B721" s="65"/>
      <c r="C721" s="65"/>
      <c r="D721" s="66"/>
      <c r="E721" s="65"/>
      <c r="F721" s="66"/>
      <c r="G721" s="327"/>
      <c r="H721" s="331"/>
      <c r="I721" s="331"/>
      <c r="J721" s="411"/>
      <c r="K721" s="331"/>
      <c r="L721" s="307"/>
      <c r="M721" s="65"/>
      <c r="N721" s="65"/>
      <c r="O721" s="68"/>
      <c r="P721" s="65"/>
      <c r="Q721" s="65"/>
      <c r="R721" s="109"/>
      <c r="S721" s="115"/>
      <c r="T721" s="111"/>
      <c r="U721" s="278"/>
      <c r="V721" s="66"/>
      <c r="W721" s="66"/>
      <c r="X721" s="138"/>
      <c r="Y721" s="138"/>
      <c r="Z721" s="138"/>
      <c r="AA721" s="138"/>
      <c r="AB721" s="138"/>
    </row>
    <row r="722" spans="2:28" s="67" customFormat="1" ht="12" hidden="1">
      <c r="B722" s="65"/>
      <c r="C722" s="65"/>
      <c r="D722" s="66"/>
      <c r="E722" s="65"/>
      <c r="F722" s="66"/>
      <c r="G722" s="327"/>
      <c r="H722" s="331"/>
      <c r="I722" s="331"/>
      <c r="J722" s="411"/>
      <c r="K722" s="331"/>
      <c r="L722" s="307"/>
      <c r="M722" s="65"/>
      <c r="N722" s="65"/>
      <c r="O722" s="68"/>
      <c r="P722" s="65"/>
      <c r="Q722" s="65"/>
      <c r="R722" s="109"/>
      <c r="S722" s="115"/>
      <c r="T722" s="111"/>
      <c r="U722" s="278"/>
      <c r="V722" s="66"/>
      <c r="W722" s="66"/>
      <c r="X722" s="138"/>
      <c r="Y722" s="138"/>
      <c r="Z722" s="138"/>
      <c r="AA722" s="138"/>
      <c r="AB722" s="138"/>
    </row>
    <row r="723" spans="2:28" s="67" customFormat="1" ht="12" hidden="1">
      <c r="B723" s="65"/>
      <c r="C723" s="65"/>
      <c r="D723" s="66"/>
      <c r="E723" s="65"/>
      <c r="F723" s="66"/>
      <c r="G723" s="327"/>
      <c r="H723" s="331"/>
      <c r="I723" s="331"/>
      <c r="J723" s="411"/>
      <c r="K723" s="331"/>
      <c r="L723" s="307"/>
      <c r="M723" s="65"/>
      <c r="N723" s="65"/>
      <c r="O723" s="68"/>
      <c r="P723" s="65"/>
      <c r="Q723" s="65"/>
      <c r="R723" s="109"/>
      <c r="S723" s="115"/>
      <c r="T723" s="111"/>
      <c r="U723" s="278"/>
      <c r="V723" s="66"/>
      <c r="W723" s="66"/>
      <c r="X723" s="138"/>
      <c r="Y723" s="138"/>
      <c r="Z723" s="138"/>
      <c r="AA723" s="138"/>
      <c r="AB723" s="138"/>
    </row>
    <row r="724" spans="2:28" s="67" customFormat="1" ht="12" hidden="1">
      <c r="B724" s="65"/>
      <c r="C724" s="65"/>
      <c r="D724" s="66"/>
      <c r="E724" s="65"/>
      <c r="F724" s="66"/>
      <c r="G724" s="327"/>
      <c r="H724" s="331"/>
      <c r="I724" s="331"/>
      <c r="J724" s="411"/>
      <c r="K724" s="331"/>
      <c r="L724" s="307"/>
      <c r="M724" s="65"/>
      <c r="N724" s="65"/>
      <c r="O724" s="68"/>
      <c r="P724" s="65"/>
      <c r="Q724" s="65"/>
      <c r="R724" s="109"/>
      <c r="S724" s="115"/>
      <c r="T724" s="111"/>
      <c r="U724" s="278"/>
      <c r="V724" s="66"/>
      <c r="W724" s="66"/>
      <c r="X724" s="138"/>
      <c r="Y724" s="138"/>
      <c r="Z724" s="138"/>
      <c r="AA724" s="138"/>
      <c r="AB724" s="138"/>
    </row>
    <row r="725" spans="2:28" s="67" customFormat="1" ht="12" hidden="1">
      <c r="B725" s="65"/>
      <c r="C725" s="65"/>
      <c r="D725" s="66"/>
      <c r="E725" s="65"/>
      <c r="F725" s="66"/>
      <c r="G725" s="327"/>
      <c r="H725" s="331"/>
      <c r="I725" s="331"/>
      <c r="J725" s="411"/>
      <c r="K725" s="331"/>
      <c r="L725" s="307"/>
      <c r="M725" s="65"/>
      <c r="N725" s="65"/>
      <c r="O725" s="68"/>
      <c r="P725" s="65"/>
      <c r="Q725" s="65"/>
      <c r="R725" s="109"/>
      <c r="S725" s="115"/>
      <c r="T725" s="111"/>
      <c r="U725" s="278"/>
      <c r="V725" s="66"/>
      <c r="W725" s="66"/>
      <c r="X725" s="138"/>
      <c r="Y725" s="138"/>
      <c r="Z725" s="138"/>
      <c r="AA725" s="138"/>
      <c r="AB725" s="138"/>
    </row>
    <row r="726" spans="2:28" s="67" customFormat="1" ht="12" hidden="1">
      <c r="B726" s="65"/>
      <c r="C726" s="65"/>
      <c r="D726" s="66"/>
      <c r="E726" s="65"/>
      <c r="F726" s="66"/>
      <c r="G726" s="327"/>
      <c r="H726" s="331"/>
      <c r="I726" s="331"/>
      <c r="J726" s="411"/>
      <c r="K726" s="331"/>
      <c r="L726" s="307"/>
      <c r="M726" s="65"/>
      <c r="N726" s="65"/>
      <c r="O726" s="68"/>
      <c r="P726" s="65"/>
      <c r="Q726" s="65"/>
      <c r="R726" s="109"/>
      <c r="S726" s="115"/>
      <c r="T726" s="111"/>
      <c r="U726" s="278"/>
      <c r="V726" s="66"/>
      <c r="W726" s="66"/>
      <c r="X726" s="138"/>
      <c r="Y726" s="138"/>
      <c r="Z726" s="138"/>
      <c r="AA726" s="138"/>
      <c r="AB726" s="138"/>
    </row>
    <row r="727" spans="2:28" s="67" customFormat="1" ht="12" hidden="1">
      <c r="B727" s="65"/>
      <c r="C727" s="65"/>
      <c r="D727" s="66"/>
      <c r="E727" s="65"/>
      <c r="F727" s="66"/>
      <c r="G727" s="327"/>
      <c r="H727" s="331"/>
      <c r="I727" s="331"/>
      <c r="J727" s="411"/>
      <c r="K727" s="331"/>
      <c r="L727" s="307"/>
      <c r="M727" s="65"/>
      <c r="N727" s="65"/>
      <c r="O727" s="68"/>
      <c r="P727" s="65"/>
      <c r="Q727" s="65"/>
      <c r="R727" s="109"/>
      <c r="S727" s="115"/>
      <c r="T727" s="111"/>
      <c r="U727" s="278"/>
      <c r="V727" s="66"/>
      <c r="W727" s="66"/>
      <c r="X727" s="138"/>
      <c r="Y727" s="138"/>
      <c r="Z727" s="138"/>
      <c r="AA727" s="138"/>
      <c r="AB727" s="138"/>
    </row>
    <row r="728" spans="2:28" s="67" customFormat="1" ht="12" hidden="1">
      <c r="B728" s="65"/>
      <c r="C728" s="65"/>
      <c r="D728" s="66"/>
      <c r="E728" s="65"/>
      <c r="F728" s="66"/>
      <c r="G728" s="327"/>
      <c r="H728" s="331"/>
      <c r="I728" s="331"/>
      <c r="J728" s="411"/>
      <c r="K728" s="331"/>
      <c r="L728" s="307"/>
      <c r="M728" s="65"/>
      <c r="N728" s="65"/>
      <c r="O728" s="68"/>
      <c r="P728" s="65"/>
      <c r="Q728" s="65"/>
      <c r="R728" s="109"/>
      <c r="S728" s="115"/>
      <c r="T728" s="111"/>
      <c r="U728" s="278"/>
      <c r="V728" s="66"/>
      <c r="W728" s="66"/>
      <c r="X728" s="138"/>
      <c r="Y728" s="138"/>
      <c r="Z728" s="138"/>
      <c r="AA728" s="138"/>
      <c r="AB728" s="138"/>
    </row>
    <row r="729" spans="2:28" s="67" customFormat="1" ht="12" hidden="1">
      <c r="B729" s="65"/>
      <c r="C729" s="65"/>
      <c r="D729" s="66"/>
      <c r="E729" s="65"/>
      <c r="F729" s="66"/>
      <c r="G729" s="327"/>
      <c r="H729" s="331"/>
      <c r="I729" s="331"/>
      <c r="J729" s="411"/>
      <c r="K729" s="331"/>
      <c r="L729" s="307"/>
      <c r="M729" s="65"/>
      <c r="N729" s="65"/>
      <c r="O729" s="68"/>
      <c r="P729" s="65"/>
      <c r="Q729" s="65"/>
      <c r="R729" s="109"/>
      <c r="S729" s="115"/>
      <c r="T729" s="111"/>
      <c r="U729" s="278"/>
      <c r="V729" s="66"/>
      <c r="W729" s="66"/>
      <c r="X729" s="138"/>
      <c r="Y729" s="138"/>
      <c r="Z729" s="138"/>
      <c r="AA729" s="138"/>
      <c r="AB729" s="138"/>
    </row>
    <row r="730" spans="2:28" s="67" customFormat="1" ht="12" hidden="1">
      <c r="B730" s="65"/>
      <c r="C730" s="65"/>
      <c r="D730" s="66"/>
      <c r="E730" s="65"/>
      <c r="F730" s="66"/>
      <c r="G730" s="327"/>
      <c r="H730" s="331"/>
      <c r="I730" s="331"/>
      <c r="J730" s="411"/>
      <c r="K730" s="331"/>
      <c r="L730" s="307"/>
      <c r="M730" s="65"/>
      <c r="N730" s="65"/>
      <c r="O730" s="68"/>
      <c r="P730" s="65"/>
      <c r="Q730" s="65"/>
      <c r="R730" s="109"/>
      <c r="S730" s="115"/>
      <c r="T730" s="111"/>
      <c r="U730" s="278"/>
      <c r="V730" s="66"/>
      <c r="W730" s="66"/>
      <c r="X730" s="138"/>
      <c r="Y730" s="138"/>
      <c r="Z730" s="138"/>
      <c r="AA730" s="138"/>
      <c r="AB730" s="138"/>
    </row>
    <row r="731" spans="2:28" s="67" customFormat="1" ht="12" hidden="1">
      <c r="B731" s="65"/>
      <c r="C731" s="65"/>
      <c r="D731" s="66"/>
      <c r="E731" s="65"/>
      <c r="F731" s="66"/>
      <c r="G731" s="327"/>
      <c r="H731" s="331"/>
      <c r="I731" s="331"/>
      <c r="J731" s="411"/>
      <c r="K731" s="331"/>
      <c r="L731" s="307"/>
      <c r="M731" s="65"/>
      <c r="N731" s="65"/>
      <c r="O731" s="68"/>
      <c r="P731" s="65"/>
      <c r="Q731" s="65"/>
      <c r="R731" s="109"/>
      <c r="S731" s="115"/>
      <c r="T731" s="111"/>
      <c r="U731" s="278"/>
      <c r="V731" s="66"/>
      <c r="W731" s="66"/>
      <c r="X731" s="138"/>
      <c r="Y731" s="138"/>
      <c r="Z731" s="138"/>
      <c r="AA731" s="138"/>
      <c r="AB731" s="138"/>
    </row>
    <row r="732" spans="2:28" s="67" customFormat="1" ht="12" hidden="1">
      <c r="B732" s="65"/>
      <c r="C732" s="65"/>
      <c r="D732" s="66"/>
      <c r="E732" s="65"/>
      <c r="F732" s="66"/>
      <c r="G732" s="327"/>
      <c r="H732" s="331"/>
      <c r="I732" s="331"/>
      <c r="J732" s="411"/>
      <c r="K732" s="331"/>
      <c r="L732" s="307"/>
      <c r="M732" s="65"/>
      <c r="N732" s="65"/>
      <c r="O732" s="68"/>
      <c r="P732" s="65"/>
      <c r="Q732" s="65"/>
      <c r="R732" s="109"/>
      <c r="S732" s="115"/>
      <c r="T732" s="111"/>
      <c r="U732" s="278"/>
      <c r="V732" s="66"/>
      <c r="W732" s="66"/>
      <c r="X732" s="138"/>
      <c r="Y732" s="138"/>
      <c r="Z732" s="138"/>
      <c r="AA732" s="138"/>
      <c r="AB732" s="138"/>
    </row>
    <row r="733" spans="2:28" s="67" customFormat="1" ht="12" hidden="1">
      <c r="B733" s="65"/>
      <c r="C733" s="65"/>
      <c r="D733" s="66"/>
      <c r="E733" s="65"/>
      <c r="F733" s="66"/>
      <c r="G733" s="327"/>
      <c r="H733" s="331"/>
      <c r="I733" s="331"/>
      <c r="J733" s="411"/>
      <c r="K733" s="331"/>
      <c r="L733" s="307"/>
      <c r="M733" s="65"/>
      <c r="N733" s="65"/>
      <c r="O733" s="68"/>
      <c r="P733" s="65"/>
      <c r="Q733" s="65"/>
      <c r="R733" s="109"/>
      <c r="S733" s="115"/>
      <c r="T733" s="111"/>
      <c r="U733" s="278"/>
      <c r="V733" s="66"/>
      <c r="W733" s="66"/>
      <c r="X733" s="138"/>
      <c r="Y733" s="138"/>
      <c r="Z733" s="138"/>
      <c r="AA733" s="138"/>
      <c r="AB733" s="138"/>
    </row>
    <row r="734" spans="2:28" s="67" customFormat="1" ht="12" hidden="1">
      <c r="B734" s="65"/>
      <c r="C734" s="65"/>
      <c r="D734" s="66"/>
      <c r="E734" s="65"/>
      <c r="F734" s="66"/>
      <c r="G734" s="327"/>
      <c r="H734" s="331"/>
      <c r="I734" s="331"/>
      <c r="J734" s="411"/>
      <c r="K734" s="331"/>
      <c r="L734" s="307"/>
      <c r="M734" s="65"/>
      <c r="N734" s="65"/>
      <c r="O734" s="68"/>
      <c r="P734" s="65"/>
      <c r="Q734" s="65"/>
      <c r="R734" s="109"/>
      <c r="S734" s="115"/>
      <c r="T734" s="111"/>
      <c r="U734" s="278"/>
      <c r="V734" s="66"/>
      <c r="W734" s="66"/>
      <c r="X734" s="138"/>
      <c r="Y734" s="138"/>
      <c r="Z734" s="138"/>
      <c r="AA734" s="138"/>
      <c r="AB734" s="138"/>
    </row>
    <row r="735" spans="2:28" s="67" customFormat="1" ht="12" hidden="1">
      <c r="B735" s="65"/>
      <c r="C735" s="65"/>
      <c r="D735" s="66"/>
      <c r="E735" s="65"/>
      <c r="F735" s="66"/>
      <c r="G735" s="327"/>
      <c r="H735" s="331"/>
      <c r="I735" s="331"/>
      <c r="J735" s="411"/>
      <c r="K735" s="331"/>
      <c r="L735" s="307"/>
      <c r="M735" s="65"/>
      <c r="N735" s="65"/>
      <c r="O735" s="68"/>
      <c r="P735" s="65"/>
      <c r="Q735" s="65"/>
      <c r="R735" s="109"/>
      <c r="S735" s="115"/>
      <c r="T735" s="111"/>
      <c r="U735" s="278"/>
      <c r="V735" s="66"/>
      <c r="W735" s="66"/>
      <c r="X735" s="138"/>
      <c r="Y735" s="138"/>
      <c r="Z735" s="138"/>
      <c r="AA735" s="138"/>
      <c r="AB735" s="138"/>
    </row>
    <row r="736" spans="2:28" s="67" customFormat="1" ht="12" hidden="1">
      <c r="B736" s="65"/>
      <c r="C736" s="65"/>
      <c r="D736" s="66"/>
      <c r="E736" s="65"/>
      <c r="F736" s="66"/>
      <c r="G736" s="327"/>
      <c r="H736" s="331"/>
      <c r="I736" s="331"/>
      <c r="J736" s="411"/>
      <c r="K736" s="331"/>
      <c r="L736" s="307"/>
      <c r="M736" s="65"/>
      <c r="N736" s="65"/>
      <c r="O736" s="68"/>
      <c r="P736" s="65"/>
      <c r="Q736" s="65"/>
      <c r="R736" s="109"/>
      <c r="S736" s="115"/>
      <c r="T736" s="111"/>
      <c r="U736" s="278"/>
      <c r="V736" s="66"/>
      <c r="W736" s="66"/>
      <c r="X736" s="138"/>
      <c r="Y736" s="138"/>
      <c r="Z736" s="138"/>
      <c r="AA736" s="138"/>
      <c r="AB736" s="138"/>
    </row>
    <row r="737" spans="2:28" s="67" customFormat="1" ht="12" hidden="1">
      <c r="B737" s="65"/>
      <c r="C737" s="65"/>
      <c r="D737" s="66"/>
      <c r="E737" s="65"/>
      <c r="F737" s="66"/>
      <c r="G737" s="327"/>
      <c r="H737" s="331"/>
      <c r="I737" s="331"/>
      <c r="J737" s="411"/>
      <c r="K737" s="331"/>
      <c r="L737" s="307"/>
      <c r="M737" s="65"/>
      <c r="N737" s="65"/>
      <c r="O737" s="68"/>
      <c r="P737" s="65"/>
      <c r="Q737" s="65"/>
      <c r="R737" s="109"/>
      <c r="S737" s="115"/>
      <c r="T737" s="111"/>
      <c r="U737" s="278"/>
      <c r="V737" s="66"/>
      <c r="W737" s="66"/>
      <c r="X737" s="138"/>
      <c r="Y737" s="138"/>
      <c r="Z737" s="138"/>
      <c r="AA737" s="138"/>
      <c r="AB737" s="138"/>
    </row>
    <row r="738" spans="2:28" s="67" customFormat="1" ht="12" hidden="1">
      <c r="B738" s="65"/>
      <c r="C738" s="65"/>
      <c r="D738" s="66"/>
      <c r="E738" s="65"/>
      <c r="F738" s="66"/>
      <c r="G738" s="327"/>
      <c r="H738" s="331"/>
      <c r="I738" s="331"/>
      <c r="J738" s="411"/>
      <c r="K738" s="331"/>
      <c r="L738" s="307"/>
      <c r="M738" s="65"/>
      <c r="N738" s="65"/>
      <c r="O738" s="68"/>
      <c r="P738" s="65"/>
      <c r="Q738" s="65"/>
      <c r="R738" s="109"/>
      <c r="S738" s="115"/>
      <c r="T738" s="111"/>
      <c r="U738" s="278"/>
      <c r="V738" s="66"/>
      <c r="W738" s="66"/>
      <c r="X738" s="138"/>
      <c r="Y738" s="138"/>
      <c r="Z738" s="138"/>
      <c r="AA738" s="138"/>
      <c r="AB738" s="138"/>
    </row>
    <row r="739" spans="2:28" s="67" customFormat="1" ht="12" hidden="1">
      <c r="B739" s="65"/>
      <c r="C739" s="65"/>
      <c r="D739" s="66"/>
      <c r="E739" s="65"/>
      <c r="F739" s="66"/>
      <c r="G739" s="327"/>
      <c r="H739" s="331"/>
      <c r="I739" s="331"/>
      <c r="J739" s="411"/>
      <c r="K739" s="331"/>
      <c r="L739" s="307"/>
      <c r="M739" s="65"/>
      <c r="N739" s="65"/>
      <c r="O739" s="68"/>
      <c r="P739" s="65"/>
      <c r="Q739" s="65"/>
      <c r="R739" s="109"/>
      <c r="S739" s="115"/>
      <c r="T739" s="111"/>
      <c r="U739" s="278"/>
      <c r="V739" s="66"/>
      <c r="W739" s="66"/>
      <c r="X739" s="138"/>
      <c r="Y739" s="138"/>
      <c r="Z739" s="138"/>
      <c r="AA739" s="138"/>
      <c r="AB739" s="138"/>
    </row>
    <row r="740" spans="2:28" s="67" customFormat="1" ht="12" hidden="1">
      <c r="B740" s="65"/>
      <c r="C740" s="65"/>
      <c r="D740" s="66"/>
      <c r="E740" s="65"/>
      <c r="F740" s="66"/>
      <c r="G740" s="327"/>
      <c r="H740" s="331"/>
      <c r="I740" s="331"/>
      <c r="J740" s="411"/>
      <c r="K740" s="331"/>
      <c r="L740" s="307"/>
      <c r="M740" s="65"/>
      <c r="N740" s="65"/>
      <c r="O740" s="68"/>
      <c r="P740" s="65"/>
      <c r="Q740" s="65"/>
      <c r="R740" s="109"/>
      <c r="S740" s="115"/>
      <c r="T740" s="111"/>
      <c r="U740" s="278"/>
      <c r="V740" s="66"/>
      <c r="W740" s="66"/>
      <c r="X740" s="138"/>
      <c r="Y740" s="138"/>
      <c r="Z740" s="138"/>
      <c r="AA740" s="138"/>
      <c r="AB740" s="138"/>
    </row>
    <row r="741" spans="2:28" s="67" customFormat="1" ht="12" hidden="1">
      <c r="B741" s="65"/>
      <c r="C741" s="65"/>
      <c r="D741" s="66"/>
      <c r="E741" s="65"/>
      <c r="F741" s="66"/>
      <c r="G741" s="327"/>
      <c r="H741" s="331"/>
      <c r="I741" s="331"/>
      <c r="J741" s="411"/>
      <c r="K741" s="331"/>
      <c r="L741" s="307"/>
      <c r="M741" s="65"/>
      <c r="N741" s="65"/>
      <c r="O741" s="68"/>
      <c r="P741" s="65"/>
      <c r="Q741" s="65"/>
      <c r="R741" s="109"/>
      <c r="S741" s="115"/>
      <c r="T741" s="111"/>
      <c r="U741" s="278"/>
      <c r="V741" s="66"/>
      <c r="W741" s="66"/>
      <c r="X741" s="138"/>
      <c r="Y741" s="138"/>
      <c r="Z741" s="138"/>
      <c r="AA741" s="138"/>
      <c r="AB741" s="138"/>
    </row>
    <row r="742" spans="2:28" s="67" customFormat="1" ht="12" hidden="1">
      <c r="B742" s="65"/>
      <c r="C742" s="65"/>
      <c r="D742" s="66"/>
      <c r="E742" s="65"/>
      <c r="F742" s="66"/>
      <c r="G742" s="327"/>
      <c r="H742" s="331"/>
      <c r="I742" s="331"/>
      <c r="J742" s="411"/>
      <c r="K742" s="331"/>
      <c r="L742" s="307"/>
      <c r="M742" s="65"/>
      <c r="N742" s="65"/>
      <c r="O742" s="68"/>
      <c r="P742" s="65"/>
      <c r="Q742" s="65"/>
      <c r="R742" s="109"/>
      <c r="S742" s="115"/>
      <c r="T742" s="111"/>
      <c r="U742" s="278"/>
      <c r="V742" s="66"/>
      <c r="W742" s="66"/>
      <c r="X742" s="138"/>
      <c r="Y742" s="138"/>
      <c r="Z742" s="138"/>
      <c r="AA742" s="138"/>
      <c r="AB742" s="138"/>
    </row>
    <row r="743" spans="2:28" s="67" customFormat="1" ht="12" hidden="1">
      <c r="B743" s="65"/>
      <c r="C743" s="65"/>
      <c r="D743" s="66"/>
      <c r="E743" s="65"/>
      <c r="F743" s="66"/>
      <c r="G743" s="327"/>
      <c r="H743" s="331"/>
      <c r="I743" s="331"/>
      <c r="J743" s="411"/>
      <c r="K743" s="331"/>
      <c r="L743" s="307"/>
      <c r="M743" s="65"/>
      <c r="N743" s="65"/>
      <c r="O743" s="68"/>
      <c r="P743" s="65"/>
      <c r="Q743" s="65"/>
      <c r="R743" s="109"/>
      <c r="S743" s="115"/>
      <c r="T743" s="111"/>
      <c r="U743" s="278"/>
      <c r="V743" s="66"/>
      <c r="W743" s="66"/>
      <c r="X743" s="138"/>
      <c r="Y743" s="138"/>
      <c r="Z743" s="138"/>
      <c r="AA743" s="138"/>
      <c r="AB743" s="138"/>
    </row>
    <row r="744" spans="2:28" s="67" customFormat="1" ht="12" hidden="1">
      <c r="B744" s="65"/>
      <c r="C744" s="65"/>
      <c r="D744" s="66"/>
      <c r="E744" s="65"/>
      <c r="F744" s="66"/>
      <c r="G744" s="327"/>
      <c r="H744" s="331"/>
      <c r="I744" s="331"/>
      <c r="J744" s="411"/>
      <c r="K744" s="331"/>
      <c r="L744" s="307"/>
      <c r="M744" s="65"/>
      <c r="N744" s="65"/>
      <c r="O744" s="68"/>
      <c r="P744" s="65"/>
      <c r="Q744" s="65"/>
      <c r="R744" s="109"/>
      <c r="S744" s="115"/>
      <c r="T744" s="111"/>
      <c r="U744" s="278"/>
      <c r="V744" s="66"/>
      <c r="W744" s="66"/>
      <c r="X744" s="138"/>
      <c r="Y744" s="138"/>
      <c r="Z744" s="138"/>
      <c r="AA744" s="138"/>
      <c r="AB744" s="138"/>
    </row>
    <row r="745" spans="2:28" s="67" customFormat="1" ht="12" hidden="1">
      <c r="B745" s="65"/>
      <c r="C745" s="65"/>
      <c r="D745" s="66"/>
      <c r="E745" s="65"/>
      <c r="F745" s="66"/>
      <c r="G745" s="327"/>
      <c r="H745" s="331"/>
      <c r="I745" s="331"/>
      <c r="J745" s="411"/>
      <c r="K745" s="331"/>
      <c r="L745" s="307"/>
      <c r="M745" s="65"/>
      <c r="N745" s="65"/>
      <c r="O745" s="68"/>
      <c r="P745" s="65"/>
      <c r="Q745" s="65"/>
      <c r="R745" s="109"/>
      <c r="S745" s="115"/>
      <c r="T745" s="111"/>
      <c r="U745" s="278"/>
      <c r="V745" s="66"/>
      <c r="W745" s="66"/>
      <c r="X745" s="138"/>
      <c r="Y745" s="138"/>
      <c r="Z745" s="138"/>
      <c r="AA745" s="138"/>
      <c r="AB745" s="138"/>
    </row>
    <row r="746" spans="2:28" s="67" customFormat="1" ht="12" hidden="1">
      <c r="B746" s="65"/>
      <c r="C746" s="65"/>
      <c r="D746" s="66"/>
      <c r="E746" s="65"/>
      <c r="F746" s="66"/>
      <c r="G746" s="327"/>
      <c r="H746" s="331"/>
      <c r="I746" s="331"/>
      <c r="J746" s="411"/>
      <c r="K746" s="331"/>
      <c r="L746" s="307"/>
      <c r="M746" s="65"/>
      <c r="N746" s="65"/>
      <c r="O746" s="68"/>
      <c r="P746" s="65"/>
      <c r="Q746" s="65"/>
      <c r="R746" s="109"/>
      <c r="S746" s="115"/>
      <c r="T746" s="111"/>
      <c r="U746" s="278"/>
      <c r="V746" s="66"/>
      <c r="W746" s="66"/>
      <c r="X746" s="138"/>
      <c r="Y746" s="138"/>
      <c r="Z746" s="138"/>
      <c r="AA746" s="138"/>
      <c r="AB746" s="138"/>
    </row>
    <row r="747" spans="2:28" s="67" customFormat="1" ht="12" hidden="1">
      <c r="B747" s="65"/>
      <c r="C747" s="65"/>
      <c r="D747" s="66"/>
      <c r="E747" s="65"/>
      <c r="F747" s="66"/>
      <c r="G747" s="327"/>
      <c r="H747" s="331"/>
      <c r="I747" s="331"/>
      <c r="J747" s="411"/>
      <c r="K747" s="331"/>
      <c r="L747" s="307"/>
      <c r="M747" s="65"/>
      <c r="N747" s="65"/>
      <c r="O747" s="68"/>
      <c r="P747" s="65"/>
      <c r="Q747" s="65"/>
      <c r="R747" s="109"/>
      <c r="S747" s="115"/>
      <c r="T747" s="111"/>
      <c r="U747" s="278"/>
      <c r="V747" s="66"/>
      <c r="W747" s="66"/>
      <c r="X747" s="138"/>
      <c r="Y747" s="138"/>
      <c r="Z747" s="138"/>
      <c r="AA747" s="138"/>
      <c r="AB747" s="138"/>
    </row>
    <row r="748" spans="2:28" s="67" customFormat="1" ht="12" hidden="1">
      <c r="B748" s="65"/>
      <c r="C748" s="65"/>
      <c r="D748" s="66"/>
      <c r="E748" s="65"/>
      <c r="F748" s="66"/>
      <c r="G748" s="327"/>
      <c r="H748" s="331"/>
      <c r="I748" s="331"/>
      <c r="J748" s="411"/>
      <c r="K748" s="331"/>
      <c r="L748" s="307"/>
      <c r="M748" s="65"/>
      <c r="N748" s="65"/>
      <c r="O748" s="68"/>
      <c r="P748" s="65"/>
      <c r="Q748" s="65"/>
      <c r="R748" s="109"/>
      <c r="S748" s="115"/>
      <c r="T748" s="111"/>
      <c r="U748" s="278"/>
      <c r="V748" s="66"/>
      <c r="W748" s="66"/>
      <c r="X748" s="138"/>
      <c r="Y748" s="138"/>
      <c r="Z748" s="138"/>
      <c r="AA748" s="138"/>
      <c r="AB748" s="138"/>
    </row>
    <row r="749" spans="2:28" s="67" customFormat="1" ht="12" hidden="1">
      <c r="B749" s="65"/>
      <c r="C749" s="65"/>
      <c r="D749" s="66"/>
      <c r="E749" s="65"/>
      <c r="F749" s="66"/>
      <c r="G749" s="327"/>
      <c r="H749" s="331"/>
      <c r="I749" s="331"/>
      <c r="J749" s="411"/>
      <c r="K749" s="331"/>
      <c r="L749" s="307"/>
      <c r="M749" s="65"/>
      <c r="N749" s="65"/>
      <c r="O749" s="68"/>
      <c r="P749" s="65"/>
      <c r="Q749" s="65"/>
      <c r="R749" s="109"/>
      <c r="S749" s="115"/>
      <c r="T749" s="111"/>
      <c r="U749" s="278"/>
      <c r="V749" s="66"/>
      <c r="W749" s="66"/>
      <c r="X749" s="138"/>
      <c r="Y749" s="138"/>
      <c r="Z749" s="138"/>
      <c r="AA749" s="138"/>
      <c r="AB749" s="138"/>
    </row>
    <row r="750" spans="2:28" s="67" customFormat="1" ht="12" hidden="1">
      <c r="B750" s="65"/>
      <c r="C750" s="65"/>
      <c r="D750" s="66"/>
      <c r="E750" s="65"/>
      <c r="F750" s="66"/>
      <c r="G750" s="327"/>
      <c r="H750" s="331"/>
      <c r="I750" s="331"/>
      <c r="J750" s="411"/>
      <c r="K750" s="331"/>
      <c r="L750" s="307"/>
      <c r="M750" s="65"/>
      <c r="N750" s="65"/>
      <c r="O750" s="68"/>
      <c r="P750" s="65"/>
      <c r="Q750" s="65"/>
      <c r="R750" s="109"/>
      <c r="S750" s="115"/>
      <c r="T750" s="111"/>
      <c r="U750" s="278"/>
      <c r="V750" s="66"/>
      <c r="W750" s="66"/>
      <c r="X750" s="138"/>
      <c r="Y750" s="138"/>
      <c r="Z750" s="138"/>
      <c r="AA750" s="138"/>
      <c r="AB750" s="138"/>
    </row>
    <row r="751" spans="2:28" s="67" customFormat="1" ht="12" hidden="1">
      <c r="B751" s="65"/>
      <c r="C751" s="65"/>
      <c r="D751" s="66"/>
      <c r="E751" s="65"/>
      <c r="F751" s="66"/>
      <c r="G751" s="327"/>
      <c r="H751" s="331"/>
      <c r="I751" s="331"/>
      <c r="J751" s="411"/>
      <c r="K751" s="331"/>
      <c r="L751" s="307"/>
      <c r="M751" s="65"/>
      <c r="N751" s="65"/>
      <c r="O751" s="68"/>
      <c r="P751" s="65"/>
      <c r="Q751" s="65"/>
      <c r="R751" s="109"/>
      <c r="S751" s="115"/>
      <c r="T751" s="111"/>
      <c r="U751" s="278"/>
      <c r="V751" s="66"/>
      <c r="W751" s="66"/>
      <c r="X751" s="138"/>
      <c r="Y751" s="138"/>
      <c r="Z751" s="138"/>
      <c r="AA751" s="138"/>
      <c r="AB751" s="138"/>
    </row>
    <row r="752" spans="2:28" s="67" customFormat="1" ht="12" hidden="1">
      <c r="B752" s="65"/>
      <c r="C752" s="65"/>
      <c r="D752" s="66"/>
      <c r="E752" s="65"/>
      <c r="F752" s="66"/>
      <c r="G752" s="327"/>
      <c r="H752" s="331"/>
      <c r="I752" s="331"/>
      <c r="J752" s="411"/>
      <c r="K752" s="331"/>
      <c r="L752" s="307"/>
      <c r="M752" s="65"/>
      <c r="N752" s="65"/>
      <c r="O752" s="68"/>
      <c r="P752" s="65"/>
      <c r="Q752" s="65"/>
      <c r="R752" s="109"/>
      <c r="S752" s="115"/>
      <c r="T752" s="111"/>
      <c r="U752" s="278"/>
      <c r="V752" s="66"/>
      <c r="W752" s="66"/>
      <c r="X752" s="138"/>
      <c r="Y752" s="138"/>
      <c r="Z752" s="138"/>
      <c r="AA752" s="138"/>
      <c r="AB752" s="138"/>
    </row>
    <row r="753" spans="2:28" s="67" customFormat="1" ht="12" hidden="1">
      <c r="B753" s="65"/>
      <c r="C753" s="65"/>
      <c r="D753" s="66"/>
      <c r="E753" s="65"/>
      <c r="F753" s="66"/>
      <c r="G753" s="327"/>
      <c r="H753" s="331"/>
      <c r="I753" s="331"/>
      <c r="J753" s="411"/>
      <c r="K753" s="331"/>
      <c r="L753" s="307"/>
      <c r="M753" s="65"/>
      <c r="N753" s="65"/>
      <c r="O753" s="68"/>
      <c r="P753" s="65"/>
      <c r="Q753" s="65"/>
      <c r="R753" s="109"/>
      <c r="S753" s="115"/>
      <c r="T753" s="111"/>
      <c r="U753" s="278"/>
      <c r="V753" s="66"/>
      <c r="W753" s="66"/>
      <c r="X753" s="138"/>
      <c r="Y753" s="138"/>
      <c r="Z753" s="138"/>
      <c r="AA753" s="138"/>
      <c r="AB753" s="138"/>
    </row>
    <row r="754" spans="2:28" s="67" customFormat="1" ht="12" hidden="1">
      <c r="B754" s="65"/>
      <c r="C754" s="65"/>
      <c r="D754" s="66"/>
      <c r="E754" s="65"/>
      <c r="F754" s="66"/>
      <c r="G754" s="327"/>
      <c r="H754" s="331"/>
      <c r="I754" s="331"/>
      <c r="J754" s="411"/>
      <c r="K754" s="331"/>
      <c r="L754" s="307"/>
      <c r="M754" s="65"/>
      <c r="N754" s="65"/>
      <c r="O754" s="68"/>
      <c r="P754" s="65"/>
      <c r="Q754" s="65"/>
      <c r="R754" s="109"/>
      <c r="S754" s="115"/>
      <c r="T754" s="111"/>
      <c r="U754" s="278"/>
      <c r="V754" s="66"/>
      <c r="W754" s="66"/>
      <c r="X754" s="138"/>
      <c r="Y754" s="138"/>
      <c r="Z754" s="138"/>
      <c r="AA754" s="138"/>
      <c r="AB754" s="138"/>
    </row>
    <row r="755" spans="2:28" s="67" customFormat="1" ht="12" hidden="1">
      <c r="B755" s="65"/>
      <c r="C755" s="65"/>
      <c r="D755" s="66"/>
      <c r="E755" s="65"/>
      <c r="F755" s="66"/>
      <c r="G755" s="327"/>
      <c r="H755" s="331"/>
      <c r="I755" s="331"/>
      <c r="J755" s="411"/>
      <c r="K755" s="331"/>
      <c r="L755" s="307"/>
      <c r="M755" s="65"/>
      <c r="N755" s="65"/>
      <c r="O755" s="68"/>
      <c r="P755" s="65"/>
      <c r="Q755" s="65"/>
      <c r="R755" s="109"/>
      <c r="S755" s="115"/>
      <c r="T755" s="111"/>
      <c r="U755" s="278"/>
      <c r="V755" s="66"/>
      <c r="W755" s="66"/>
      <c r="X755" s="138"/>
      <c r="Y755" s="138"/>
      <c r="Z755" s="138"/>
      <c r="AA755" s="138"/>
      <c r="AB755" s="138"/>
    </row>
    <row r="756" spans="2:28" s="67" customFormat="1" ht="12" hidden="1">
      <c r="B756" s="65"/>
      <c r="C756" s="65"/>
      <c r="D756" s="66"/>
      <c r="E756" s="65"/>
      <c r="F756" s="66"/>
      <c r="G756" s="327"/>
      <c r="H756" s="331"/>
      <c r="I756" s="331"/>
      <c r="J756" s="411"/>
      <c r="K756" s="331"/>
      <c r="L756" s="307"/>
      <c r="M756" s="65"/>
      <c r="N756" s="65"/>
      <c r="O756" s="68"/>
      <c r="P756" s="65"/>
      <c r="Q756" s="65"/>
      <c r="R756" s="109"/>
      <c r="S756" s="115"/>
      <c r="T756" s="111"/>
      <c r="U756" s="278"/>
      <c r="V756" s="66"/>
      <c r="W756" s="66"/>
      <c r="X756" s="138"/>
      <c r="Y756" s="138"/>
      <c r="Z756" s="138"/>
      <c r="AA756" s="138"/>
      <c r="AB756" s="138"/>
    </row>
    <row r="757" spans="2:28" s="67" customFormat="1" ht="12" hidden="1">
      <c r="B757" s="65"/>
      <c r="C757" s="65"/>
      <c r="D757" s="66"/>
      <c r="E757" s="65"/>
      <c r="F757" s="66"/>
      <c r="G757" s="327"/>
      <c r="H757" s="331"/>
      <c r="I757" s="331"/>
      <c r="J757" s="411"/>
      <c r="K757" s="331"/>
      <c r="L757" s="307"/>
      <c r="M757" s="65"/>
      <c r="N757" s="65"/>
      <c r="O757" s="68"/>
      <c r="P757" s="65"/>
      <c r="Q757" s="65"/>
      <c r="R757" s="109"/>
      <c r="S757" s="115"/>
      <c r="T757" s="111"/>
      <c r="U757" s="278"/>
      <c r="V757" s="66"/>
      <c r="W757" s="66"/>
      <c r="X757" s="138"/>
      <c r="Y757" s="138"/>
      <c r="Z757" s="138"/>
      <c r="AA757" s="138"/>
      <c r="AB757" s="138"/>
    </row>
    <row r="758" spans="2:28" s="67" customFormat="1" ht="12" hidden="1">
      <c r="B758" s="65"/>
      <c r="C758" s="65"/>
      <c r="D758" s="66"/>
      <c r="E758" s="65"/>
      <c r="F758" s="66"/>
      <c r="G758" s="327"/>
      <c r="H758" s="331"/>
      <c r="I758" s="331"/>
      <c r="J758" s="411"/>
      <c r="K758" s="331"/>
      <c r="L758" s="307"/>
      <c r="M758" s="65"/>
      <c r="N758" s="65"/>
      <c r="O758" s="68"/>
      <c r="P758" s="65"/>
      <c r="Q758" s="65"/>
      <c r="R758" s="109"/>
      <c r="S758" s="115"/>
      <c r="T758" s="111"/>
      <c r="U758" s="278"/>
      <c r="V758" s="66"/>
      <c r="W758" s="66"/>
      <c r="X758" s="138"/>
      <c r="Y758" s="138"/>
      <c r="Z758" s="138"/>
      <c r="AA758" s="138"/>
      <c r="AB758" s="138"/>
    </row>
    <row r="759" spans="2:28" s="67" customFormat="1" ht="12" hidden="1">
      <c r="B759" s="65"/>
      <c r="C759" s="65"/>
      <c r="D759" s="66"/>
      <c r="E759" s="65"/>
      <c r="F759" s="66"/>
      <c r="G759" s="327"/>
      <c r="H759" s="331"/>
      <c r="I759" s="331"/>
      <c r="J759" s="411"/>
      <c r="K759" s="331"/>
      <c r="L759" s="307"/>
      <c r="M759" s="65"/>
      <c r="N759" s="65"/>
      <c r="O759" s="68"/>
      <c r="P759" s="65"/>
      <c r="Q759" s="65"/>
      <c r="R759" s="109"/>
      <c r="S759" s="115"/>
      <c r="T759" s="111"/>
      <c r="U759" s="278"/>
      <c r="V759" s="66"/>
      <c r="W759" s="66"/>
      <c r="X759" s="138"/>
      <c r="Y759" s="138"/>
      <c r="Z759" s="138"/>
      <c r="AA759" s="138"/>
      <c r="AB759" s="138"/>
    </row>
    <row r="760" spans="2:28" s="67" customFormat="1" ht="12" hidden="1">
      <c r="B760" s="65"/>
      <c r="C760" s="65"/>
      <c r="D760" s="66"/>
      <c r="E760" s="65"/>
      <c r="F760" s="66"/>
      <c r="G760" s="327"/>
      <c r="H760" s="331"/>
      <c r="I760" s="331"/>
      <c r="J760" s="411"/>
      <c r="K760" s="331"/>
      <c r="L760" s="307"/>
      <c r="M760" s="65"/>
      <c r="N760" s="65"/>
      <c r="O760" s="68"/>
      <c r="P760" s="65"/>
      <c r="Q760" s="65"/>
      <c r="R760" s="109"/>
      <c r="S760" s="115"/>
      <c r="T760" s="111"/>
      <c r="U760" s="278"/>
      <c r="V760" s="66"/>
      <c r="W760" s="66"/>
      <c r="X760" s="138"/>
      <c r="Y760" s="138"/>
      <c r="Z760" s="138"/>
      <c r="AA760" s="138"/>
      <c r="AB760" s="138"/>
    </row>
    <row r="761" spans="2:28" s="67" customFormat="1" ht="12" hidden="1">
      <c r="B761" s="65"/>
      <c r="C761" s="65"/>
      <c r="D761" s="66"/>
      <c r="E761" s="65"/>
      <c r="F761" s="66"/>
      <c r="G761" s="327"/>
      <c r="H761" s="331"/>
      <c r="I761" s="331"/>
      <c r="J761" s="411"/>
      <c r="K761" s="331"/>
      <c r="L761" s="307"/>
      <c r="M761" s="65"/>
      <c r="N761" s="65"/>
      <c r="O761" s="68"/>
      <c r="P761" s="65"/>
      <c r="Q761" s="65"/>
      <c r="R761" s="109"/>
      <c r="S761" s="115"/>
      <c r="T761" s="111"/>
      <c r="U761" s="278"/>
      <c r="V761" s="66"/>
      <c r="W761" s="66"/>
      <c r="X761" s="138"/>
      <c r="Y761" s="138"/>
      <c r="Z761" s="138"/>
      <c r="AA761" s="138"/>
      <c r="AB761" s="138"/>
    </row>
    <row r="762" spans="2:28" s="67" customFormat="1" ht="12" hidden="1">
      <c r="B762" s="65"/>
      <c r="C762" s="65"/>
      <c r="D762" s="66"/>
      <c r="E762" s="65"/>
      <c r="F762" s="66"/>
      <c r="G762" s="327"/>
      <c r="H762" s="331"/>
      <c r="I762" s="331"/>
      <c r="J762" s="411"/>
      <c r="K762" s="331"/>
      <c r="L762" s="307"/>
      <c r="M762" s="65"/>
      <c r="N762" s="65"/>
      <c r="O762" s="68"/>
      <c r="P762" s="65"/>
      <c r="Q762" s="65"/>
      <c r="R762" s="109"/>
      <c r="S762" s="115"/>
      <c r="T762" s="111"/>
      <c r="U762" s="278"/>
      <c r="V762" s="66"/>
      <c r="W762" s="66"/>
      <c r="X762" s="138"/>
      <c r="Y762" s="138"/>
      <c r="Z762" s="138"/>
      <c r="AA762" s="138"/>
      <c r="AB762" s="138"/>
    </row>
    <row r="763" spans="2:28" s="67" customFormat="1" ht="12" hidden="1">
      <c r="B763" s="65"/>
      <c r="C763" s="65"/>
      <c r="D763" s="66"/>
      <c r="E763" s="65"/>
      <c r="F763" s="66"/>
      <c r="G763" s="327"/>
      <c r="H763" s="331"/>
      <c r="I763" s="331"/>
      <c r="J763" s="411"/>
      <c r="K763" s="331"/>
      <c r="L763" s="307"/>
      <c r="M763" s="65"/>
      <c r="N763" s="65"/>
      <c r="O763" s="68"/>
      <c r="P763" s="65"/>
      <c r="Q763" s="65"/>
      <c r="R763" s="109"/>
      <c r="S763" s="115"/>
      <c r="T763" s="111"/>
      <c r="U763" s="278"/>
      <c r="V763" s="66"/>
      <c r="W763" s="66"/>
      <c r="X763" s="138"/>
      <c r="Y763" s="138"/>
      <c r="Z763" s="138"/>
      <c r="AA763" s="138"/>
      <c r="AB763" s="138"/>
    </row>
    <row r="764" spans="2:28" s="67" customFormat="1" ht="12" hidden="1">
      <c r="B764" s="65"/>
      <c r="C764" s="65"/>
      <c r="D764" s="66"/>
      <c r="E764" s="65"/>
      <c r="F764" s="66"/>
      <c r="G764" s="327"/>
      <c r="H764" s="331"/>
      <c r="I764" s="331"/>
      <c r="J764" s="411"/>
      <c r="K764" s="331"/>
      <c r="L764" s="307"/>
      <c r="M764" s="65"/>
      <c r="N764" s="65"/>
      <c r="O764" s="68"/>
      <c r="P764" s="65"/>
      <c r="Q764" s="65"/>
      <c r="R764" s="109"/>
      <c r="S764" s="115"/>
      <c r="T764" s="111"/>
      <c r="U764" s="278"/>
      <c r="V764" s="66"/>
      <c r="W764" s="66"/>
      <c r="X764" s="138"/>
      <c r="Y764" s="138"/>
      <c r="Z764" s="138"/>
      <c r="AA764" s="138"/>
      <c r="AB764" s="138"/>
    </row>
    <row r="765" spans="2:28" s="67" customFormat="1" ht="12" hidden="1">
      <c r="B765" s="65"/>
      <c r="C765" s="65"/>
      <c r="D765" s="66"/>
      <c r="E765" s="65"/>
      <c r="F765" s="66"/>
      <c r="G765" s="327"/>
      <c r="H765" s="331"/>
      <c r="I765" s="331"/>
      <c r="J765" s="411"/>
      <c r="K765" s="331"/>
      <c r="L765" s="307"/>
      <c r="M765" s="65"/>
      <c r="N765" s="65"/>
      <c r="O765" s="68"/>
      <c r="P765" s="65"/>
      <c r="Q765" s="65"/>
      <c r="R765" s="109"/>
      <c r="S765" s="115"/>
      <c r="T765" s="111"/>
      <c r="U765" s="278"/>
      <c r="V765" s="66"/>
      <c r="W765" s="66"/>
      <c r="X765" s="138"/>
      <c r="Y765" s="138"/>
      <c r="Z765" s="138"/>
      <c r="AA765" s="138"/>
      <c r="AB765" s="138"/>
    </row>
    <row r="766" spans="2:28" s="67" customFormat="1" ht="12" hidden="1">
      <c r="B766" s="65"/>
      <c r="C766" s="65"/>
      <c r="D766" s="66"/>
      <c r="E766" s="65"/>
      <c r="F766" s="66"/>
      <c r="G766" s="327"/>
      <c r="H766" s="331"/>
      <c r="I766" s="331"/>
      <c r="J766" s="411"/>
      <c r="K766" s="331"/>
      <c r="L766" s="307"/>
      <c r="M766" s="65"/>
      <c r="N766" s="65"/>
      <c r="O766" s="68"/>
      <c r="P766" s="65"/>
      <c r="Q766" s="65"/>
      <c r="R766" s="109"/>
      <c r="S766" s="115"/>
      <c r="T766" s="111"/>
      <c r="U766" s="278"/>
      <c r="V766" s="66"/>
      <c r="W766" s="66"/>
      <c r="X766" s="138"/>
      <c r="Y766" s="138"/>
      <c r="Z766" s="138"/>
      <c r="AA766" s="138"/>
      <c r="AB766" s="138"/>
    </row>
    <row r="767" spans="2:28" s="67" customFormat="1" ht="12" hidden="1">
      <c r="B767" s="65"/>
      <c r="C767" s="65"/>
      <c r="D767" s="66"/>
      <c r="E767" s="65"/>
      <c r="F767" s="66"/>
      <c r="G767" s="327"/>
      <c r="H767" s="331"/>
      <c r="I767" s="331"/>
      <c r="J767" s="411"/>
      <c r="K767" s="331"/>
      <c r="L767" s="307"/>
      <c r="M767" s="65"/>
      <c r="N767" s="65"/>
      <c r="O767" s="68"/>
      <c r="P767" s="65"/>
      <c r="Q767" s="65"/>
      <c r="R767" s="109"/>
      <c r="S767" s="115"/>
      <c r="T767" s="111"/>
      <c r="U767" s="278"/>
      <c r="V767" s="66"/>
      <c r="W767" s="66"/>
      <c r="X767" s="138"/>
      <c r="Y767" s="138"/>
      <c r="Z767" s="138"/>
      <c r="AA767" s="138"/>
      <c r="AB767" s="138"/>
    </row>
    <row r="768" spans="2:28" s="67" customFormat="1" ht="12" hidden="1">
      <c r="B768" s="65"/>
      <c r="C768" s="65"/>
      <c r="D768" s="66"/>
      <c r="E768" s="65"/>
      <c r="F768" s="66"/>
      <c r="G768" s="327"/>
      <c r="H768" s="331"/>
      <c r="I768" s="331"/>
      <c r="J768" s="411"/>
      <c r="K768" s="331"/>
      <c r="L768" s="307"/>
      <c r="M768" s="65"/>
      <c r="N768" s="65"/>
      <c r="O768" s="68"/>
      <c r="P768" s="65"/>
      <c r="Q768" s="65"/>
      <c r="R768" s="109"/>
      <c r="S768" s="115"/>
      <c r="T768" s="111"/>
      <c r="U768" s="278"/>
      <c r="V768" s="66"/>
      <c r="W768" s="66"/>
      <c r="X768" s="138"/>
      <c r="Y768" s="138"/>
      <c r="Z768" s="138"/>
      <c r="AA768" s="138"/>
      <c r="AB768" s="138"/>
    </row>
    <row r="769" spans="2:28" s="67" customFormat="1" ht="12" hidden="1">
      <c r="B769" s="65"/>
      <c r="C769" s="65"/>
      <c r="D769" s="66"/>
      <c r="E769" s="65"/>
      <c r="F769" s="66"/>
      <c r="G769" s="327"/>
      <c r="H769" s="331"/>
      <c r="I769" s="331"/>
      <c r="J769" s="411"/>
      <c r="K769" s="331"/>
      <c r="L769" s="307"/>
      <c r="M769" s="65"/>
      <c r="N769" s="65"/>
      <c r="O769" s="68"/>
      <c r="P769" s="65"/>
      <c r="Q769" s="65"/>
      <c r="R769" s="109"/>
      <c r="S769" s="115"/>
      <c r="T769" s="111"/>
      <c r="U769" s="278"/>
      <c r="V769" s="66"/>
      <c r="W769" s="66"/>
      <c r="X769" s="138"/>
      <c r="Y769" s="138"/>
      <c r="Z769" s="138"/>
      <c r="AA769" s="138"/>
      <c r="AB769" s="138"/>
    </row>
    <row r="770" spans="2:28" s="67" customFormat="1" ht="12" hidden="1">
      <c r="B770" s="65"/>
      <c r="C770" s="65"/>
      <c r="D770" s="66"/>
      <c r="E770" s="65"/>
      <c r="F770" s="66"/>
      <c r="G770" s="327"/>
      <c r="H770" s="331"/>
      <c r="I770" s="331"/>
      <c r="J770" s="411"/>
      <c r="K770" s="331"/>
      <c r="L770" s="307"/>
      <c r="M770" s="65"/>
      <c r="N770" s="65"/>
      <c r="O770" s="68"/>
      <c r="P770" s="65"/>
      <c r="Q770" s="65"/>
      <c r="R770" s="109"/>
      <c r="S770" s="115"/>
      <c r="T770" s="111"/>
      <c r="U770" s="278"/>
      <c r="V770" s="66"/>
      <c r="W770" s="66"/>
      <c r="X770" s="138"/>
      <c r="Y770" s="138"/>
      <c r="Z770" s="138"/>
      <c r="AA770" s="138"/>
      <c r="AB770" s="138"/>
    </row>
    <row r="771" spans="2:28" s="67" customFormat="1" ht="12" hidden="1">
      <c r="B771" s="65"/>
      <c r="C771" s="65"/>
      <c r="D771" s="66"/>
      <c r="E771" s="65"/>
      <c r="F771" s="66"/>
      <c r="G771" s="327"/>
      <c r="H771" s="331"/>
      <c r="I771" s="331"/>
      <c r="J771" s="411"/>
      <c r="K771" s="331"/>
      <c r="L771" s="307"/>
      <c r="M771" s="65"/>
      <c r="N771" s="65"/>
      <c r="O771" s="68"/>
      <c r="P771" s="65"/>
      <c r="Q771" s="65"/>
      <c r="R771" s="109"/>
      <c r="S771" s="115"/>
      <c r="T771" s="111"/>
      <c r="U771" s="278"/>
      <c r="V771" s="66"/>
      <c r="W771" s="66"/>
      <c r="X771" s="138"/>
      <c r="Y771" s="138"/>
      <c r="Z771" s="138"/>
      <c r="AA771" s="138"/>
      <c r="AB771" s="138"/>
    </row>
    <row r="772" spans="2:28" s="67" customFormat="1" ht="12" hidden="1">
      <c r="B772" s="65"/>
      <c r="C772" s="65"/>
      <c r="D772" s="66"/>
      <c r="E772" s="65"/>
      <c r="F772" s="66"/>
      <c r="G772" s="327"/>
      <c r="H772" s="331"/>
      <c r="I772" s="331"/>
      <c r="J772" s="411"/>
      <c r="K772" s="331"/>
      <c r="L772" s="307"/>
      <c r="M772" s="65"/>
      <c r="N772" s="65"/>
      <c r="O772" s="68"/>
      <c r="P772" s="65"/>
      <c r="Q772" s="65"/>
      <c r="R772" s="109"/>
      <c r="S772" s="115"/>
      <c r="T772" s="111"/>
      <c r="U772" s="278"/>
      <c r="V772" s="66"/>
      <c r="W772" s="66"/>
      <c r="X772" s="138"/>
      <c r="Y772" s="138"/>
      <c r="Z772" s="138"/>
      <c r="AA772" s="138"/>
      <c r="AB772" s="138"/>
    </row>
    <row r="773" spans="2:28" s="67" customFormat="1" ht="12" hidden="1">
      <c r="B773" s="65"/>
      <c r="C773" s="65"/>
      <c r="D773" s="66"/>
      <c r="E773" s="65"/>
      <c r="F773" s="66"/>
      <c r="G773" s="327"/>
      <c r="H773" s="331"/>
      <c r="I773" s="331"/>
      <c r="J773" s="411"/>
      <c r="K773" s="331"/>
      <c r="L773" s="307"/>
      <c r="M773" s="65"/>
      <c r="N773" s="65"/>
      <c r="O773" s="68"/>
      <c r="P773" s="65"/>
      <c r="Q773" s="65"/>
      <c r="R773" s="109"/>
      <c r="S773" s="115"/>
      <c r="T773" s="111"/>
      <c r="U773" s="278"/>
      <c r="V773" s="66"/>
      <c r="W773" s="66"/>
      <c r="X773" s="138"/>
      <c r="Y773" s="138"/>
      <c r="Z773" s="138"/>
      <c r="AA773" s="138"/>
      <c r="AB773" s="138"/>
    </row>
    <row r="774" spans="2:28" s="67" customFormat="1" ht="12" hidden="1">
      <c r="B774" s="65"/>
      <c r="C774" s="65"/>
      <c r="D774" s="66"/>
      <c r="E774" s="65"/>
      <c r="F774" s="66"/>
      <c r="G774" s="327"/>
      <c r="H774" s="331"/>
      <c r="I774" s="331"/>
      <c r="J774" s="411"/>
      <c r="K774" s="331"/>
      <c r="L774" s="307"/>
      <c r="M774" s="65"/>
      <c r="N774" s="65"/>
      <c r="O774" s="68"/>
      <c r="P774" s="65"/>
      <c r="Q774" s="65"/>
      <c r="R774" s="109"/>
      <c r="S774" s="115"/>
      <c r="T774" s="111"/>
      <c r="U774" s="278"/>
      <c r="V774" s="66"/>
      <c r="W774" s="66"/>
      <c r="X774" s="138"/>
      <c r="Y774" s="138"/>
      <c r="Z774" s="138"/>
      <c r="AA774" s="138"/>
      <c r="AB774" s="138"/>
    </row>
    <row r="775" spans="2:28" s="67" customFormat="1" ht="12" hidden="1">
      <c r="B775" s="65"/>
      <c r="C775" s="65"/>
      <c r="D775" s="66"/>
      <c r="E775" s="65"/>
      <c r="F775" s="66"/>
      <c r="G775" s="327"/>
      <c r="H775" s="331"/>
      <c r="I775" s="331"/>
      <c r="J775" s="411"/>
      <c r="K775" s="331"/>
      <c r="L775" s="307"/>
      <c r="M775" s="65"/>
      <c r="N775" s="65"/>
      <c r="O775" s="68"/>
      <c r="P775" s="65"/>
      <c r="Q775" s="65"/>
      <c r="R775" s="109"/>
      <c r="S775" s="115"/>
      <c r="T775" s="111"/>
      <c r="U775" s="278"/>
      <c r="V775" s="66"/>
      <c r="W775" s="66"/>
      <c r="X775" s="138"/>
      <c r="Y775" s="138"/>
      <c r="Z775" s="138"/>
      <c r="AA775" s="138"/>
      <c r="AB775" s="138"/>
    </row>
    <row r="776" spans="2:28" s="67" customFormat="1" ht="12" hidden="1">
      <c r="B776" s="65"/>
      <c r="C776" s="65"/>
      <c r="D776" s="66"/>
      <c r="E776" s="65"/>
      <c r="F776" s="66"/>
      <c r="G776" s="327"/>
      <c r="H776" s="331"/>
      <c r="I776" s="331"/>
      <c r="J776" s="411"/>
      <c r="K776" s="331"/>
      <c r="L776" s="307"/>
      <c r="M776" s="65"/>
      <c r="N776" s="65"/>
      <c r="O776" s="68"/>
      <c r="P776" s="65"/>
      <c r="Q776" s="65"/>
      <c r="R776" s="109"/>
      <c r="S776" s="115"/>
      <c r="T776" s="111"/>
      <c r="U776" s="278"/>
      <c r="V776" s="66"/>
      <c r="W776" s="66"/>
      <c r="X776" s="138"/>
      <c r="Y776" s="138"/>
      <c r="Z776" s="138"/>
      <c r="AA776" s="138"/>
      <c r="AB776" s="138"/>
    </row>
    <row r="777" spans="2:28" s="67" customFormat="1" ht="12" hidden="1">
      <c r="B777" s="65"/>
      <c r="C777" s="65"/>
      <c r="D777" s="66"/>
      <c r="E777" s="65"/>
      <c r="F777" s="66"/>
      <c r="G777" s="327"/>
      <c r="H777" s="331"/>
      <c r="I777" s="331"/>
      <c r="J777" s="411"/>
      <c r="K777" s="331"/>
      <c r="L777" s="307"/>
      <c r="M777" s="65"/>
      <c r="N777" s="65"/>
      <c r="O777" s="68"/>
      <c r="P777" s="65"/>
      <c r="Q777" s="65"/>
      <c r="R777" s="109"/>
      <c r="S777" s="115"/>
      <c r="T777" s="111"/>
      <c r="U777" s="278"/>
      <c r="V777" s="66"/>
      <c r="W777" s="66"/>
      <c r="X777" s="138"/>
      <c r="Y777" s="138"/>
      <c r="Z777" s="138"/>
      <c r="AA777" s="138"/>
      <c r="AB777" s="138"/>
    </row>
    <row r="778" spans="2:28" s="67" customFormat="1" ht="12" hidden="1">
      <c r="B778" s="65"/>
      <c r="C778" s="65"/>
      <c r="D778" s="66"/>
      <c r="E778" s="65"/>
      <c r="F778" s="66"/>
      <c r="G778" s="327"/>
      <c r="H778" s="331"/>
      <c r="I778" s="331"/>
      <c r="J778" s="411"/>
      <c r="K778" s="331"/>
      <c r="L778" s="307"/>
      <c r="M778" s="65"/>
      <c r="N778" s="65"/>
      <c r="O778" s="68"/>
      <c r="P778" s="65"/>
      <c r="Q778" s="65"/>
      <c r="R778" s="109"/>
      <c r="S778" s="115"/>
      <c r="T778" s="111"/>
      <c r="U778" s="278"/>
      <c r="V778" s="66"/>
      <c r="W778" s="66"/>
      <c r="X778" s="138"/>
      <c r="Y778" s="138"/>
      <c r="Z778" s="138"/>
      <c r="AA778" s="138"/>
      <c r="AB778" s="138"/>
    </row>
    <row r="779" spans="2:28" s="67" customFormat="1" ht="12" hidden="1">
      <c r="B779" s="65"/>
      <c r="C779" s="65"/>
      <c r="D779" s="66"/>
      <c r="E779" s="65"/>
      <c r="F779" s="66"/>
      <c r="G779" s="327"/>
      <c r="H779" s="331"/>
      <c r="I779" s="331"/>
      <c r="J779" s="411"/>
      <c r="K779" s="331"/>
      <c r="L779" s="307"/>
      <c r="M779" s="65"/>
      <c r="N779" s="65"/>
      <c r="O779" s="68"/>
      <c r="P779" s="65"/>
      <c r="Q779" s="65"/>
      <c r="R779" s="109"/>
      <c r="S779" s="115"/>
      <c r="T779" s="111"/>
      <c r="U779" s="278"/>
      <c r="V779" s="66"/>
      <c r="W779" s="66"/>
      <c r="X779" s="138"/>
      <c r="Y779" s="138"/>
      <c r="Z779" s="138"/>
      <c r="AA779" s="138"/>
      <c r="AB779" s="138"/>
    </row>
    <row r="780" spans="2:28" s="67" customFormat="1" ht="12" hidden="1">
      <c r="B780" s="65"/>
      <c r="C780" s="65"/>
      <c r="D780" s="66"/>
      <c r="E780" s="65"/>
      <c r="F780" s="66"/>
      <c r="G780" s="327"/>
      <c r="H780" s="331"/>
      <c r="I780" s="331"/>
      <c r="J780" s="411"/>
      <c r="K780" s="331"/>
      <c r="L780" s="307"/>
      <c r="M780" s="65"/>
      <c r="N780" s="65"/>
      <c r="O780" s="68"/>
      <c r="P780" s="65"/>
      <c r="Q780" s="65"/>
      <c r="R780" s="109"/>
      <c r="S780" s="115"/>
      <c r="T780" s="111"/>
      <c r="U780" s="278"/>
      <c r="V780" s="66"/>
      <c r="W780" s="66"/>
      <c r="X780" s="138"/>
      <c r="Y780" s="138"/>
      <c r="Z780" s="138"/>
      <c r="AA780" s="138"/>
      <c r="AB780" s="138"/>
    </row>
    <row r="781" spans="2:28" s="67" customFormat="1" ht="12" hidden="1">
      <c r="B781" s="65"/>
      <c r="C781" s="65"/>
      <c r="D781" s="66"/>
      <c r="E781" s="65"/>
      <c r="F781" s="66"/>
      <c r="G781" s="327"/>
      <c r="H781" s="331"/>
      <c r="I781" s="331"/>
      <c r="J781" s="411"/>
      <c r="K781" s="331"/>
      <c r="L781" s="307"/>
      <c r="M781" s="65"/>
      <c r="N781" s="65"/>
      <c r="O781" s="68"/>
      <c r="P781" s="65"/>
      <c r="Q781" s="65"/>
      <c r="R781" s="109"/>
      <c r="S781" s="115"/>
      <c r="T781" s="111"/>
      <c r="U781" s="278"/>
      <c r="V781" s="66"/>
      <c r="W781" s="66"/>
      <c r="X781" s="138"/>
      <c r="Y781" s="138"/>
      <c r="Z781" s="138"/>
      <c r="AA781" s="138"/>
      <c r="AB781" s="138"/>
    </row>
    <row r="782" spans="2:28" s="67" customFormat="1" ht="12" hidden="1">
      <c r="B782" s="65"/>
      <c r="C782" s="65"/>
      <c r="D782" s="66"/>
      <c r="E782" s="65"/>
      <c r="F782" s="66"/>
      <c r="G782" s="327"/>
      <c r="H782" s="331"/>
      <c r="I782" s="331"/>
      <c r="J782" s="411"/>
      <c r="K782" s="331"/>
      <c r="L782" s="307"/>
      <c r="M782" s="65"/>
      <c r="N782" s="65"/>
      <c r="O782" s="68"/>
      <c r="P782" s="65"/>
      <c r="Q782" s="65"/>
      <c r="R782" s="109"/>
      <c r="S782" s="115"/>
      <c r="T782" s="111"/>
      <c r="U782" s="278"/>
      <c r="V782" s="66"/>
      <c r="W782" s="66"/>
      <c r="X782" s="138"/>
      <c r="Y782" s="138"/>
      <c r="Z782" s="138"/>
      <c r="AA782" s="138"/>
      <c r="AB782" s="138"/>
    </row>
    <row r="783" spans="2:28" s="67" customFormat="1" ht="12" hidden="1">
      <c r="B783" s="65"/>
      <c r="C783" s="65"/>
      <c r="D783" s="66"/>
      <c r="E783" s="65"/>
      <c r="F783" s="66"/>
      <c r="G783" s="327"/>
      <c r="H783" s="331"/>
      <c r="I783" s="331"/>
      <c r="J783" s="411"/>
      <c r="K783" s="331"/>
      <c r="L783" s="307"/>
      <c r="M783" s="65"/>
      <c r="N783" s="65"/>
      <c r="O783" s="68"/>
      <c r="P783" s="65"/>
      <c r="Q783" s="65"/>
      <c r="R783" s="109"/>
      <c r="S783" s="115"/>
      <c r="T783" s="111"/>
      <c r="U783" s="278"/>
      <c r="V783" s="66"/>
      <c r="W783" s="66"/>
      <c r="X783" s="138"/>
      <c r="Y783" s="138"/>
      <c r="Z783" s="138"/>
      <c r="AA783" s="138"/>
      <c r="AB783" s="138"/>
    </row>
    <row r="784" spans="2:28" s="67" customFormat="1" ht="12" hidden="1">
      <c r="B784" s="65"/>
      <c r="C784" s="65"/>
      <c r="D784" s="66"/>
      <c r="E784" s="65"/>
      <c r="F784" s="66"/>
      <c r="G784" s="327"/>
      <c r="H784" s="331"/>
      <c r="I784" s="331"/>
      <c r="J784" s="411"/>
      <c r="K784" s="331"/>
      <c r="L784" s="307"/>
      <c r="M784" s="65"/>
      <c r="N784" s="65"/>
      <c r="O784" s="68"/>
      <c r="P784" s="65"/>
      <c r="Q784" s="65"/>
      <c r="R784" s="109"/>
      <c r="S784" s="115"/>
      <c r="T784" s="111"/>
      <c r="U784" s="278"/>
      <c r="V784" s="66"/>
      <c r="W784" s="66"/>
      <c r="X784" s="138"/>
      <c r="Y784" s="138"/>
      <c r="Z784" s="138"/>
      <c r="AA784" s="138"/>
      <c r="AB784" s="138"/>
    </row>
    <row r="785" spans="2:28" s="67" customFormat="1" ht="12" hidden="1">
      <c r="B785" s="65"/>
      <c r="C785" s="65"/>
      <c r="D785" s="66"/>
      <c r="E785" s="65"/>
      <c r="F785" s="66"/>
      <c r="G785" s="327"/>
      <c r="H785" s="331"/>
      <c r="I785" s="331"/>
      <c r="J785" s="411"/>
      <c r="K785" s="331"/>
      <c r="L785" s="307"/>
      <c r="M785" s="65"/>
      <c r="N785" s="65"/>
      <c r="O785" s="68"/>
      <c r="P785" s="65"/>
      <c r="Q785" s="65"/>
      <c r="R785" s="109"/>
      <c r="S785" s="115"/>
      <c r="T785" s="111"/>
      <c r="U785" s="278"/>
      <c r="V785" s="66"/>
      <c r="W785" s="66"/>
      <c r="X785" s="138"/>
      <c r="Y785" s="138"/>
      <c r="Z785" s="138"/>
      <c r="AA785" s="138"/>
      <c r="AB785" s="138"/>
    </row>
    <row r="786" spans="2:28" s="67" customFormat="1" ht="12" hidden="1">
      <c r="B786" s="65"/>
      <c r="C786" s="65"/>
      <c r="D786" s="66"/>
      <c r="E786" s="65"/>
      <c r="F786" s="66"/>
      <c r="G786" s="327"/>
      <c r="H786" s="331"/>
      <c r="I786" s="331"/>
      <c r="J786" s="411"/>
      <c r="K786" s="331"/>
      <c r="L786" s="307"/>
      <c r="M786" s="65"/>
      <c r="N786" s="65"/>
      <c r="O786" s="68"/>
      <c r="P786" s="65"/>
      <c r="Q786" s="65"/>
      <c r="R786" s="109"/>
      <c r="S786" s="115"/>
      <c r="T786" s="111"/>
      <c r="U786" s="278"/>
      <c r="V786" s="66"/>
      <c r="W786" s="66"/>
      <c r="X786" s="138"/>
      <c r="Y786" s="138"/>
      <c r="Z786" s="138"/>
      <c r="AA786" s="138"/>
      <c r="AB786" s="138"/>
    </row>
    <row r="787" spans="2:28" s="67" customFormat="1" ht="12" hidden="1">
      <c r="B787" s="65"/>
      <c r="C787" s="65"/>
      <c r="D787" s="66"/>
      <c r="E787" s="65"/>
      <c r="F787" s="66"/>
      <c r="G787" s="327"/>
      <c r="H787" s="331"/>
      <c r="I787" s="331"/>
      <c r="J787" s="411"/>
      <c r="K787" s="331"/>
      <c r="L787" s="307"/>
      <c r="M787" s="65"/>
      <c r="N787" s="65"/>
      <c r="O787" s="68"/>
      <c r="P787" s="65"/>
      <c r="Q787" s="65"/>
      <c r="R787" s="109"/>
      <c r="S787" s="115"/>
      <c r="T787" s="111"/>
      <c r="U787" s="278"/>
      <c r="V787" s="66"/>
      <c r="W787" s="66"/>
      <c r="X787" s="138"/>
      <c r="Y787" s="138"/>
      <c r="Z787" s="138"/>
      <c r="AA787" s="138"/>
      <c r="AB787" s="138"/>
    </row>
    <row r="788" spans="2:28" s="67" customFormat="1" ht="12" hidden="1">
      <c r="B788" s="65"/>
      <c r="C788" s="65"/>
      <c r="D788" s="66"/>
      <c r="E788" s="65"/>
      <c r="F788" s="66"/>
      <c r="G788" s="327"/>
      <c r="H788" s="331"/>
      <c r="I788" s="331"/>
      <c r="J788" s="411"/>
      <c r="K788" s="331"/>
      <c r="L788" s="307"/>
      <c r="M788" s="65"/>
      <c r="N788" s="65"/>
      <c r="O788" s="68"/>
      <c r="P788" s="65"/>
      <c r="Q788" s="65"/>
      <c r="R788" s="109"/>
      <c r="S788" s="115"/>
      <c r="T788" s="111"/>
      <c r="U788" s="278"/>
      <c r="V788" s="66"/>
      <c r="W788" s="66"/>
      <c r="X788" s="138"/>
      <c r="Y788" s="138"/>
      <c r="Z788" s="138"/>
      <c r="AA788" s="138"/>
      <c r="AB788" s="138"/>
    </row>
    <row r="789" spans="2:28" s="67" customFormat="1" ht="12" hidden="1">
      <c r="B789" s="65"/>
      <c r="C789" s="65"/>
      <c r="D789" s="66"/>
      <c r="E789" s="65"/>
      <c r="F789" s="66"/>
      <c r="G789" s="327"/>
      <c r="H789" s="331"/>
      <c r="I789" s="331"/>
      <c r="J789" s="411"/>
      <c r="K789" s="331"/>
      <c r="L789" s="307"/>
      <c r="M789" s="65"/>
      <c r="N789" s="65"/>
      <c r="O789" s="68"/>
      <c r="P789" s="65"/>
      <c r="Q789" s="65"/>
      <c r="R789" s="109"/>
      <c r="S789" s="115"/>
      <c r="T789" s="111"/>
      <c r="U789" s="278"/>
      <c r="V789" s="66"/>
      <c r="W789" s="66"/>
      <c r="X789" s="138"/>
      <c r="Y789" s="138"/>
      <c r="Z789" s="138"/>
      <c r="AA789" s="138"/>
      <c r="AB789" s="138"/>
    </row>
    <row r="790" spans="2:28" s="67" customFormat="1" ht="12" hidden="1">
      <c r="B790" s="65"/>
      <c r="C790" s="65"/>
      <c r="D790" s="66"/>
      <c r="E790" s="65"/>
      <c r="F790" s="66"/>
      <c r="G790" s="327"/>
      <c r="H790" s="331"/>
      <c r="I790" s="331"/>
      <c r="J790" s="411"/>
      <c r="K790" s="331"/>
      <c r="L790" s="307"/>
      <c r="M790" s="65"/>
      <c r="N790" s="65"/>
      <c r="O790" s="68"/>
      <c r="P790" s="65"/>
      <c r="Q790" s="65"/>
      <c r="R790" s="109"/>
      <c r="S790" s="115"/>
      <c r="T790" s="111"/>
      <c r="U790" s="278"/>
      <c r="V790" s="66"/>
      <c r="W790" s="66"/>
      <c r="X790" s="138"/>
      <c r="Y790" s="138"/>
      <c r="Z790" s="138"/>
      <c r="AA790" s="138"/>
      <c r="AB790" s="138"/>
    </row>
    <row r="791" spans="2:28" s="67" customFormat="1" ht="12" hidden="1">
      <c r="B791" s="65"/>
      <c r="C791" s="65"/>
      <c r="D791" s="66"/>
      <c r="E791" s="65"/>
      <c r="F791" s="66"/>
      <c r="G791" s="327"/>
      <c r="H791" s="331"/>
      <c r="I791" s="331"/>
      <c r="J791" s="411"/>
      <c r="K791" s="331"/>
      <c r="L791" s="307"/>
      <c r="M791" s="65"/>
      <c r="N791" s="65"/>
      <c r="O791" s="68"/>
      <c r="P791" s="65"/>
      <c r="Q791" s="65"/>
      <c r="R791" s="109"/>
      <c r="S791" s="115"/>
      <c r="T791" s="111"/>
      <c r="U791" s="278"/>
      <c r="V791" s="66"/>
      <c r="W791" s="66"/>
      <c r="X791" s="138"/>
      <c r="Y791" s="138"/>
      <c r="Z791" s="138"/>
      <c r="AA791" s="138"/>
      <c r="AB791" s="138"/>
    </row>
    <row r="792" spans="2:28" s="67" customFormat="1" ht="12" hidden="1">
      <c r="B792" s="65"/>
      <c r="C792" s="65"/>
      <c r="D792" s="66"/>
      <c r="E792" s="65"/>
      <c r="F792" s="66"/>
      <c r="G792" s="327"/>
      <c r="H792" s="331"/>
      <c r="I792" s="331"/>
      <c r="J792" s="411"/>
      <c r="K792" s="331"/>
      <c r="L792" s="307"/>
      <c r="M792" s="65"/>
      <c r="N792" s="65"/>
      <c r="O792" s="68"/>
      <c r="P792" s="65"/>
      <c r="Q792" s="65"/>
      <c r="R792" s="109"/>
      <c r="S792" s="115"/>
      <c r="T792" s="111"/>
      <c r="U792" s="278"/>
      <c r="V792" s="66"/>
      <c r="W792" s="66"/>
      <c r="X792" s="138"/>
      <c r="Y792" s="138"/>
      <c r="Z792" s="138"/>
      <c r="AA792" s="138"/>
      <c r="AB792" s="138"/>
    </row>
    <row r="793" spans="2:28" s="67" customFormat="1" ht="12" hidden="1">
      <c r="B793" s="65"/>
      <c r="C793" s="65"/>
      <c r="D793" s="66"/>
      <c r="E793" s="65"/>
      <c r="F793" s="66"/>
      <c r="G793" s="327"/>
      <c r="H793" s="331"/>
      <c r="I793" s="331"/>
      <c r="J793" s="411"/>
      <c r="K793" s="331"/>
      <c r="L793" s="307"/>
      <c r="M793" s="65"/>
      <c r="N793" s="65"/>
      <c r="O793" s="68"/>
      <c r="P793" s="65"/>
      <c r="Q793" s="65"/>
      <c r="R793" s="109"/>
      <c r="S793" s="115"/>
      <c r="T793" s="111"/>
      <c r="U793" s="278"/>
      <c r="V793" s="66"/>
      <c r="W793" s="66"/>
      <c r="X793" s="138"/>
      <c r="Y793" s="138"/>
      <c r="Z793" s="138"/>
      <c r="AA793" s="138"/>
      <c r="AB793" s="138"/>
    </row>
    <row r="794" spans="2:28" s="67" customFormat="1" ht="12" hidden="1">
      <c r="B794" s="65"/>
      <c r="C794" s="65"/>
      <c r="D794" s="66"/>
      <c r="E794" s="65"/>
      <c r="F794" s="66"/>
      <c r="G794" s="327"/>
      <c r="H794" s="331"/>
      <c r="I794" s="331"/>
      <c r="J794" s="411"/>
      <c r="K794" s="331"/>
      <c r="L794" s="307"/>
      <c r="M794" s="65"/>
      <c r="N794" s="65"/>
      <c r="O794" s="68"/>
      <c r="P794" s="65"/>
      <c r="Q794" s="65"/>
      <c r="R794" s="109"/>
      <c r="S794" s="115"/>
      <c r="T794" s="111"/>
      <c r="U794" s="278"/>
      <c r="V794" s="66"/>
      <c r="W794" s="66"/>
      <c r="X794" s="138"/>
      <c r="Y794" s="138"/>
      <c r="Z794" s="138"/>
      <c r="AA794" s="138"/>
      <c r="AB794" s="138"/>
    </row>
    <row r="795" spans="2:28" s="67" customFormat="1" ht="12" hidden="1">
      <c r="B795" s="65"/>
      <c r="C795" s="65"/>
      <c r="D795" s="66"/>
      <c r="E795" s="65"/>
      <c r="F795" s="66"/>
      <c r="G795" s="327"/>
      <c r="H795" s="331"/>
      <c r="I795" s="331"/>
      <c r="J795" s="411"/>
      <c r="K795" s="331"/>
      <c r="L795" s="307"/>
      <c r="M795" s="65"/>
      <c r="N795" s="65"/>
      <c r="O795" s="68"/>
      <c r="P795" s="65"/>
      <c r="Q795" s="65"/>
      <c r="R795" s="109"/>
      <c r="S795" s="115"/>
      <c r="T795" s="111"/>
      <c r="U795" s="278"/>
      <c r="V795" s="66"/>
      <c r="W795" s="66"/>
      <c r="X795" s="138"/>
      <c r="Y795" s="138"/>
      <c r="Z795" s="138"/>
      <c r="AA795" s="138"/>
      <c r="AB795" s="138"/>
    </row>
    <row r="796" spans="2:28" s="67" customFormat="1" ht="12" hidden="1">
      <c r="B796" s="65"/>
      <c r="C796" s="65"/>
      <c r="D796" s="66"/>
      <c r="E796" s="65"/>
      <c r="F796" s="66"/>
      <c r="G796" s="327"/>
      <c r="H796" s="331"/>
      <c r="I796" s="331"/>
      <c r="J796" s="411"/>
      <c r="K796" s="331"/>
      <c r="L796" s="307"/>
      <c r="M796" s="65"/>
      <c r="N796" s="65"/>
      <c r="O796" s="68"/>
      <c r="P796" s="65"/>
      <c r="Q796" s="65"/>
      <c r="R796" s="109"/>
      <c r="S796" s="115"/>
      <c r="T796" s="111"/>
      <c r="U796" s="278"/>
      <c r="V796" s="66"/>
      <c r="W796" s="66"/>
      <c r="X796" s="138"/>
      <c r="Y796" s="138"/>
      <c r="Z796" s="138"/>
      <c r="AA796" s="138"/>
      <c r="AB796" s="138"/>
    </row>
    <row r="797" spans="2:28" s="67" customFormat="1" ht="12" hidden="1">
      <c r="B797" s="65"/>
      <c r="C797" s="65"/>
      <c r="D797" s="66"/>
      <c r="E797" s="65"/>
      <c r="F797" s="66"/>
      <c r="G797" s="327"/>
      <c r="H797" s="331"/>
      <c r="I797" s="331"/>
      <c r="J797" s="411"/>
      <c r="K797" s="331"/>
      <c r="L797" s="307"/>
      <c r="M797" s="65"/>
      <c r="N797" s="65"/>
      <c r="O797" s="68"/>
      <c r="P797" s="65"/>
      <c r="Q797" s="65"/>
      <c r="R797" s="109"/>
      <c r="S797" s="115"/>
      <c r="T797" s="111"/>
      <c r="U797" s="278"/>
      <c r="V797" s="66"/>
      <c r="W797" s="66"/>
      <c r="X797" s="138"/>
      <c r="Y797" s="138"/>
      <c r="Z797" s="138"/>
      <c r="AA797" s="138"/>
      <c r="AB797" s="138"/>
    </row>
    <row r="798" spans="2:28" s="67" customFormat="1" ht="12" hidden="1">
      <c r="B798" s="65"/>
      <c r="C798" s="65"/>
      <c r="D798" s="66"/>
      <c r="E798" s="65"/>
      <c r="F798" s="66"/>
      <c r="G798" s="327"/>
      <c r="H798" s="331"/>
      <c r="I798" s="331"/>
      <c r="J798" s="411"/>
      <c r="K798" s="331"/>
      <c r="L798" s="307"/>
      <c r="M798" s="65"/>
      <c r="N798" s="65"/>
      <c r="O798" s="68"/>
      <c r="P798" s="65"/>
      <c r="Q798" s="65"/>
      <c r="R798" s="109"/>
      <c r="S798" s="115"/>
      <c r="T798" s="111"/>
      <c r="U798" s="278"/>
      <c r="V798" s="66"/>
      <c r="W798" s="66"/>
      <c r="X798" s="138"/>
      <c r="Y798" s="138"/>
      <c r="Z798" s="138"/>
      <c r="AA798" s="138"/>
      <c r="AB798" s="138"/>
    </row>
    <row r="799" spans="2:28" s="67" customFormat="1" ht="12" hidden="1">
      <c r="B799" s="65"/>
      <c r="C799" s="65"/>
      <c r="D799" s="66"/>
      <c r="E799" s="65"/>
      <c r="F799" s="66"/>
      <c r="G799" s="327"/>
      <c r="H799" s="331"/>
      <c r="I799" s="331"/>
      <c r="J799" s="411"/>
      <c r="K799" s="331"/>
      <c r="L799" s="307"/>
      <c r="M799" s="65"/>
      <c r="N799" s="65"/>
      <c r="O799" s="68"/>
      <c r="P799" s="65"/>
      <c r="Q799" s="65"/>
      <c r="R799" s="109"/>
      <c r="S799" s="115"/>
      <c r="T799" s="111"/>
      <c r="U799" s="278"/>
      <c r="V799" s="66"/>
      <c r="W799" s="66"/>
      <c r="X799" s="138"/>
      <c r="Y799" s="138"/>
      <c r="Z799" s="138"/>
      <c r="AA799" s="138"/>
      <c r="AB799" s="138"/>
    </row>
    <row r="800" spans="2:28" s="67" customFormat="1" ht="12" hidden="1">
      <c r="B800" s="65"/>
      <c r="C800" s="65"/>
      <c r="D800" s="66"/>
      <c r="E800" s="65"/>
      <c r="F800" s="66"/>
      <c r="G800" s="327"/>
      <c r="H800" s="331"/>
      <c r="I800" s="331"/>
      <c r="J800" s="411"/>
      <c r="K800" s="331"/>
      <c r="L800" s="307"/>
      <c r="M800" s="65"/>
      <c r="N800" s="65"/>
      <c r="O800" s="68"/>
      <c r="P800" s="65"/>
      <c r="Q800" s="65"/>
      <c r="R800" s="109"/>
      <c r="S800" s="115"/>
      <c r="T800" s="111"/>
      <c r="U800" s="278"/>
      <c r="V800" s="66"/>
      <c r="W800" s="66"/>
      <c r="X800" s="138"/>
      <c r="Y800" s="138"/>
      <c r="Z800" s="138"/>
      <c r="AA800" s="138"/>
      <c r="AB800" s="138"/>
    </row>
    <row r="801" spans="2:28" s="67" customFormat="1" ht="12" hidden="1">
      <c r="B801" s="65"/>
      <c r="C801" s="65"/>
      <c r="D801" s="66"/>
      <c r="E801" s="65"/>
      <c r="F801" s="66"/>
      <c r="G801" s="327"/>
      <c r="H801" s="331"/>
      <c r="I801" s="331"/>
      <c r="J801" s="411"/>
      <c r="K801" s="331"/>
      <c r="L801" s="307"/>
      <c r="M801" s="65"/>
      <c r="N801" s="65"/>
      <c r="O801" s="68"/>
      <c r="P801" s="65"/>
      <c r="Q801" s="65"/>
      <c r="R801" s="109"/>
      <c r="S801" s="115"/>
      <c r="T801" s="111"/>
      <c r="U801" s="278"/>
      <c r="V801" s="66"/>
      <c r="W801" s="66"/>
      <c r="X801" s="138"/>
      <c r="Y801" s="138"/>
      <c r="Z801" s="138"/>
      <c r="AA801" s="138"/>
      <c r="AB801" s="138"/>
    </row>
    <row r="802" spans="2:28" s="67" customFormat="1" ht="12" hidden="1">
      <c r="B802" s="65"/>
      <c r="C802" s="65"/>
      <c r="D802" s="66"/>
      <c r="E802" s="65"/>
      <c r="F802" s="66"/>
      <c r="G802" s="327"/>
      <c r="H802" s="331"/>
      <c r="I802" s="331"/>
      <c r="J802" s="411"/>
      <c r="K802" s="331"/>
      <c r="L802" s="307"/>
      <c r="M802" s="65"/>
      <c r="N802" s="65"/>
      <c r="O802" s="68"/>
      <c r="P802" s="65"/>
      <c r="Q802" s="65"/>
      <c r="R802" s="109"/>
      <c r="S802" s="115"/>
      <c r="T802" s="111"/>
      <c r="U802" s="278"/>
      <c r="V802" s="66"/>
      <c r="W802" s="66"/>
      <c r="X802" s="138"/>
      <c r="Y802" s="138"/>
      <c r="Z802" s="138"/>
      <c r="AA802" s="138"/>
      <c r="AB802" s="138"/>
    </row>
    <row r="803" spans="2:28" s="67" customFormat="1" ht="12" hidden="1">
      <c r="B803" s="65"/>
      <c r="C803" s="65"/>
      <c r="D803" s="66"/>
      <c r="E803" s="65"/>
      <c r="F803" s="66"/>
      <c r="G803" s="327"/>
      <c r="H803" s="331"/>
      <c r="I803" s="331"/>
      <c r="J803" s="411"/>
      <c r="K803" s="331"/>
      <c r="L803" s="307"/>
      <c r="M803" s="65"/>
      <c r="N803" s="65"/>
      <c r="O803" s="68"/>
      <c r="P803" s="65"/>
      <c r="Q803" s="65"/>
      <c r="R803" s="109"/>
      <c r="S803" s="115"/>
      <c r="T803" s="111"/>
      <c r="U803" s="278"/>
      <c r="V803" s="66"/>
      <c r="W803" s="66"/>
      <c r="X803" s="138"/>
      <c r="Y803" s="138"/>
      <c r="Z803" s="138"/>
      <c r="AA803" s="138"/>
      <c r="AB803" s="138"/>
    </row>
    <row r="804" spans="2:28" s="67" customFormat="1" ht="12" hidden="1">
      <c r="B804" s="65"/>
      <c r="C804" s="65"/>
      <c r="D804" s="66"/>
      <c r="E804" s="65"/>
      <c r="F804" s="66"/>
      <c r="G804" s="327"/>
      <c r="H804" s="331"/>
      <c r="I804" s="331"/>
      <c r="J804" s="411"/>
      <c r="K804" s="331"/>
      <c r="L804" s="307"/>
      <c r="M804" s="65"/>
      <c r="N804" s="65"/>
      <c r="O804" s="68"/>
      <c r="P804" s="65"/>
      <c r="Q804" s="65"/>
      <c r="R804" s="109"/>
      <c r="S804" s="115"/>
      <c r="T804" s="111"/>
      <c r="U804" s="278"/>
      <c r="V804" s="66"/>
      <c r="W804" s="66"/>
      <c r="X804" s="138"/>
      <c r="Y804" s="138"/>
      <c r="Z804" s="138"/>
      <c r="AA804" s="138"/>
      <c r="AB804" s="138"/>
    </row>
    <row r="805" spans="2:28" s="67" customFormat="1" ht="12" hidden="1">
      <c r="B805" s="65"/>
      <c r="C805" s="65"/>
      <c r="D805" s="66"/>
      <c r="E805" s="65"/>
      <c r="F805" s="66"/>
      <c r="G805" s="327"/>
      <c r="H805" s="331"/>
      <c r="I805" s="331"/>
      <c r="J805" s="411"/>
      <c r="K805" s="331"/>
      <c r="L805" s="307"/>
      <c r="M805" s="65"/>
      <c r="N805" s="65"/>
      <c r="O805" s="68"/>
      <c r="P805" s="65"/>
      <c r="Q805" s="65"/>
      <c r="R805" s="109"/>
      <c r="S805" s="115"/>
      <c r="T805" s="111"/>
      <c r="U805" s="278"/>
      <c r="V805" s="66"/>
      <c r="W805" s="66"/>
      <c r="X805" s="138"/>
      <c r="Y805" s="138"/>
      <c r="Z805" s="138"/>
      <c r="AA805" s="138"/>
      <c r="AB805" s="138"/>
    </row>
    <row r="806" spans="2:28" s="67" customFormat="1" ht="12" hidden="1">
      <c r="B806" s="65"/>
      <c r="C806" s="65"/>
      <c r="D806" s="66"/>
      <c r="E806" s="65"/>
      <c r="F806" s="66"/>
      <c r="G806" s="327"/>
      <c r="H806" s="331"/>
      <c r="I806" s="331"/>
      <c r="J806" s="411"/>
      <c r="K806" s="331"/>
      <c r="L806" s="307"/>
      <c r="M806" s="65"/>
      <c r="N806" s="65"/>
      <c r="O806" s="68"/>
      <c r="P806" s="65"/>
      <c r="Q806" s="65"/>
      <c r="R806" s="109"/>
      <c r="S806" s="115"/>
      <c r="T806" s="111"/>
      <c r="U806" s="278"/>
      <c r="V806" s="66"/>
      <c r="W806" s="66"/>
      <c r="X806" s="138"/>
      <c r="Y806" s="138"/>
      <c r="Z806" s="138"/>
      <c r="AA806" s="138"/>
      <c r="AB806" s="138"/>
    </row>
    <row r="807" spans="2:28" s="67" customFormat="1" ht="12" hidden="1">
      <c r="B807" s="65"/>
      <c r="C807" s="65"/>
      <c r="D807" s="66"/>
      <c r="E807" s="65"/>
      <c r="F807" s="66"/>
      <c r="G807" s="327"/>
      <c r="H807" s="331"/>
      <c r="I807" s="331"/>
      <c r="J807" s="411"/>
      <c r="K807" s="331"/>
      <c r="L807" s="307"/>
      <c r="M807" s="65"/>
      <c r="N807" s="65"/>
      <c r="O807" s="68"/>
      <c r="P807" s="65"/>
      <c r="Q807" s="65"/>
      <c r="R807" s="109"/>
      <c r="S807" s="115"/>
      <c r="T807" s="111"/>
      <c r="U807" s="278"/>
      <c r="V807" s="66"/>
      <c r="W807" s="66"/>
      <c r="X807" s="138"/>
      <c r="Y807" s="138"/>
      <c r="Z807" s="138"/>
      <c r="AA807" s="138"/>
      <c r="AB807" s="138"/>
    </row>
    <row r="808" spans="2:28" s="67" customFormat="1" ht="12" hidden="1">
      <c r="B808" s="65"/>
      <c r="C808" s="65"/>
      <c r="D808" s="66"/>
      <c r="E808" s="65"/>
      <c r="F808" s="66"/>
      <c r="G808" s="327"/>
      <c r="H808" s="331"/>
      <c r="I808" s="331"/>
      <c r="J808" s="411"/>
      <c r="K808" s="331"/>
      <c r="L808" s="307"/>
      <c r="M808" s="65"/>
      <c r="N808" s="65"/>
      <c r="O808" s="68"/>
      <c r="P808" s="65"/>
      <c r="Q808" s="65"/>
      <c r="R808" s="109"/>
      <c r="S808" s="115"/>
      <c r="T808" s="111"/>
      <c r="U808" s="278"/>
      <c r="V808" s="66"/>
      <c r="W808" s="66"/>
      <c r="X808" s="138"/>
      <c r="Y808" s="138"/>
      <c r="Z808" s="138"/>
      <c r="AA808" s="138"/>
      <c r="AB808" s="138"/>
    </row>
    <row r="809" spans="2:28" s="67" customFormat="1" ht="12" hidden="1">
      <c r="B809" s="65"/>
      <c r="C809" s="65"/>
      <c r="D809" s="66"/>
      <c r="E809" s="65"/>
      <c r="F809" s="66"/>
      <c r="G809" s="327"/>
      <c r="H809" s="331"/>
      <c r="I809" s="331"/>
      <c r="J809" s="411"/>
      <c r="K809" s="331"/>
      <c r="L809" s="307"/>
      <c r="M809" s="65"/>
      <c r="N809" s="65"/>
      <c r="O809" s="68"/>
      <c r="P809" s="65"/>
      <c r="Q809" s="65"/>
      <c r="R809" s="109"/>
      <c r="S809" s="115"/>
      <c r="T809" s="111"/>
      <c r="U809" s="278"/>
      <c r="V809" s="66"/>
      <c r="W809" s="66"/>
      <c r="X809" s="138"/>
      <c r="Y809" s="138"/>
      <c r="Z809" s="138"/>
      <c r="AA809" s="138"/>
      <c r="AB809" s="138"/>
    </row>
    <row r="810" spans="2:28" s="67" customFormat="1" ht="12" hidden="1">
      <c r="B810" s="65"/>
      <c r="C810" s="65"/>
      <c r="D810" s="66"/>
      <c r="E810" s="65"/>
      <c r="F810" s="66"/>
      <c r="G810" s="327"/>
      <c r="H810" s="331"/>
      <c r="I810" s="331"/>
      <c r="J810" s="411"/>
      <c r="K810" s="331"/>
      <c r="L810" s="307"/>
      <c r="M810" s="65"/>
      <c r="N810" s="65"/>
      <c r="O810" s="68"/>
      <c r="P810" s="65"/>
      <c r="Q810" s="65"/>
      <c r="R810" s="109"/>
      <c r="S810" s="115"/>
      <c r="T810" s="111"/>
      <c r="U810" s="278"/>
      <c r="V810" s="66"/>
      <c r="W810" s="66"/>
      <c r="X810" s="138"/>
      <c r="Y810" s="138"/>
      <c r="Z810" s="138"/>
      <c r="AA810" s="138"/>
      <c r="AB810" s="138"/>
    </row>
    <row r="811" spans="2:28" s="67" customFormat="1" ht="12" hidden="1">
      <c r="B811" s="65"/>
      <c r="C811" s="65"/>
      <c r="D811" s="66"/>
      <c r="E811" s="65"/>
      <c r="F811" s="66"/>
      <c r="G811" s="327"/>
      <c r="H811" s="331"/>
      <c r="I811" s="331"/>
      <c r="J811" s="411"/>
      <c r="K811" s="331"/>
      <c r="L811" s="307"/>
      <c r="M811" s="65"/>
      <c r="N811" s="65"/>
      <c r="O811" s="68"/>
      <c r="P811" s="65"/>
      <c r="Q811" s="65"/>
      <c r="R811" s="109"/>
      <c r="S811" s="115"/>
      <c r="T811" s="111"/>
      <c r="U811" s="278"/>
      <c r="V811" s="66"/>
      <c r="W811" s="66"/>
      <c r="X811" s="138"/>
      <c r="Y811" s="138"/>
      <c r="Z811" s="138"/>
      <c r="AA811" s="138"/>
      <c r="AB811" s="138"/>
    </row>
    <row r="812" spans="2:28" s="67" customFormat="1" ht="12" hidden="1">
      <c r="B812" s="65"/>
      <c r="C812" s="65"/>
      <c r="D812" s="66"/>
      <c r="E812" s="65"/>
      <c r="F812" s="66"/>
      <c r="G812" s="327"/>
      <c r="H812" s="331"/>
      <c r="I812" s="331"/>
      <c r="J812" s="411"/>
      <c r="K812" s="331"/>
      <c r="L812" s="307"/>
      <c r="M812" s="65"/>
      <c r="N812" s="65"/>
      <c r="O812" s="68"/>
      <c r="P812" s="65"/>
      <c r="Q812" s="65"/>
      <c r="R812" s="109"/>
      <c r="S812" s="115"/>
      <c r="T812" s="111"/>
      <c r="U812" s="278"/>
      <c r="V812" s="66"/>
      <c r="W812" s="66"/>
      <c r="X812" s="138"/>
      <c r="Y812" s="138"/>
      <c r="Z812" s="138"/>
      <c r="AA812" s="138"/>
      <c r="AB812" s="138"/>
    </row>
    <row r="813" spans="2:28" s="67" customFormat="1" ht="12" hidden="1">
      <c r="B813" s="65"/>
      <c r="C813" s="65"/>
      <c r="D813" s="66"/>
      <c r="E813" s="65"/>
      <c r="F813" s="66"/>
      <c r="G813" s="327"/>
      <c r="H813" s="331"/>
      <c r="I813" s="331"/>
      <c r="J813" s="411"/>
      <c r="K813" s="331"/>
      <c r="L813" s="307"/>
      <c r="M813" s="65"/>
      <c r="N813" s="65"/>
      <c r="O813" s="68"/>
      <c r="P813" s="65"/>
      <c r="Q813" s="65"/>
      <c r="R813" s="109"/>
      <c r="S813" s="115"/>
      <c r="T813" s="111"/>
      <c r="U813" s="278"/>
      <c r="V813" s="66"/>
      <c r="W813" s="66"/>
      <c r="X813" s="138"/>
      <c r="Y813" s="138"/>
      <c r="Z813" s="138"/>
      <c r="AA813" s="138"/>
      <c r="AB813" s="138"/>
    </row>
    <row r="814" spans="2:28" s="67" customFormat="1" ht="12" hidden="1">
      <c r="B814" s="65"/>
      <c r="C814" s="65"/>
      <c r="D814" s="66"/>
      <c r="E814" s="65"/>
      <c r="F814" s="66"/>
      <c r="G814" s="327"/>
      <c r="H814" s="331"/>
      <c r="I814" s="331"/>
      <c r="J814" s="411"/>
      <c r="K814" s="331"/>
      <c r="L814" s="307"/>
      <c r="M814" s="65"/>
      <c r="N814" s="65"/>
      <c r="O814" s="68"/>
      <c r="P814" s="65"/>
      <c r="Q814" s="65"/>
      <c r="R814" s="109"/>
      <c r="S814" s="115"/>
      <c r="T814" s="111"/>
      <c r="U814" s="278"/>
      <c r="V814" s="66"/>
      <c r="W814" s="66"/>
      <c r="X814" s="138"/>
      <c r="Y814" s="138"/>
      <c r="Z814" s="138"/>
      <c r="AA814" s="138"/>
      <c r="AB814" s="138"/>
    </row>
    <row r="815" spans="2:28" s="67" customFormat="1" ht="12" hidden="1">
      <c r="B815" s="65"/>
      <c r="C815" s="65"/>
      <c r="D815" s="66"/>
      <c r="E815" s="65"/>
      <c r="F815" s="66"/>
      <c r="G815" s="327"/>
      <c r="H815" s="331"/>
      <c r="I815" s="331"/>
      <c r="J815" s="411"/>
      <c r="K815" s="331"/>
      <c r="L815" s="307"/>
      <c r="M815" s="65"/>
      <c r="N815" s="65"/>
      <c r="O815" s="68"/>
      <c r="P815" s="65"/>
      <c r="Q815" s="65"/>
      <c r="R815" s="109"/>
      <c r="S815" s="115"/>
      <c r="T815" s="111"/>
      <c r="U815" s="278"/>
      <c r="V815" s="66"/>
      <c r="W815" s="66"/>
      <c r="X815" s="138"/>
      <c r="Y815" s="138"/>
      <c r="Z815" s="138"/>
      <c r="AA815" s="138"/>
      <c r="AB815" s="138"/>
    </row>
    <row r="816" spans="2:28" s="67" customFormat="1" ht="12" hidden="1">
      <c r="B816" s="65"/>
      <c r="C816" s="65"/>
      <c r="D816" s="66"/>
      <c r="E816" s="65"/>
      <c r="F816" s="66"/>
      <c r="G816" s="327"/>
      <c r="H816" s="331"/>
      <c r="I816" s="331"/>
      <c r="J816" s="411"/>
      <c r="K816" s="331"/>
      <c r="L816" s="307"/>
      <c r="M816" s="65"/>
      <c r="N816" s="65"/>
      <c r="O816" s="68"/>
      <c r="P816" s="65"/>
      <c r="Q816" s="65"/>
      <c r="R816" s="109"/>
      <c r="S816" s="115"/>
      <c r="T816" s="111"/>
      <c r="U816" s="278"/>
      <c r="V816" s="66"/>
      <c r="W816" s="66"/>
      <c r="X816" s="138"/>
      <c r="Y816" s="138"/>
      <c r="Z816" s="138"/>
      <c r="AA816" s="138"/>
      <c r="AB816" s="138"/>
    </row>
    <row r="817" spans="2:28" s="67" customFormat="1" ht="12" hidden="1">
      <c r="B817" s="65"/>
      <c r="C817" s="65"/>
      <c r="D817" s="66"/>
      <c r="E817" s="65"/>
      <c r="F817" s="66"/>
      <c r="G817" s="327"/>
      <c r="H817" s="331"/>
      <c r="I817" s="331"/>
      <c r="J817" s="411"/>
      <c r="K817" s="331"/>
      <c r="L817" s="307"/>
      <c r="M817" s="65"/>
      <c r="N817" s="65"/>
      <c r="O817" s="68"/>
      <c r="P817" s="65"/>
      <c r="Q817" s="65"/>
      <c r="R817" s="109"/>
      <c r="S817" s="115"/>
      <c r="T817" s="111"/>
      <c r="U817" s="278"/>
      <c r="V817" s="66"/>
      <c r="W817" s="66"/>
      <c r="X817" s="138"/>
      <c r="Y817" s="138"/>
      <c r="Z817" s="138"/>
      <c r="AA817" s="138"/>
      <c r="AB817" s="138"/>
    </row>
    <row r="818" spans="2:28" s="67" customFormat="1" ht="12" hidden="1">
      <c r="B818" s="65"/>
      <c r="C818" s="65"/>
      <c r="D818" s="66"/>
      <c r="E818" s="65"/>
      <c r="F818" s="66"/>
      <c r="G818" s="327"/>
      <c r="H818" s="331"/>
      <c r="I818" s="331"/>
      <c r="J818" s="411"/>
      <c r="K818" s="331"/>
      <c r="L818" s="307"/>
      <c r="M818" s="65"/>
      <c r="N818" s="65"/>
      <c r="O818" s="68"/>
      <c r="P818" s="65"/>
      <c r="Q818" s="65"/>
      <c r="R818" s="109"/>
      <c r="S818" s="115"/>
      <c r="T818" s="111"/>
      <c r="U818" s="278"/>
      <c r="V818" s="66"/>
      <c r="W818" s="66"/>
      <c r="X818" s="138"/>
      <c r="Y818" s="138"/>
      <c r="Z818" s="138"/>
      <c r="AA818" s="138"/>
      <c r="AB818" s="138"/>
    </row>
    <row r="819" spans="2:28" s="67" customFormat="1" ht="12" hidden="1">
      <c r="B819" s="65"/>
      <c r="C819" s="65"/>
      <c r="D819" s="66"/>
      <c r="E819" s="65"/>
      <c r="F819" s="66"/>
      <c r="G819" s="327"/>
      <c r="H819" s="331"/>
      <c r="I819" s="331"/>
      <c r="J819" s="411"/>
      <c r="K819" s="331"/>
      <c r="L819" s="307"/>
      <c r="M819" s="65"/>
      <c r="N819" s="65"/>
      <c r="O819" s="68"/>
      <c r="P819" s="65"/>
      <c r="Q819" s="65"/>
      <c r="R819" s="109"/>
      <c r="S819" s="115"/>
      <c r="T819" s="111"/>
      <c r="U819" s="278"/>
      <c r="V819" s="66"/>
      <c r="W819" s="66"/>
      <c r="X819" s="138"/>
      <c r="Y819" s="138"/>
      <c r="Z819" s="138"/>
      <c r="AA819" s="138"/>
      <c r="AB819" s="138"/>
    </row>
    <row r="820" spans="2:28" s="67" customFormat="1" ht="12" hidden="1">
      <c r="B820" s="65"/>
      <c r="C820" s="65"/>
      <c r="D820" s="66"/>
      <c r="E820" s="65"/>
      <c r="F820" s="66"/>
      <c r="G820" s="327"/>
      <c r="H820" s="331"/>
      <c r="I820" s="331"/>
      <c r="J820" s="411"/>
      <c r="K820" s="331"/>
      <c r="L820" s="307"/>
      <c r="M820" s="65"/>
      <c r="N820" s="65"/>
      <c r="O820" s="68"/>
      <c r="P820" s="65"/>
      <c r="Q820" s="65"/>
      <c r="R820" s="109"/>
      <c r="S820" s="115"/>
      <c r="T820" s="111"/>
      <c r="U820" s="278"/>
      <c r="V820" s="66"/>
      <c r="W820" s="66"/>
      <c r="X820" s="138"/>
      <c r="Y820" s="138"/>
      <c r="Z820" s="138"/>
      <c r="AA820" s="138"/>
      <c r="AB820" s="138"/>
    </row>
    <row r="821" spans="2:28" s="67" customFormat="1" ht="12" hidden="1">
      <c r="B821" s="65"/>
      <c r="C821" s="65"/>
      <c r="D821" s="66"/>
      <c r="E821" s="65"/>
      <c r="F821" s="66"/>
      <c r="G821" s="327"/>
      <c r="H821" s="331"/>
      <c r="I821" s="331"/>
      <c r="J821" s="411"/>
      <c r="K821" s="331"/>
      <c r="L821" s="307"/>
      <c r="M821" s="65"/>
      <c r="N821" s="65"/>
      <c r="O821" s="68"/>
      <c r="P821" s="65"/>
      <c r="Q821" s="65"/>
      <c r="R821" s="109"/>
      <c r="S821" s="115"/>
      <c r="T821" s="111"/>
      <c r="U821" s="278"/>
      <c r="V821" s="66"/>
      <c r="W821" s="66"/>
      <c r="X821" s="138"/>
      <c r="Y821" s="138"/>
      <c r="Z821" s="138"/>
      <c r="AA821" s="138"/>
      <c r="AB821" s="138"/>
    </row>
    <row r="822" spans="2:28" s="67" customFormat="1" ht="12" hidden="1">
      <c r="B822" s="65"/>
      <c r="C822" s="65"/>
      <c r="D822" s="66"/>
      <c r="E822" s="65"/>
      <c r="F822" s="66"/>
      <c r="G822" s="327"/>
      <c r="H822" s="331"/>
      <c r="I822" s="331"/>
      <c r="J822" s="411"/>
      <c r="K822" s="331"/>
      <c r="L822" s="307"/>
      <c r="M822" s="65"/>
      <c r="N822" s="65"/>
      <c r="O822" s="68"/>
      <c r="P822" s="65"/>
      <c r="Q822" s="65"/>
      <c r="R822" s="109"/>
      <c r="S822" s="115"/>
      <c r="T822" s="111"/>
      <c r="U822" s="278"/>
      <c r="V822" s="66"/>
      <c r="W822" s="66"/>
      <c r="X822" s="138"/>
      <c r="Y822" s="138"/>
      <c r="Z822" s="138"/>
      <c r="AA822" s="138"/>
      <c r="AB822" s="138"/>
    </row>
    <row r="823" spans="2:28" s="67" customFormat="1" ht="12" hidden="1">
      <c r="B823" s="65"/>
      <c r="C823" s="65"/>
      <c r="D823" s="66"/>
      <c r="E823" s="65"/>
      <c r="F823" s="66"/>
      <c r="G823" s="327"/>
      <c r="H823" s="331"/>
      <c r="I823" s="331"/>
      <c r="J823" s="411"/>
      <c r="K823" s="331"/>
      <c r="L823" s="307"/>
      <c r="M823" s="65"/>
      <c r="N823" s="65"/>
      <c r="O823" s="68"/>
      <c r="P823" s="65"/>
      <c r="Q823" s="65"/>
      <c r="R823" s="109"/>
      <c r="S823" s="115"/>
      <c r="T823" s="111"/>
      <c r="U823" s="278"/>
      <c r="V823" s="66"/>
      <c r="W823" s="66"/>
      <c r="X823" s="138"/>
      <c r="Y823" s="138"/>
      <c r="Z823" s="138"/>
      <c r="AA823" s="138"/>
      <c r="AB823" s="138"/>
    </row>
    <row r="824" spans="2:28" s="67" customFormat="1" ht="12" hidden="1">
      <c r="B824" s="65"/>
      <c r="C824" s="65"/>
      <c r="D824" s="66"/>
      <c r="E824" s="65"/>
      <c r="F824" s="66"/>
      <c r="G824" s="327"/>
      <c r="H824" s="331"/>
      <c r="I824" s="331"/>
      <c r="J824" s="411"/>
      <c r="K824" s="331"/>
      <c r="L824" s="307"/>
      <c r="M824" s="65"/>
      <c r="N824" s="65"/>
      <c r="O824" s="68"/>
      <c r="P824" s="65"/>
      <c r="Q824" s="65"/>
      <c r="R824" s="109"/>
      <c r="S824" s="115"/>
      <c r="T824" s="111"/>
      <c r="U824" s="278"/>
      <c r="V824" s="66"/>
      <c r="W824" s="66"/>
      <c r="X824" s="138"/>
      <c r="Y824" s="138"/>
      <c r="Z824" s="138"/>
      <c r="AA824" s="138"/>
      <c r="AB824" s="138"/>
    </row>
    <row r="825" spans="2:28" s="67" customFormat="1" ht="12" hidden="1">
      <c r="B825" s="65"/>
      <c r="C825" s="65"/>
      <c r="D825" s="66"/>
      <c r="E825" s="65"/>
      <c r="F825" s="66"/>
      <c r="G825" s="327"/>
      <c r="H825" s="331"/>
      <c r="I825" s="331"/>
      <c r="J825" s="411"/>
      <c r="K825" s="331"/>
      <c r="L825" s="307"/>
      <c r="M825" s="65"/>
      <c r="N825" s="65"/>
      <c r="O825" s="68"/>
      <c r="P825" s="65"/>
      <c r="Q825" s="65"/>
      <c r="R825" s="109"/>
      <c r="S825" s="115"/>
      <c r="T825" s="111"/>
      <c r="U825" s="278"/>
      <c r="V825" s="66"/>
      <c r="W825" s="66"/>
      <c r="X825" s="138"/>
      <c r="Y825" s="138"/>
      <c r="Z825" s="138"/>
      <c r="AA825" s="138"/>
      <c r="AB825" s="138"/>
    </row>
    <row r="826" spans="2:28" s="67" customFormat="1" ht="12" hidden="1">
      <c r="B826" s="65"/>
      <c r="C826" s="65"/>
      <c r="D826" s="66"/>
      <c r="E826" s="65"/>
      <c r="F826" s="66"/>
      <c r="G826" s="327"/>
      <c r="H826" s="331"/>
      <c r="I826" s="331"/>
      <c r="J826" s="411"/>
      <c r="K826" s="331"/>
      <c r="L826" s="307"/>
      <c r="M826" s="65"/>
      <c r="N826" s="65"/>
      <c r="O826" s="68"/>
      <c r="P826" s="65"/>
      <c r="Q826" s="65"/>
      <c r="R826" s="109"/>
      <c r="S826" s="115"/>
      <c r="T826" s="111"/>
      <c r="U826" s="278"/>
      <c r="V826" s="66"/>
      <c r="W826" s="66"/>
      <c r="X826" s="138"/>
      <c r="Y826" s="138"/>
      <c r="Z826" s="138"/>
      <c r="AA826" s="138"/>
      <c r="AB826" s="138"/>
    </row>
    <row r="827" spans="2:28" s="67" customFormat="1" ht="12" hidden="1">
      <c r="B827" s="65"/>
      <c r="C827" s="65"/>
      <c r="D827" s="66"/>
      <c r="E827" s="65"/>
      <c r="F827" s="66"/>
      <c r="G827" s="327"/>
      <c r="H827" s="331"/>
      <c r="I827" s="331"/>
      <c r="J827" s="411"/>
      <c r="K827" s="331"/>
      <c r="L827" s="307"/>
      <c r="M827" s="65"/>
      <c r="N827" s="65"/>
      <c r="O827" s="68"/>
      <c r="P827" s="65"/>
      <c r="Q827" s="65"/>
      <c r="R827" s="109"/>
      <c r="S827" s="115"/>
      <c r="T827" s="111"/>
      <c r="U827" s="278"/>
      <c r="V827" s="66"/>
      <c r="W827" s="66"/>
      <c r="X827" s="138"/>
      <c r="Y827" s="138"/>
      <c r="Z827" s="138"/>
      <c r="AA827" s="138"/>
      <c r="AB827" s="138"/>
    </row>
    <row r="828" spans="2:28" s="67" customFormat="1" ht="12" hidden="1">
      <c r="B828" s="65"/>
      <c r="C828" s="65"/>
      <c r="D828" s="66"/>
      <c r="E828" s="65"/>
      <c r="F828" s="66"/>
      <c r="G828" s="327"/>
      <c r="H828" s="331"/>
      <c r="I828" s="331"/>
      <c r="J828" s="411"/>
      <c r="K828" s="331"/>
      <c r="L828" s="307"/>
      <c r="M828" s="65"/>
      <c r="N828" s="65"/>
      <c r="O828" s="68"/>
      <c r="P828" s="65"/>
      <c r="Q828" s="65"/>
      <c r="R828" s="109"/>
      <c r="S828" s="115"/>
      <c r="T828" s="111"/>
      <c r="U828" s="278"/>
      <c r="V828" s="66"/>
      <c r="W828" s="66"/>
      <c r="X828" s="138"/>
      <c r="Y828" s="138"/>
      <c r="Z828" s="138"/>
      <c r="AA828" s="138"/>
      <c r="AB828" s="138"/>
    </row>
    <row r="829" spans="2:28" s="67" customFormat="1" ht="12" hidden="1">
      <c r="B829" s="65"/>
      <c r="C829" s="65"/>
      <c r="D829" s="66"/>
      <c r="E829" s="65"/>
      <c r="F829" s="66"/>
      <c r="G829" s="327"/>
      <c r="H829" s="331"/>
      <c r="I829" s="331"/>
      <c r="J829" s="411"/>
      <c r="K829" s="331"/>
      <c r="L829" s="307"/>
      <c r="M829" s="65"/>
      <c r="N829" s="65"/>
      <c r="O829" s="68"/>
      <c r="P829" s="65"/>
      <c r="Q829" s="65"/>
      <c r="R829" s="109"/>
      <c r="S829" s="115"/>
      <c r="T829" s="111"/>
      <c r="U829" s="278"/>
      <c r="V829" s="66"/>
      <c r="W829" s="66"/>
      <c r="X829" s="138"/>
      <c r="Y829" s="138"/>
      <c r="Z829" s="138"/>
      <c r="AA829" s="138"/>
      <c r="AB829" s="138"/>
    </row>
    <row r="830" spans="2:28" s="67" customFormat="1" ht="12" hidden="1">
      <c r="B830" s="65"/>
      <c r="C830" s="65"/>
      <c r="D830" s="66"/>
      <c r="E830" s="65"/>
      <c r="F830" s="66"/>
      <c r="G830" s="327"/>
      <c r="H830" s="331"/>
      <c r="I830" s="331"/>
      <c r="J830" s="411"/>
      <c r="K830" s="331"/>
      <c r="L830" s="307"/>
      <c r="M830" s="65"/>
      <c r="N830" s="65"/>
      <c r="O830" s="68"/>
      <c r="P830" s="65"/>
      <c r="Q830" s="65"/>
      <c r="R830" s="109"/>
      <c r="S830" s="115"/>
      <c r="T830" s="111"/>
      <c r="U830" s="278"/>
      <c r="V830" s="66"/>
      <c r="W830" s="66"/>
      <c r="X830" s="138"/>
      <c r="Y830" s="138"/>
      <c r="Z830" s="138"/>
      <c r="AA830" s="138"/>
      <c r="AB830" s="138"/>
    </row>
    <row r="831" spans="2:28" s="67" customFormat="1" ht="12" hidden="1">
      <c r="B831" s="65"/>
      <c r="C831" s="65"/>
      <c r="D831" s="66"/>
      <c r="E831" s="65"/>
      <c r="F831" s="66"/>
      <c r="G831" s="327"/>
      <c r="H831" s="331"/>
      <c r="I831" s="331"/>
      <c r="J831" s="411"/>
      <c r="K831" s="331"/>
      <c r="L831" s="307"/>
      <c r="M831" s="65"/>
      <c r="N831" s="65"/>
      <c r="O831" s="68"/>
      <c r="P831" s="65"/>
      <c r="Q831" s="65"/>
      <c r="R831" s="109"/>
      <c r="S831" s="115"/>
      <c r="T831" s="111"/>
      <c r="U831" s="278"/>
      <c r="V831" s="66"/>
      <c r="W831" s="66"/>
      <c r="X831" s="138"/>
      <c r="Y831" s="138"/>
      <c r="Z831" s="138"/>
      <c r="AA831" s="138"/>
      <c r="AB831" s="138"/>
    </row>
    <row r="832" spans="2:28" s="67" customFormat="1" ht="12" hidden="1">
      <c r="B832" s="65"/>
      <c r="C832" s="65"/>
      <c r="D832" s="66"/>
      <c r="E832" s="65"/>
      <c r="F832" s="66"/>
      <c r="G832" s="327"/>
      <c r="H832" s="331"/>
      <c r="I832" s="331"/>
      <c r="J832" s="411"/>
      <c r="K832" s="331"/>
      <c r="L832" s="307"/>
      <c r="M832" s="65"/>
      <c r="N832" s="65"/>
      <c r="O832" s="68"/>
      <c r="P832" s="65"/>
      <c r="Q832" s="65"/>
      <c r="R832" s="109"/>
      <c r="S832" s="115"/>
      <c r="T832" s="111"/>
      <c r="U832" s="278"/>
      <c r="V832" s="66"/>
      <c r="W832" s="66"/>
      <c r="X832" s="138"/>
      <c r="Y832" s="138"/>
      <c r="Z832" s="138"/>
      <c r="AA832" s="138"/>
      <c r="AB832" s="138"/>
    </row>
    <row r="833" spans="2:28" s="67" customFormat="1" ht="12" hidden="1">
      <c r="B833" s="65"/>
      <c r="C833" s="65"/>
      <c r="D833" s="66"/>
      <c r="E833" s="65"/>
      <c r="F833" s="66"/>
      <c r="G833" s="327"/>
      <c r="H833" s="331"/>
      <c r="I833" s="331"/>
      <c r="J833" s="411"/>
      <c r="K833" s="331"/>
      <c r="L833" s="307"/>
      <c r="M833" s="65"/>
      <c r="N833" s="65"/>
      <c r="O833" s="68"/>
      <c r="P833" s="65"/>
      <c r="Q833" s="65"/>
      <c r="R833" s="109"/>
      <c r="S833" s="115"/>
      <c r="T833" s="111"/>
      <c r="U833" s="278"/>
      <c r="V833" s="66"/>
      <c r="W833" s="66"/>
      <c r="X833" s="138"/>
      <c r="Y833" s="138"/>
      <c r="Z833" s="138"/>
      <c r="AA833" s="138"/>
      <c r="AB833" s="138"/>
    </row>
    <row r="834" spans="2:28" s="67" customFormat="1" ht="12" hidden="1">
      <c r="B834" s="65"/>
      <c r="C834" s="65"/>
      <c r="D834" s="66"/>
      <c r="E834" s="65"/>
      <c r="F834" s="66"/>
      <c r="G834" s="327"/>
      <c r="H834" s="331"/>
      <c r="I834" s="331"/>
      <c r="J834" s="411"/>
      <c r="K834" s="331"/>
      <c r="L834" s="307"/>
      <c r="M834" s="65"/>
      <c r="N834" s="65"/>
      <c r="O834" s="68"/>
      <c r="P834" s="65"/>
      <c r="Q834" s="65"/>
      <c r="R834" s="109"/>
      <c r="S834" s="115"/>
      <c r="T834" s="111"/>
      <c r="U834" s="278"/>
      <c r="V834" s="66"/>
      <c r="W834" s="66"/>
      <c r="X834" s="138"/>
      <c r="Y834" s="138"/>
      <c r="Z834" s="138"/>
      <c r="AA834" s="138"/>
      <c r="AB834" s="138"/>
    </row>
    <row r="835" spans="2:28" s="67" customFormat="1" ht="12" hidden="1">
      <c r="B835" s="65"/>
      <c r="C835" s="65"/>
      <c r="D835" s="66"/>
      <c r="E835" s="65"/>
      <c r="F835" s="66"/>
      <c r="G835" s="327"/>
      <c r="H835" s="331"/>
      <c r="I835" s="331"/>
      <c r="J835" s="411"/>
      <c r="K835" s="331"/>
      <c r="L835" s="307"/>
      <c r="M835" s="65"/>
      <c r="N835" s="65"/>
      <c r="O835" s="68"/>
      <c r="P835" s="65"/>
      <c r="Q835" s="65"/>
      <c r="R835" s="109"/>
      <c r="S835" s="115"/>
      <c r="T835" s="111"/>
      <c r="U835" s="278"/>
      <c r="V835" s="66"/>
      <c r="W835" s="66"/>
      <c r="X835" s="138"/>
      <c r="Y835" s="138"/>
      <c r="Z835" s="138"/>
      <c r="AA835" s="138"/>
      <c r="AB835" s="138"/>
    </row>
    <row r="836" spans="2:28" s="67" customFormat="1" ht="12" hidden="1">
      <c r="B836" s="65"/>
      <c r="C836" s="65"/>
      <c r="D836" s="66"/>
      <c r="E836" s="65"/>
      <c r="F836" s="66"/>
      <c r="G836" s="327"/>
      <c r="H836" s="331"/>
      <c r="I836" s="331"/>
      <c r="J836" s="411"/>
      <c r="K836" s="331"/>
      <c r="L836" s="307"/>
      <c r="M836" s="65"/>
      <c r="N836" s="65"/>
      <c r="O836" s="68"/>
      <c r="P836" s="65"/>
      <c r="Q836" s="65"/>
      <c r="R836" s="109"/>
      <c r="S836" s="115"/>
      <c r="T836" s="111"/>
      <c r="U836" s="278"/>
      <c r="V836" s="66"/>
      <c r="W836" s="66"/>
      <c r="X836" s="138"/>
      <c r="Y836" s="138"/>
      <c r="Z836" s="138"/>
      <c r="AA836" s="138"/>
      <c r="AB836" s="138"/>
    </row>
    <row r="837" spans="2:28" s="67" customFormat="1" ht="12" hidden="1">
      <c r="B837" s="65"/>
      <c r="C837" s="65"/>
      <c r="D837" s="66"/>
      <c r="E837" s="65"/>
      <c r="F837" s="66"/>
      <c r="G837" s="327"/>
      <c r="H837" s="331"/>
      <c r="I837" s="331"/>
      <c r="J837" s="411"/>
      <c r="K837" s="331"/>
      <c r="L837" s="307"/>
      <c r="M837" s="65"/>
      <c r="N837" s="65"/>
      <c r="O837" s="68"/>
      <c r="P837" s="65"/>
      <c r="Q837" s="65"/>
      <c r="R837" s="109"/>
      <c r="S837" s="115"/>
      <c r="T837" s="111"/>
      <c r="U837" s="278"/>
      <c r="V837" s="66"/>
      <c r="W837" s="66"/>
      <c r="X837" s="138"/>
      <c r="Y837" s="138"/>
      <c r="Z837" s="138"/>
      <c r="AA837" s="138"/>
      <c r="AB837" s="138"/>
    </row>
    <row r="838" spans="2:28" s="67" customFormat="1" ht="12" hidden="1">
      <c r="B838" s="65"/>
      <c r="C838" s="65"/>
      <c r="D838" s="66"/>
      <c r="E838" s="65"/>
      <c r="F838" s="66"/>
      <c r="G838" s="327"/>
      <c r="H838" s="331"/>
      <c r="I838" s="331"/>
      <c r="J838" s="411"/>
      <c r="K838" s="331"/>
      <c r="L838" s="307"/>
      <c r="M838" s="65"/>
      <c r="N838" s="65"/>
      <c r="O838" s="68"/>
      <c r="P838" s="65"/>
      <c r="Q838" s="65"/>
      <c r="R838" s="109"/>
      <c r="S838" s="115"/>
      <c r="T838" s="111"/>
      <c r="U838" s="278"/>
      <c r="V838" s="66"/>
      <c r="W838" s="66"/>
      <c r="X838" s="138"/>
      <c r="Y838" s="138"/>
      <c r="Z838" s="138"/>
      <c r="AA838" s="138"/>
      <c r="AB838" s="138"/>
    </row>
    <row r="839" spans="2:28" s="67" customFormat="1" ht="12" hidden="1">
      <c r="B839" s="65"/>
      <c r="C839" s="65"/>
      <c r="D839" s="66"/>
      <c r="E839" s="65"/>
      <c r="F839" s="66"/>
      <c r="G839" s="327"/>
      <c r="H839" s="331"/>
      <c r="I839" s="331"/>
      <c r="J839" s="411"/>
      <c r="K839" s="331"/>
      <c r="L839" s="307"/>
      <c r="M839" s="65"/>
      <c r="N839" s="65"/>
      <c r="O839" s="68"/>
      <c r="P839" s="65"/>
      <c r="Q839" s="65"/>
      <c r="R839" s="109"/>
      <c r="S839" s="115"/>
      <c r="T839" s="111"/>
      <c r="U839" s="278"/>
      <c r="V839" s="66"/>
      <c r="W839" s="66"/>
      <c r="X839" s="138"/>
      <c r="Y839" s="138"/>
      <c r="Z839" s="138"/>
      <c r="AA839" s="138"/>
      <c r="AB839" s="138"/>
    </row>
    <row r="840" spans="2:28" s="67" customFormat="1" ht="12" hidden="1">
      <c r="B840" s="65"/>
      <c r="C840" s="65"/>
      <c r="D840" s="66"/>
      <c r="E840" s="65"/>
      <c r="F840" s="66"/>
      <c r="G840" s="327"/>
      <c r="H840" s="331"/>
      <c r="I840" s="331"/>
      <c r="J840" s="411"/>
      <c r="K840" s="331"/>
      <c r="L840" s="307"/>
      <c r="M840" s="65"/>
      <c r="N840" s="65"/>
      <c r="O840" s="68"/>
      <c r="P840" s="65"/>
      <c r="Q840" s="65"/>
      <c r="R840" s="109"/>
      <c r="S840" s="115"/>
      <c r="T840" s="111"/>
      <c r="U840" s="278"/>
      <c r="V840" s="66"/>
      <c r="W840" s="66"/>
      <c r="X840" s="138"/>
      <c r="Y840" s="138"/>
      <c r="Z840" s="138"/>
      <c r="AA840" s="138"/>
      <c r="AB840" s="138"/>
    </row>
    <row r="841" spans="2:28" s="67" customFormat="1" ht="12" hidden="1">
      <c r="B841" s="65"/>
      <c r="C841" s="65"/>
      <c r="D841" s="66"/>
      <c r="E841" s="65"/>
      <c r="F841" s="66"/>
      <c r="G841" s="327"/>
      <c r="H841" s="331"/>
      <c r="I841" s="331"/>
      <c r="J841" s="411"/>
      <c r="K841" s="331"/>
      <c r="L841" s="307"/>
      <c r="M841" s="65"/>
      <c r="N841" s="65"/>
      <c r="O841" s="68"/>
      <c r="P841" s="65"/>
      <c r="Q841" s="65"/>
      <c r="R841" s="109"/>
      <c r="S841" s="115"/>
      <c r="T841" s="111"/>
      <c r="U841" s="278"/>
      <c r="V841" s="66"/>
      <c r="W841" s="66"/>
      <c r="X841" s="138"/>
      <c r="Y841" s="138"/>
      <c r="Z841" s="138"/>
      <c r="AA841" s="138"/>
      <c r="AB841" s="138"/>
    </row>
    <row r="842" spans="2:28" s="67" customFormat="1" ht="12" hidden="1">
      <c r="B842" s="65"/>
      <c r="C842" s="65"/>
      <c r="D842" s="66"/>
      <c r="E842" s="65"/>
      <c r="F842" s="66"/>
      <c r="G842" s="327"/>
      <c r="H842" s="331"/>
      <c r="I842" s="331"/>
      <c r="J842" s="411"/>
      <c r="K842" s="331"/>
      <c r="L842" s="307"/>
      <c r="M842" s="65"/>
      <c r="N842" s="65"/>
      <c r="O842" s="68"/>
      <c r="P842" s="65"/>
      <c r="Q842" s="65"/>
      <c r="R842" s="109"/>
      <c r="S842" s="115"/>
      <c r="T842" s="111"/>
      <c r="U842" s="278"/>
      <c r="V842" s="66"/>
      <c r="W842" s="66"/>
      <c r="X842" s="138"/>
      <c r="Y842" s="138"/>
      <c r="Z842" s="138"/>
      <c r="AA842" s="138"/>
      <c r="AB842" s="138"/>
    </row>
    <row r="843" spans="2:28" s="67" customFormat="1" ht="12" hidden="1">
      <c r="B843" s="65"/>
      <c r="C843" s="65"/>
      <c r="D843" s="66"/>
      <c r="E843" s="65"/>
      <c r="F843" s="66"/>
      <c r="G843" s="327"/>
      <c r="H843" s="331"/>
      <c r="I843" s="331"/>
      <c r="J843" s="411"/>
      <c r="K843" s="331"/>
      <c r="L843" s="307"/>
      <c r="M843" s="65"/>
      <c r="N843" s="65"/>
      <c r="O843" s="68"/>
      <c r="P843" s="65"/>
      <c r="Q843" s="65"/>
      <c r="R843" s="109"/>
      <c r="S843" s="115"/>
      <c r="T843" s="111"/>
      <c r="U843" s="278"/>
      <c r="V843" s="66"/>
      <c r="W843" s="66"/>
      <c r="X843" s="138"/>
      <c r="Y843" s="138"/>
      <c r="Z843" s="138"/>
      <c r="AA843" s="138"/>
      <c r="AB843" s="138"/>
    </row>
    <row r="844" spans="2:28" s="67" customFormat="1" ht="12" hidden="1">
      <c r="B844" s="65"/>
      <c r="C844" s="65"/>
      <c r="D844" s="66"/>
      <c r="E844" s="65"/>
      <c r="F844" s="66"/>
      <c r="G844" s="327"/>
      <c r="H844" s="331"/>
      <c r="I844" s="331"/>
      <c r="J844" s="411"/>
      <c r="K844" s="331"/>
      <c r="L844" s="307"/>
      <c r="M844" s="65"/>
      <c r="N844" s="65"/>
      <c r="O844" s="68"/>
      <c r="P844" s="65"/>
      <c r="Q844" s="65"/>
      <c r="R844" s="109"/>
      <c r="S844" s="115"/>
      <c r="T844" s="111"/>
      <c r="U844" s="278"/>
      <c r="V844" s="66"/>
      <c r="W844" s="66"/>
      <c r="X844" s="138"/>
      <c r="Y844" s="138"/>
      <c r="Z844" s="138"/>
      <c r="AA844" s="138"/>
      <c r="AB844" s="138"/>
    </row>
    <row r="845" spans="2:28" s="67" customFormat="1" ht="12" hidden="1">
      <c r="B845" s="65"/>
      <c r="C845" s="65"/>
      <c r="D845" s="66"/>
      <c r="E845" s="65"/>
      <c r="F845" s="66"/>
      <c r="G845" s="327"/>
      <c r="H845" s="331"/>
      <c r="I845" s="331"/>
      <c r="J845" s="411"/>
      <c r="K845" s="331"/>
      <c r="L845" s="307"/>
      <c r="M845" s="65"/>
      <c r="N845" s="65"/>
      <c r="O845" s="68"/>
      <c r="P845" s="65"/>
      <c r="Q845" s="65"/>
      <c r="R845" s="109"/>
      <c r="S845" s="115"/>
      <c r="T845" s="111"/>
      <c r="U845" s="278"/>
      <c r="V845" s="66"/>
      <c r="W845" s="66"/>
      <c r="X845" s="138"/>
      <c r="Y845" s="138"/>
      <c r="Z845" s="138"/>
      <c r="AA845" s="138"/>
      <c r="AB845" s="138"/>
    </row>
    <row r="846" spans="2:28" s="67" customFormat="1" ht="12" hidden="1">
      <c r="B846" s="65"/>
      <c r="C846" s="65"/>
      <c r="D846" s="66"/>
      <c r="E846" s="65"/>
      <c r="F846" s="66"/>
      <c r="G846" s="327"/>
      <c r="H846" s="331"/>
      <c r="I846" s="331"/>
      <c r="J846" s="411"/>
      <c r="K846" s="331"/>
      <c r="L846" s="307"/>
      <c r="M846" s="65"/>
      <c r="N846" s="65"/>
      <c r="O846" s="68"/>
      <c r="P846" s="65"/>
      <c r="Q846" s="65"/>
      <c r="R846" s="109"/>
      <c r="S846" s="115"/>
      <c r="T846" s="111"/>
      <c r="U846" s="278"/>
      <c r="V846" s="66"/>
      <c r="W846" s="66"/>
      <c r="X846" s="138"/>
      <c r="Y846" s="138"/>
      <c r="Z846" s="138"/>
      <c r="AA846" s="138"/>
      <c r="AB846" s="138"/>
    </row>
    <row r="847" spans="2:28" s="67" customFormat="1" ht="12" hidden="1">
      <c r="B847" s="65"/>
      <c r="C847" s="65"/>
      <c r="D847" s="66"/>
      <c r="E847" s="65"/>
      <c r="F847" s="66"/>
      <c r="G847" s="327"/>
      <c r="H847" s="331"/>
      <c r="I847" s="331"/>
      <c r="J847" s="411"/>
      <c r="K847" s="331"/>
      <c r="L847" s="307"/>
      <c r="M847" s="65"/>
      <c r="N847" s="65"/>
      <c r="O847" s="68"/>
      <c r="P847" s="65"/>
      <c r="Q847" s="65"/>
      <c r="R847" s="109"/>
      <c r="S847" s="115"/>
      <c r="T847" s="111"/>
      <c r="U847" s="278"/>
      <c r="V847" s="66"/>
      <c r="W847" s="66"/>
      <c r="X847" s="138"/>
      <c r="Y847" s="138"/>
      <c r="Z847" s="138"/>
      <c r="AA847" s="138"/>
      <c r="AB847" s="138"/>
    </row>
    <row r="848" spans="2:28" s="67" customFormat="1" ht="12" hidden="1">
      <c r="B848" s="65"/>
      <c r="C848" s="65"/>
      <c r="D848" s="66"/>
      <c r="E848" s="65"/>
      <c r="F848" s="66"/>
      <c r="G848" s="327"/>
      <c r="H848" s="331"/>
      <c r="I848" s="331"/>
      <c r="J848" s="411"/>
      <c r="K848" s="331"/>
      <c r="L848" s="307"/>
      <c r="M848" s="65"/>
      <c r="N848" s="65"/>
      <c r="O848" s="68"/>
      <c r="P848" s="65"/>
      <c r="Q848" s="65"/>
      <c r="R848" s="109"/>
      <c r="S848" s="115"/>
      <c r="T848" s="111"/>
      <c r="U848" s="278"/>
      <c r="V848" s="66"/>
      <c r="W848" s="66"/>
      <c r="X848" s="138"/>
      <c r="Y848" s="138"/>
      <c r="Z848" s="138"/>
      <c r="AA848" s="138"/>
      <c r="AB848" s="138"/>
    </row>
    <row r="849" spans="2:28" s="67" customFormat="1" ht="12" hidden="1">
      <c r="B849" s="65"/>
      <c r="C849" s="65"/>
      <c r="D849" s="66"/>
      <c r="E849" s="65"/>
      <c r="F849" s="66"/>
      <c r="G849" s="327"/>
      <c r="H849" s="331"/>
      <c r="I849" s="331"/>
      <c r="J849" s="411"/>
      <c r="K849" s="331"/>
      <c r="L849" s="307"/>
      <c r="M849" s="65"/>
      <c r="N849" s="65"/>
      <c r="O849" s="68"/>
      <c r="P849" s="65"/>
      <c r="Q849" s="65"/>
      <c r="R849" s="109"/>
      <c r="S849" s="115"/>
      <c r="T849" s="111"/>
      <c r="U849" s="278"/>
      <c r="V849" s="66"/>
      <c r="W849" s="66"/>
      <c r="X849" s="138"/>
      <c r="Y849" s="138"/>
      <c r="Z849" s="138"/>
      <c r="AA849" s="138"/>
      <c r="AB849" s="138"/>
    </row>
    <row r="850" spans="2:28" s="67" customFormat="1" ht="12" hidden="1">
      <c r="B850" s="65"/>
      <c r="C850" s="65"/>
      <c r="D850" s="66"/>
      <c r="E850" s="65"/>
      <c r="F850" s="66"/>
      <c r="G850" s="327"/>
      <c r="H850" s="331"/>
      <c r="I850" s="331"/>
      <c r="J850" s="411"/>
      <c r="K850" s="331"/>
      <c r="L850" s="307"/>
      <c r="M850" s="65"/>
      <c r="N850" s="65"/>
      <c r="O850" s="68"/>
      <c r="P850" s="65"/>
      <c r="Q850" s="65"/>
      <c r="R850" s="109"/>
      <c r="S850" s="115"/>
      <c r="T850" s="111"/>
      <c r="U850" s="278"/>
      <c r="V850" s="66"/>
      <c r="W850" s="66"/>
      <c r="X850" s="138"/>
      <c r="Y850" s="138"/>
      <c r="Z850" s="138"/>
      <c r="AA850" s="138"/>
      <c r="AB850" s="138"/>
    </row>
    <row r="851" spans="2:28" s="67" customFormat="1" ht="12" hidden="1">
      <c r="B851" s="65"/>
      <c r="C851" s="65"/>
      <c r="D851" s="66"/>
      <c r="E851" s="65"/>
      <c r="F851" s="66"/>
      <c r="G851" s="327"/>
      <c r="H851" s="331"/>
      <c r="I851" s="331"/>
      <c r="J851" s="411"/>
      <c r="K851" s="331"/>
      <c r="L851" s="307"/>
      <c r="M851" s="65"/>
      <c r="N851" s="65"/>
      <c r="O851" s="68"/>
      <c r="P851" s="65"/>
      <c r="Q851" s="65"/>
      <c r="R851" s="109"/>
      <c r="S851" s="115"/>
      <c r="T851" s="111"/>
      <c r="U851" s="278"/>
      <c r="V851" s="66"/>
      <c r="W851" s="66"/>
      <c r="X851" s="138"/>
      <c r="Y851" s="138"/>
      <c r="Z851" s="138"/>
      <c r="AA851" s="138"/>
      <c r="AB851" s="138"/>
    </row>
    <row r="852" spans="2:28" s="67" customFormat="1" ht="12" hidden="1">
      <c r="B852" s="65"/>
      <c r="C852" s="65"/>
      <c r="D852" s="66"/>
      <c r="E852" s="65"/>
      <c r="F852" s="66"/>
      <c r="G852" s="327"/>
      <c r="H852" s="331"/>
      <c r="I852" s="331"/>
      <c r="J852" s="411"/>
      <c r="K852" s="331"/>
      <c r="L852" s="307"/>
      <c r="M852" s="65"/>
      <c r="N852" s="65"/>
      <c r="O852" s="68"/>
      <c r="P852" s="65"/>
      <c r="Q852" s="65"/>
      <c r="R852" s="109"/>
      <c r="S852" s="115"/>
      <c r="T852" s="111"/>
      <c r="U852" s="278"/>
      <c r="V852" s="66"/>
      <c r="W852" s="66"/>
      <c r="X852" s="138"/>
      <c r="Y852" s="138"/>
      <c r="Z852" s="138"/>
      <c r="AA852" s="138"/>
      <c r="AB852" s="138"/>
    </row>
    <row r="853" spans="2:28" s="67" customFormat="1" ht="12" hidden="1">
      <c r="B853" s="65"/>
      <c r="C853" s="65"/>
      <c r="D853" s="66"/>
      <c r="E853" s="65"/>
      <c r="F853" s="66"/>
      <c r="G853" s="327"/>
      <c r="H853" s="331"/>
      <c r="I853" s="331"/>
      <c r="J853" s="411"/>
      <c r="K853" s="331"/>
      <c r="L853" s="307"/>
      <c r="M853" s="65"/>
      <c r="N853" s="65"/>
      <c r="O853" s="68"/>
      <c r="P853" s="65"/>
      <c r="Q853" s="65"/>
      <c r="R853" s="109"/>
      <c r="S853" s="115"/>
      <c r="T853" s="111"/>
      <c r="U853" s="278"/>
      <c r="V853" s="66"/>
      <c r="W853" s="66"/>
      <c r="X853" s="138"/>
      <c r="Y853" s="138"/>
      <c r="Z853" s="138"/>
      <c r="AA853" s="138"/>
      <c r="AB853" s="138"/>
    </row>
    <row r="854" spans="2:28" s="67" customFormat="1" ht="12" hidden="1">
      <c r="B854" s="65"/>
      <c r="C854" s="65"/>
      <c r="D854" s="66"/>
      <c r="E854" s="65"/>
      <c r="F854" s="66"/>
      <c r="G854" s="327"/>
      <c r="H854" s="331"/>
      <c r="I854" s="331"/>
      <c r="J854" s="411"/>
      <c r="K854" s="331"/>
      <c r="L854" s="307"/>
      <c r="M854" s="65"/>
      <c r="N854" s="65"/>
      <c r="O854" s="68"/>
      <c r="P854" s="65"/>
      <c r="Q854" s="65"/>
      <c r="R854" s="109"/>
      <c r="S854" s="115"/>
      <c r="T854" s="111"/>
      <c r="U854" s="278"/>
      <c r="V854" s="66"/>
      <c r="W854" s="66"/>
      <c r="X854" s="138"/>
      <c r="Y854" s="138"/>
      <c r="Z854" s="138"/>
      <c r="AA854" s="138"/>
      <c r="AB854" s="138"/>
    </row>
    <row r="855" spans="2:28" s="67" customFormat="1" ht="12" hidden="1">
      <c r="B855" s="65"/>
      <c r="C855" s="65"/>
      <c r="D855" s="66"/>
      <c r="E855" s="65"/>
      <c r="F855" s="66"/>
      <c r="G855" s="327"/>
      <c r="H855" s="331"/>
      <c r="I855" s="331"/>
      <c r="J855" s="411"/>
      <c r="K855" s="331"/>
      <c r="L855" s="307"/>
      <c r="M855" s="65"/>
      <c r="N855" s="65"/>
      <c r="O855" s="68"/>
      <c r="P855" s="65"/>
      <c r="Q855" s="65"/>
      <c r="R855" s="109"/>
      <c r="S855" s="115"/>
      <c r="T855" s="111"/>
      <c r="U855" s="278"/>
      <c r="V855" s="66"/>
      <c r="W855" s="66"/>
      <c r="X855" s="138"/>
      <c r="Y855" s="138"/>
      <c r="Z855" s="138"/>
      <c r="AA855" s="138"/>
      <c r="AB855" s="138"/>
    </row>
    <row r="856" spans="2:28" s="67" customFormat="1" ht="12" hidden="1">
      <c r="B856" s="65"/>
      <c r="C856" s="65"/>
      <c r="D856" s="66"/>
      <c r="E856" s="65"/>
      <c r="F856" s="66"/>
      <c r="G856" s="327"/>
      <c r="H856" s="331"/>
      <c r="I856" s="331"/>
      <c r="J856" s="411"/>
      <c r="K856" s="331"/>
      <c r="L856" s="307"/>
      <c r="M856" s="65"/>
      <c r="N856" s="65"/>
      <c r="O856" s="68"/>
      <c r="P856" s="65"/>
      <c r="Q856" s="65"/>
      <c r="R856" s="109"/>
      <c r="S856" s="115"/>
      <c r="T856" s="111"/>
      <c r="U856" s="278"/>
      <c r="V856" s="66"/>
      <c r="W856" s="66"/>
      <c r="X856" s="138"/>
      <c r="Y856" s="138"/>
      <c r="Z856" s="138"/>
      <c r="AA856" s="138"/>
      <c r="AB856" s="138"/>
    </row>
    <row r="857" spans="2:28" s="67" customFormat="1" ht="12" hidden="1">
      <c r="B857" s="65"/>
      <c r="C857" s="65"/>
      <c r="D857" s="66"/>
      <c r="E857" s="65"/>
      <c r="F857" s="66"/>
      <c r="G857" s="327"/>
      <c r="H857" s="331"/>
      <c r="I857" s="331"/>
      <c r="J857" s="411"/>
      <c r="K857" s="331"/>
      <c r="L857" s="307"/>
      <c r="M857" s="65"/>
      <c r="N857" s="65"/>
      <c r="O857" s="68"/>
      <c r="P857" s="65"/>
      <c r="Q857" s="65"/>
      <c r="R857" s="109"/>
      <c r="S857" s="115"/>
      <c r="T857" s="111"/>
      <c r="U857" s="278"/>
      <c r="V857" s="66"/>
      <c r="W857" s="66"/>
      <c r="X857" s="138"/>
      <c r="Y857" s="138"/>
      <c r="Z857" s="138"/>
      <c r="AA857" s="138"/>
      <c r="AB857" s="138"/>
    </row>
    <row r="858" spans="2:28" s="67" customFormat="1" ht="12" hidden="1">
      <c r="B858" s="65"/>
      <c r="C858" s="65"/>
      <c r="D858" s="66"/>
      <c r="E858" s="65"/>
      <c r="F858" s="66"/>
      <c r="G858" s="327"/>
      <c r="H858" s="331"/>
      <c r="I858" s="331"/>
      <c r="J858" s="411"/>
      <c r="K858" s="331"/>
      <c r="L858" s="307"/>
      <c r="M858" s="65"/>
      <c r="N858" s="65"/>
      <c r="O858" s="68"/>
      <c r="P858" s="65"/>
      <c r="Q858" s="65"/>
      <c r="R858" s="109"/>
      <c r="S858" s="115"/>
      <c r="T858" s="111"/>
      <c r="U858" s="278"/>
      <c r="V858" s="66"/>
      <c r="W858" s="66"/>
      <c r="X858" s="138"/>
      <c r="Y858" s="138"/>
      <c r="Z858" s="138"/>
      <c r="AA858" s="138"/>
      <c r="AB858" s="138"/>
    </row>
    <row r="859" spans="2:28" s="67" customFormat="1" ht="12" hidden="1">
      <c r="B859" s="65"/>
      <c r="C859" s="65"/>
      <c r="D859" s="66"/>
      <c r="E859" s="65"/>
      <c r="F859" s="66"/>
      <c r="G859" s="327"/>
      <c r="H859" s="331"/>
      <c r="I859" s="331"/>
      <c r="J859" s="411"/>
      <c r="K859" s="331"/>
      <c r="L859" s="307"/>
      <c r="M859" s="65"/>
      <c r="N859" s="65"/>
      <c r="O859" s="68"/>
      <c r="P859" s="65"/>
      <c r="Q859" s="65"/>
      <c r="R859" s="109"/>
      <c r="S859" s="115"/>
      <c r="T859" s="111"/>
      <c r="U859" s="278"/>
      <c r="V859" s="66"/>
      <c r="W859" s="66"/>
      <c r="X859" s="138"/>
      <c r="Y859" s="138"/>
      <c r="Z859" s="138"/>
      <c r="AA859" s="138"/>
      <c r="AB859" s="138"/>
    </row>
    <row r="860" spans="2:28" s="67" customFormat="1" ht="12" hidden="1">
      <c r="B860" s="65"/>
      <c r="C860" s="65"/>
      <c r="D860" s="66"/>
      <c r="E860" s="65"/>
      <c r="F860" s="66"/>
      <c r="G860" s="327"/>
      <c r="H860" s="331"/>
      <c r="I860" s="331"/>
      <c r="J860" s="411"/>
      <c r="K860" s="331"/>
      <c r="L860" s="307"/>
      <c r="M860" s="65"/>
      <c r="N860" s="65"/>
      <c r="O860" s="68"/>
      <c r="P860" s="65"/>
      <c r="Q860" s="65"/>
      <c r="R860" s="109"/>
      <c r="S860" s="115"/>
      <c r="T860" s="111"/>
      <c r="U860" s="278"/>
      <c r="V860" s="66"/>
      <c r="W860" s="66"/>
      <c r="X860" s="138"/>
      <c r="Y860" s="138"/>
      <c r="Z860" s="138"/>
      <c r="AA860" s="138"/>
      <c r="AB860" s="138"/>
    </row>
    <row r="861" spans="2:28" s="67" customFormat="1" ht="12" hidden="1">
      <c r="B861" s="65"/>
      <c r="C861" s="65"/>
      <c r="D861" s="66"/>
      <c r="E861" s="65"/>
      <c r="F861" s="66"/>
      <c r="G861" s="327"/>
      <c r="H861" s="331"/>
      <c r="I861" s="331"/>
      <c r="J861" s="411"/>
      <c r="K861" s="331"/>
      <c r="L861" s="307"/>
      <c r="M861" s="65"/>
      <c r="N861" s="65"/>
      <c r="O861" s="68"/>
      <c r="P861" s="65"/>
      <c r="Q861" s="65"/>
      <c r="R861" s="109"/>
      <c r="S861" s="115"/>
      <c r="T861" s="111"/>
      <c r="U861" s="278"/>
      <c r="V861" s="66"/>
      <c r="W861" s="66"/>
      <c r="X861" s="138"/>
      <c r="Y861" s="138"/>
      <c r="Z861" s="138"/>
      <c r="AA861" s="138"/>
      <c r="AB861" s="138"/>
    </row>
    <row r="862" spans="2:28" s="67" customFormat="1" ht="12" hidden="1">
      <c r="B862" s="65"/>
      <c r="C862" s="65"/>
      <c r="D862" s="66"/>
      <c r="E862" s="65"/>
      <c r="F862" s="66"/>
      <c r="G862" s="327"/>
      <c r="H862" s="331"/>
      <c r="I862" s="331"/>
      <c r="J862" s="411"/>
      <c r="K862" s="331"/>
      <c r="L862" s="307"/>
      <c r="M862" s="65"/>
      <c r="N862" s="65"/>
      <c r="O862" s="68"/>
      <c r="P862" s="65"/>
      <c r="Q862" s="65"/>
      <c r="R862" s="109"/>
      <c r="S862" s="115"/>
      <c r="T862" s="111"/>
      <c r="U862" s="278"/>
      <c r="V862" s="66"/>
      <c r="W862" s="66"/>
      <c r="X862" s="138"/>
      <c r="Y862" s="138"/>
      <c r="Z862" s="138"/>
      <c r="AA862" s="138"/>
      <c r="AB862" s="138"/>
    </row>
    <row r="863" spans="2:28" s="67" customFormat="1" ht="12" hidden="1">
      <c r="B863" s="65"/>
      <c r="C863" s="65"/>
      <c r="D863" s="66"/>
      <c r="E863" s="65"/>
      <c r="F863" s="66"/>
      <c r="G863" s="327"/>
      <c r="H863" s="331"/>
      <c r="I863" s="331"/>
      <c r="J863" s="411"/>
      <c r="K863" s="331"/>
      <c r="L863" s="307"/>
      <c r="M863" s="65"/>
      <c r="N863" s="65"/>
      <c r="O863" s="68"/>
      <c r="P863" s="65"/>
      <c r="Q863" s="65"/>
      <c r="R863" s="109"/>
      <c r="S863" s="115"/>
      <c r="T863" s="111"/>
      <c r="U863" s="278"/>
      <c r="V863" s="66"/>
      <c r="W863" s="66"/>
      <c r="X863" s="138"/>
      <c r="Y863" s="138"/>
      <c r="Z863" s="138"/>
      <c r="AA863" s="138"/>
      <c r="AB863" s="138"/>
    </row>
    <row r="864" spans="2:28" s="67" customFormat="1" ht="12" hidden="1">
      <c r="B864" s="65"/>
      <c r="C864" s="65"/>
      <c r="D864" s="66"/>
      <c r="E864" s="65"/>
      <c r="F864" s="66"/>
      <c r="G864" s="327"/>
      <c r="H864" s="331"/>
      <c r="I864" s="331"/>
      <c r="J864" s="411"/>
      <c r="K864" s="331"/>
      <c r="L864" s="307"/>
      <c r="M864" s="65"/>
      <c r="N864" s="65"/>
      <c r="O864" s="68"/>
      <c r="P864" s="65"/>
      <c r="Q864" s="65"/>
      <c r="R864" s="109"/>
      <c r="S864" s="115"/>
      <c r="T864" s="111"/>
      <c r="U864" s="278"/>
      <c r="V864" s="66"/>
      <c r="W864" s="66"/>
      <c r="X864" s="138"/>
      <c r="Y864" s="138"/>
      <c r="Z864" s="138"/>
      <c r="AA864" s="138"/>
      <c r="AB864" s="138"/>
    </row>
    <row r="865" spans="2:28" s="67" customFormat="1" ht="12" hidden="1">
      <c r="B865" s="65"/>
      <c r="C865" s="65"/>
      <c r="D865" s="66"/>
      <c r="E865" s="65"/>
      <c r="F865" s="66"/>
      <c r="G865" s="327"/>
      <c r="H865" s="331"/>
      <c r="I865" s="331"/>
      <c r="J865" s="411"/>
      <c r="K865" s="331"/>
      <c r="L865" s="307"/>
      <c r="M865" s="65"/>
      <c r="N865" s="65"/>
      <c r="O865" s="68"/>
      <c r="P865" s="65"/>
      <c r="Q865" s="65"/>
      <c r="R865" s="109"/>
      <c r="S865" s="115"/>
      <c r="T865" s="111"/>
      <c r="U865" s="278"/>
      <c r="V865" s="66"/>
      <c r="W865" s="66"/>
      <c r="X865" s="138"/>
      <c r="Y865" s="138"/>
      <c r="Z865" s="138"/>
      <c r="AA865" s="138"/>
      <c r="AB865" s="138"/>
    </row>
    <row r="866" spans="2:28" s="67" customFormat="1" ht="12" hidden="1">
      <c r="B866" s="65"/>
      <c r="C866" s="65"/>
      <c r="D866" s="66"/>
      <c r="E866" s="65"/>
      <c r="F866" s="66"/>
      <c r="G866" s="327"/>
      <c r="H866" s="331"/>
      <c r="I866" s="331"/>
      <c r="J866" s="411"/>
      <c r="K866" s="331"/>
      <c r="L866" s="307"/>
      <c r="M866" s="65"/>
      <c r="N866" s="65"/>
      <c r="O866" s="68"/>
      <c r="P866" s="65"/>
      <c r="Q866" s="65"/>
      <c r="R866" s="109"/>
      <c r="S866" s="115"/>
      <c r="T866" s="111"/>
      <c r="U866" s="278"/>
      <c r="V866" s="66"/>
      <c r="W866" s="66"/>
      <c r="X866" s="138"/>
      <c r="Y866" s="138"/>
      <c r="Z866" s="138"/>
      <c r="AA866" s="138"/>
      <c r="AB866" s="138"/>
    </row>
    <row r="867" spans="2:28" s="67" customFormat="1" ht="12" hidden="1">
      <c r="B867" s="65"/>
      <c r="C867" s="65"/>
      <c r="D867" s="66"/>
      <c r="E867" s="65"/>
      <c r="F867" s="66"/>
      <c r="G867" s="327"/>
      <c r="H867" s="331"/>
      <c r="I867" s="331"/>
      <c r="J867" s="411"/>
      <c r="K867" s="331"/>
      <c r="L867" s="307"/>
      <c r="M867" s="65"/>
      <c r="N867" s="65"/>
      <c r="O867" s="68"/>
      <c r="P867" s="65"/>
      <c r="Q867" s="65"/>
      <c r="R867" s="109"/>
      <c r="S867" s="115"/>
      <c r="T867" s="111"/>
      <c r="U867" s="278"/>
      <c r="V867" s="66"/>
      <c r="W867" s="66"/>
      <c r="X867" s="138"/>
      <c r="Y867" s="138"/>
      <c r="Z867" s="138"/>
      <c r="AA867" s="138"/>
      <c r="AB867" s="138"/>
    </row>
    <row r="868" spans="2:28" s="67" customFormat="1" ht="12" hidden="1">
      <c r="B868" s="65"/>
      <c r="C868" s="65"/>
      <c r="D868" s="66"/>
      <c r="E868" s="65"/>
      <c r="F868" s="66"/>
      <c r="G868" s="327"/>
      <c r="H868" s="331"/>
      <c r="I868" s="331"/>
      <c r="J868" s="411"/>
      <c r="K868" s="331"/>
      <c r="L868" s="307"/>
      <c r="M868" s="65"/>
      <c r="N868" s="65"/>
      <c r="O868" s="68"/>
      <c r="P868" s="65"/>
      <c r="Q868" s="65"/>
      <c r="R868" s="109"/>
      <c r="S868" s="115"/>
      <c r="T868" s="111"/>
      <c r="U868" s="278"/>
      <c r="V868" s="66"/>
      <c r="W868" s="66"/>
      <c r="X868" s="138"/>
      <c r="Y868" s="138"/>
      <c r="Z868" s="138"/>
      <c r="AA868" s="138"/>
      <c r="AB868" s="138"/>
    </row>
    <row r="869" spans="2:28" s="67" customFormat="1" ht="12" hidden="1">
      <c r="B869" s="65"/>
      <c r="C869" s="65"/>
      <c r="D869" s="66"/>
      <c r="E869" s="65"/>
      <c r="F869" s="66"/>
      <c r="G869" s="327"/>
      <c r="H869" s="331"/>
      <c r="I869" s="331"/>
      <c r="J869" s="411"/>
      <c r="K869" s="331"/>
      <c r="L869" s="307"/>
      <c r="M869" s="65"/>
      <c r="N869" s="65"/>
      <c r="O869" s="68"/>
      <c r="P869" s="65"/>
      <c r="Q869" s="65"/>
      <c r="R869" s="109"/>
      <c r="S869" s="115"/>
      <c r="T869" s="111"/>
      <c r="U869" s="278"/>
      <c r="V869" s="66"/>
      <c r="W869" s="66"/>
      <c r="X869" s="138"/>
      <c r="Y869" s="138"/>
      <c r="Z869" s="138"/>
      <c r="AA869" s="138"/>
      <c r="AB869" s="138"/>
    </row>
    <row r="870" spans="2:28" s="67" customFormat="1" ht="12" hidden="1">
      <c r="B870" s="65"/>
      <c r="C870" s="65"/>
      <c r="D870" s="66"/>
      <c r="E870" s="65"/>
      <c r="F870" s="66"/>
      <c r="G870" s="327"/>
      <c r="H870" s="331"/>
      <c r="I870" s="331"/>
      <c r="J870" s="411"/>
      <c r="K870" s="331"/>
      <c r="L870" s="307"/>
      <c r="M870" s="65"/>
      <c r="N870" s="65"/>
      <c r="O870" s="68"/>
      <c r="P870" s="65"/>
      <c r="Q870" s="65"/>
      <c r="R870" s="109"/>
      <c r="S870" s="115"/>
      <c r="T870" s="111"/>
      <c r="U870" s="278"/>
      <c r="V870" s="66"/>
      <c r="W870" s="66"/>
      <c r="X870" s="138"/>
      <c r="Y870" s="138"/>
      <c r="Z870" s="138"/>
      <c r="AA870" s="138"/>
      <c r="AB870" s="138"/>
    </row>
    <row r="871" spans="2:28" s="67" customFormat="1" ht="12" hidden="1">
      <c r="B871" s="65"/>
      <c r="C871" s="65"/>
      <c r="D871" s="66"/>
      <c r="E871" s="65"/>
      <c r="F871" s="66"/>
      <c r="G871" s="327"/>
      <c r="H871" s="331"/>
      <c r="I871" s="331"/>
      <c r="J871" s="411"/>
      <c r="K871" s="331"/>
      <c r="L871" s="307"/>
      <c r="M871" s="65"/>
      <c r="N871" s="65"/>
      <c r="O871" s="68"/>
      <c r="P871" s="65"/>
      <c r="Q871" s="65"/>
      <c r="R871" s="109"/>
      <c r="S871" s="115"/>
      <c r="T871" s="111"/>
      <c r="U871" s="278"/>
      <c r="V871" s="66"/>
      <c r="W871" s="66"/>
      <c r="X871" s="138"/>
      <c r="Y871" s="138"/>
      <c r="Z871" s="138"/>
      <c r="AA871" s="138"/>
      <c r="AB871" s="138"/>
    </row>
    <row r="872" spans="2:28" s="67" customFormat="1" ht="12" hidden="1">
      <c r="B872" s="65"/>
      <c r="C872" s="65"/>
      <c r="D872" s="66"/>
      <c r="E872" s="65"/>
      <c r="F872" s="66"/>
      <c r="G872" s="327"/>
      <c r="H872" s="331"/>
      <c r="I872" s="331"/>
      <c r="J872" s="411"/>
      <c r="K872" s="331"/>
      <c r="L872" s="307"/>
      <c r="M872" s="65"/>
      <c r="N872" s="65"/>
      <c r="O872" s="68"/>
      <c r="P872" s="65"/>
      <c r="Q872" s="65"/>
      <c r="R872" s="109"/>
      <c r="S872" s="115"/>
      <c r="T872" s="111"/>
      <c r="U872" s="278"/>
      <c r="V872" s="66"/>
      <c r="W872" s="66"/>
      <c r="X872" s="138"/>
      <c r="Y872" s="138"/>
      <c r="Z872" s="138"/>
      <c r="AA872" s="138"/>
      <c r="AB872" s="138"/>
    </row>
    <row r="873" spans="2:28" s="67" customFormat="1" ht="12" hidden="1">
      <c r="B873" s="65"/>
      <c r="C873" s="65"/>
      <c r="D873" s="66"/>
      <c r="E873" s="65"/>
      <c r="F873" s="66"/>
      <c r="G873" s="327"/>
      <c r="H873" s="331"/>
      <c r="I873" s="331"/>
      <c r="J873" s="411"/>
      <c r="K873" s="331"/>
      <c r="L873" s="307"/>
      <c r="M873" s="65"/>
      <c r="N873" s="65"/>
      <c r="O873" s="68"/>
      <c r="P873" s="65"/>
      <c r="Q873" s="65"/>
      <c r="R873" s="109"/>
      <c r="S873" s="115"/>
      <c r="T873" s="111"/>
      <c r="U873" s="278"/>
      <c r="V873" s="66"/>
      <c r="W873" s="66"/>
      <c r="X873" s="138"/>
      <c r="Y873" s="138"/>
      <c r="Z873" s="138"/>
      <c r="AA873" s="138"/>
      <c r="AB873" s="138"/>
    </row>
    <row r="874" spans="2:28" s="67" customFormat="1" ht="12" hidden="1">
      <c r="B874" s="65"/>
      <c r="C874" s="65"/>
      <c r="D874" s="66"/>
      <c r="E874" s="65"/>
      <c r="F874" s="66"/>
      <c r="G874" s="327"/>
      <c r="H874" s="331"/>
      <c r="I874" s="331"/>
      <c r="J874" s="411"/>
      <c r="K874" s="331"/>
      <c r="L874" s="307"/>
      <c r="M874" s="65"/>
      <c r="N874" s="65"/>
      <c r="O874" s="68"/>
      <c r="P874" s="65"/>
      <c r="Q874" s="65"/>
      <c r="R874" s="109"/>
      <c r="S874" s="115"/>
      <c r="T874" s="111"/>
      <c r="U874" s="278"/>
      <c r="V874" s="66"/>
      <c r="W874" s="66"/>
      <c r="X874" s="138"/>
      <c r="Y874" s="138"/>
      <c r="Z874" s="138"/>
      <c r="AA874" s="138"/>
      <c r="AB874" s="138"/>
    </row>
    <row r="875" spans="2:28" s="67" customFormat="1" ht="12" hidden="1">
      <c r="B875" s="65"/>
      <c r="C875" s="65"/>
      <c r="D875" s="66"/>
      <c r="E875" s="65"/>
      <c r="F875" s="66"/>
      <c r="G875" s="327"/>
      <c r="H875" s="331"/>
      <c r="I875" s="331"/>
      <c r="J875" s="411"/>
      <c r="K875" s="331"/>
      <c r="L875" s="307"/>
      <c r="M875" s="65"/>
      <c r="N875" s="65"/>
      <c r="O875" s="68"/>
      <c r="P875" s="65"/>
      <c r="Q875" s="65"/>
      <c r="R875" s="109"/>
      <c r="S875" s="115"/>
      <c r="T875" s="111"/>
      <c r="U875" s="278"/>
      <c r="V875" s="66"/>
      <c r="W875" s="66"/>
      <c r="X875" s="138"/>
      <c r="Y875" s="138"/>
      <c r="Z875" s="138"/>
      <c r="AA875" s="138"/>
      <c r="AB875" s="138"/>
    </row>
    <row r="876" spans="2:28" s="67" customFormat="1" ht="12" hidden="1">
      <c r="B876" s="65"/>
      <c r="C876" s="65"/>
      <c r="D876" s="66"/>
      <c r="E876" s="65"/>
      <c r="F876" s="66"/>
      <c r="G876" s="327"/>
      <c r="H876" s="331"/>
      <c r="I876" s="331"/>
      <c r="J876" s="411"/>
      <c r="K876" s="331"/>
      <c r="L876" s="307"/>
      <c r="M876" s="65"/>
      <c r="N876" s="65"/>
      <c r="O876" s="68"/>
      <c r="P876" s="65"/>
      <c r="Q876" s="65"/>
      <c r="R876" s="109"/>
      <c r="S876" s="115"/>
      <c r="T876" s="111"/>
      <c r="U876" s="278"/>
      <c r="V876" s="66"/>
      <c r="W876" s="66"/>
      <c r="X876" s="138"/>
      <c r="Y876" s="138"/>
      <c r="Z876" s="138"/>
      <c r="AA876" s="138"/>
      <c r="AB876" s="138"/>
    </row>
    <row r="877" spans="2:28" s="67" customFormat="1" ht="12" hidden="1">
      <c r="B877" s="65"/>
      <c r="C877" s="65"/>
      <c r="D877" s="66"/>
      <c r="E877" s="65"/>
      <c r="F877" s="66"/>
      <c r="G877" s="327"/>
      <c r="H877" s="331"/>
      <c r="I877" s="331"/>
      <c r="J877" s="411"/>
      <c r="K877" s="331"/>
      <c r="L877" s="307"/>
      <c r="M877" s="65"/>
      <c r="N877" s="65"/>
      <c r="O877" s="68"/>
      <c r="P877" s="65"/>
      <c r="Q877" s="65"/>
      <c r="R877" s="109"/>
      <c r="S877" s="115"/>
      <c r="T877" s="111"/>
      <c r="U877" s="278"/>
      <c r="V877" s="66"/>
      <c r="W877" s="66"/>
      <c r="X877" s="138"/>
      <c r="Y877" s="138"/>
      <c r="Z877" s="138"/>
      <c r="AA877" s="138"/>
      <c r="AB877" s="138"/>
    </row>
    <row r="878" spans="2:28" s="67" customFormat="1" ht="12" hidden="1">
      <c r="B878" s="65"/>
      <c r="C878" s="65"/>
      <c r="D878" s="66"/>
      <c r="E878" s="65"/>
      <c r="F878" s="66"/>
      <c r="G878" s="327"/>
      <c r="H878" s="331"/>
      <c r="I878" s="331"/>
      <c r="J878" s="411"/>
      <c r="K878" s="331"/>
      <c r="L878" s="307"/>
      <c r="M878" s="65"/>
      <c r="N878" s="65"/>
      <c r="O878" s="68"/>
      <c r="P878" s="65"/>
      <c r="Q878" s="65"/>
      <c r="R878" s="109"/>
      <c r="S878" s="115"/>
      <c r="T878" s="111"/>
      <c r="U878" s="278"/>
      <c r="V878" s="66"/>
      <c r="W878" s="66"/>
      <c r="X878" s="138"/>
      <c r="Y878" s="138"/>
      <c r="Z878" s="138"/>
      <c r="AA878" s="138"/>
      <c r="AB878" s="138"/>
    </row>
    <row r="879" spans="2:28" s="67" customFormat="1" ht="12" hidden="1">
      <c r="B879" s="65"/>
      <c r="C879" s="65"/>
      <c r="D879" s="66"/>
      <c r="E879" s="65"/>
      <c r="F879" s="66"/>
      <c r="G879" s="327"/>
      <c r="H879" s="331"/>
      <c r="I879" s="331"/>
      <c r="J879" s="411"/>
      <c r="K879" s="331"/>
      <c r="L879" s="307"/>
      <c r="M879" s="65"/>
      <c r="N879" s="65"/>
      <c r="O879" s="68"/>
      <c r="P879" s="65"/>
      <c r="Q879" s="65"/>
      <c r="R879" s="109"/>
      <c r="S879" s="115"/>
      <c r="T879" s="111"/>
      <c r="U879" s="278"/>
      <c r="V879" s="66"/>
      <c r="W879" s="66"/>
      <c r="X879" s="138"/>
      <c r="Y879" s="138"/>
      <c r="Z879" s="138"/>
      <c r="AA879" s="138"/>
      <c r="AB879" s="138"/>
    </row>
    <row r="880" spans="2:28" s="67" customFormat="1" ht="12" hidden="1">
      <c r="B880" s="65"/>
      <c r="C880" s="65"/>
      <c r="D880" s="66"/>
      <c r="E880" s="65"/>
      <c r="F880" s="66"/>
      <c r="G880" s="327"/>
      <c r="H880" s="331"/>
      <c r="I880" s="331"/>
      <c r="J880" s="411"/>
      <c r="K880" s="331"/>
      <c r="L880" s="307"/>
      <c r="M880" s="65"/>
      <c r="N880" s="65"/>
      <c r="O880" s="68"/>
      <c r="P880" s="65"/>
      <c r="Q880" s="65"/>
      <c r="R880" s="109"/>
      <c r="S880" s="115"/>
      <c r="T880" s="111"/>
      <c r="U880" s="278"/>
      <c r="V880" s="66"/>
      <c r="W880" s="66"/>
      <c r="X880" s="138"/>
      <c r="Y880" s="138"/>
      <c r="Z880" s="138"/>
      <c r="AA880" s="138"/>
      <c r="AB880" s="138"/>
    </row>
    <row r="881" spans="2:28" s="67" customFormat="1" ht="12" hidden="1">
      <c r="B881" s="65"/>
      <c r="C881" s="65"/>
      <c r="D881" s="66"/>
      <c r="E881" s="65"/>
      <c r="F881" s="66"/>
      <c r="G881" s="327"/>
      <c r="H881" s="331"/>
      <c r="I881" s="331"/>
      <c r="J881" s="411"/>
      <c r="K881" s="331"/>
      <c r="L881" s="307"/>
      <c r="M881" s="65"/>
      <c r="N881" s="65"/>
      <c r="O881" s="68"/>
      <c r="P881" s="65"/>
      <c r="Q881" s="65"/>
      <c r="R881" s="109"/>
      <c r="S881" s="115"/>
      <c r="T881" s="111"/>
      <c r="U881" s="278"/>
      <c r="V881" s="66"/>
      <c r="W881" s="66"/>
      <c r="X881" s="138"/>
      <c r="Y881" s="138"/>
      <c r="Z881" s="138"/>
      <c r="AA881" s="138"/>
      <c r="AB881" s="138"/>
    </row>
    <row r="882" spans="2:28" s="67" customFormat="1" ht="12" hidden="1">
      <c r="B882" s="65"/>
      <c r="C882" s="65"/>
      <c r="D882" s="66"/>
      <c r="E882" s="65"/>
      <c r="F882" s="66"/>
      <c r="G882" s="327"/>
      <c r="H882" s="331"/>
      <c r="I882" s="331"/>
      <c r="J882" s="411"/>
      <c r="K882" s="331"/>
      <c r="L882" s="307"/>
      <c r="M882" s="65"/>
      <c r="N882" s="65"/>
      <c r="O882" s="68"/>
      <c r="P882" s="65"/>
      <c r="Q882" s="65"/>
      <c r="R882" s="109"/>
      <c r="S882" s="115"/>
      <c r="T882" s="111"/>
      <c r="U882" s="278"/>
      <c r="V882" s="66"/>
      <c r="W882" s="66"/>
      <c r="X882" s="138"/>
      <c r="Y882" s="138"/>
      <c r="Z882" s="138"/>
      <c r="AA882" s="138"/>
      <c r="AB882" s="138"/>
    </row>
    <row r="883" spans="2:28" s="67" customFormat="1" ht="12" hidden="1">
      <c r="B883" s="65"/>
      <c r="C883" s="65"/>
      <c r="D883" s="66"/>
      <c r="E883" s="65"/>
      <c r="F883" s="66"/>
      <c r="G883" s="327"/>
      <c r="H883" s="331"/>
      <c r="I883" s="331"/>
      <c r="J883" s="411"/>
      <c r="K883" s="331"/>
      <c r="L883" s="307"/>
      <c r="M883" s="65"/>
      <c r="N883" s="65"/>
      <c r="O883" s="68"/>
      <c r="P883" s="65"/>
      <c r="Q883" s="65"/>
      <c r="R883" s="109"/>
      <c r="S883" s="115"/>
      <c r="T883" s="111"/>
      <c r="U883" s="278"/>
      <c r="V883" s="66"/>
      <c r="W883" s="66"/>
      <c r="X883" s="138"/>
      <c r="Y883" s="138"/>
      <c r="Z883" s="138"/>
      <c r="AA883" s="138"/>
      <c r="AB883" s="138"/>
    </row>
    <row r="884" spans="2:28" s="67" customFormat="1" ht="12" hidden="1">
      <c r="B884" s="65"/>
      <c r="C884" s="65"/>
      <c r="D884" s="66"/>
      <c r="E884" s="65"/>
      <c r="F884" s="66"/>
      <c r="G884" s="327"/>
      <c r="H884" s="331"/>
      <c r="I884" s="331"/>
      <c r="J884" s="411"/>
      <c r="K884" s="331"/>
      <c r="L884" s="307"/>
      <c r="M884" s="65"/>
      <c r="N884" s="65"/>
      <c r="O884" s="68"/>
      <c r="P884" s="65"/>
      <c r="Q884" s="65"/>
      <c r="R884" s="109"/>
      <c r="S884" s="115"/>
      <c r="T884" s="111"/>
      <c r="U884" s="278"/>
      <c r="V884" s="66"/>
      <c r="W884" s="66"/>
      <c r="X884" s="138"/>
      <c r="Y884" s="138"/>
      <c r="Z884" s="138"/>
      <c r="AA884" s="138"/>
      <c r="AB884" s="138"/>
    </row>
    <row r="885" spans="2:28" s="67" customFormat="1" ht="12" hidden="1">
      <c r="B885" s="65"/>
      <c r="C885" s="65"/>
      <c r="D885" s="66"/>
      <c r="E885" s="65"/>
      <c r="F885" s="66"/>
      <c r="G885" s="327"/>
      <c r="H885" s="331"/>
      <c r="I885" s="331"/>
      <c r="J885" s="411"/>
      <c r="K885" s="331"/>
      <c r="L885" s="307"/>
      <c r="M885" s="65"/>
      <c r="N885" s="65"/>
      <c r="O885" s="68"/>
      <c r="P885" s="65"/>
      <c r="Q885" s="65"/>
      <c r="R885" s="109"/>
      <c r="S885" s="115"/>
      <c r="T885" s="111"/>
      <c r="U885" s="278"/>
      <c r="V885" s="66"/>
      <c r="W885" s="66"/>
      <c r="X885" s="138"/>
      <c r="Y885" s="138"/>
      <c r="Z885" s="138"/>
      <c r="AA885" s="138"/>
      <c r="AB885" s="138"/>
    </row>
    <row r="886" spans="2:28" s="67" customFormat="1" ht="12" hidden="1">
      <c r="B886" s="65"/>
      <c r="C886" s="65"/>
      <c r="D886" s="66"/>
      <c r="E886" s="65"/>
      <c r="F886" s="66"/>
      <c r="G886" s="327"/>
      <c r="H886" s="331"/>
      <c r="I886" s="331"/>
      <c r="J886" s="411"/>
      <c r="K886" s="331"/>
      <c r="L886" s="307"/>
      <c r="M886" s="65"/>
      <c r="N886" s="65"/>
      <c r="O886" s="68"/>
      <c r="P886" s="65"/>
      <c r="Q886" s="65"/>
      <c r="R886" s="109"/>
      <c r="S886" s="115"/>
      <c r="T886" s="111"/>
      <c r="U886" s="278"/>
      <c r="V886" s="66"/>
      <c r="W886" s="66"/>
      <c r="X886" s="138"/>
      <c r="Y886" s="138"/>
      <c r="Z886" s="138"/>
      <c r="AA886" s="138"/>
      <c r="AB886" s="138"/>
    </row>
    <row r="887" spans="2:28" s="67" customFormat="1" ht="12" hidden="1">
      <c r="B887" s="65"/>
      <c r="C887" s="65"/>
      <c r="D887" s="66"/>
      <c r="E887" s="65"/>
      <c r="F887" s="66"/>
      <c r="G887" s="327"/>
      <c r="H887" s="331"/>
      <c r="I887" s="331"/>
      <c r="J887" s="411"/>
      <c r="K887" s="331"/>
      <c r="L887" s="307"/>
      <c r="M887" s="65"/>
      <c r="N887" s="65"/>
      <c r="O887" s="68"/>
      <c r="P887" s="65"/>
      <c r="Q887" s="65"/>
      <c r="R887" s="109"/>
      <c r="S887" s="115"/>
      <c r="T887" s="111"/>
      <c r="U887" s="278"/>
      <c r="V887" s="66"/>
      <c r="W887" s="66"/>
      <c r="X887" s="138"/>
      <c r="Y887" s="138"/>
      <c r="Z887" s="138"/>
      <c r="AA887" s="138"/>
      <c r="AB887" s="138"/>
    </row>
    <row r="888" spans="2:28" s="67" customFormat="1" ht="12" hidden="1">
      <c r="B888" s="65"/>
      <c r="C888" s="65"/>
      <c r="D888" s="66"/>
      <c r="E888" s="65"/>
      <c r="F888" s="66"/>
      <c r="G888" s="327"/>
      <c r="H888" s="331"/>
      <c r="I888" s="331"/>
      <c r="J888" s="411"/>
      <c r="K888" s="331"/>
      <c r="L888" s="307"/>
      <c r="M888" s="65"/>
      <c r="N888" s="65"/>
      <c r="O888" s="68"/>
      <c r="P888" s="65"/>
      <c r="Q888" s="65"/>
      <c r="R888" s="109"/>
      <c r="S888" s="115"/>
      <c r="T888" s="111"/>
      <c r="U888" s="278"/>
      <c r="V888" s="66"/>
      <c r="W888" s="66"/>
      <c r="X888" s="138"/>
      <c r="Y888" s="138"/>
      <c r="Z888" s="138"/>
      <c r="AA888" s="138"/>
      <c r="AB888" s="138"/>
    </row>
    <row r="889" spans="2:28" s="67" customFormat="1" ht="12" hidden="1">
      <c r="B889" s="65"/>
      <c r="C889" s="65"/>
      <c r="D889" s="66"/>
      <c r="E889" s="65"/>
      <c r="F889" s="66"/>
      <c r="G889" s="327"/>
      <c r="H889" s="331"/>
      <c r="I889" s="331"/>
      <c r="J889" s="411"/>
      <c r="K889" s="331"/>
      <c r="L889" s="307"/>
      <c r="M889" s="65"/>
      <c r="N889" s="65"/>
      <c r="O889" s="68"/>
      <c r="P889" s="65"/>
      <c r="Q889" s="65"/>
      <c r="R889" s="109"/>
      <c r="S889" s="115"/>
      <c r="T889" s="111"/>
      <c r="U889" s="278"/>
      <c r="V889" s="66"/>
      <c r="W889" s="66"/>
      <c r="X889" s="138"/>
      <c r="Y889" s="138"/>
      <c r="Z889" s="138"/>
      <c r="AA889" s="138"/>
      <c r="AB889" s="138"/>
    </row>
    <row r="890" spans="2:28" s="67" customFormat="1" ht="12" hidden="1">
      <c r="B890" s="65"/>
      <c r="C890" s="65"/>
      <c r="D890" s="66"/>
      <c r="E890" s="65"/>
      <c r="F890" s="66"/>
      <c r="G890" s="327"/>
      <c r="H890" s="331"/>
      <c r="I890" s="331"/>
      <c r="J890" s="411"/>
      <c r="K890" s="331"/>
      <c r="L890" s="307"/>
      <c r="M890" s="65"/>
      <c r="N890" s="65"/>
      <c r="O890" s="68"/>
      <c r="P890" s="65"/>
      <c r="Q890" s="65"/>
      <c r="R890" s="109"/>
      <c r="S890" s="115"/>
      <c r="T890" s="111"/>
      <c r="U890" s="278"/>
      <c r="V890" s="66"/>
      <c r="W890" s="66"/>
      <c r="X890" s="138"/>
      <c r="Y890" s="138"/>
      <c r="Z890" s="138"/>
      <c r="AA890" s="138"/>
      <c r="AB890" s="138"/>
    </row>
    <row r="891" spans="2:28" s="67" customFormat="1" ht="12" hidden="1">
      <c r="B891" s="65"/>
      <c r="C891" s="65"/>
      <c r="D891" s="66"/>
      <c r="E891" s="65"/>
      <c r="F891" s="66"/>
      <c r="G891" s="327"/>
      <c r="H891" s="331"/>
      <c r="I891" s="331"/>
      <c r="J891" s="411"/>
      <c r="K891" s="331"/>
      <c r="L891" s="307"/>
      <c r="M891" s="65"/>
      <c r="N891" s="65"/>
      <c r="O891" s="68"/>
      <c r="P891" s="65"/>
      <c r="Q891" s="65"/>
      <c r="R891" s="109"/>
      <c r="S891" s="115"/>
      <c r="T891" s="111"/>
      <c r="U891" s="278"/>
      <c r="V891" s="66"/>
      <c r="W891" s="66"/>
      <c r="X891" s="138"/>
      <c r="Y891" s="138"/>
      <c r="Z891" s="138"/>
      <c r="AA891" s="138"/>
      <c r="AB891" s="138"/>
    </row>
    <row r="892" spans="2:28" s="67" customFormat="1" ht="12" hidden="1">
      <c r="B892" s="65"/>
      <c r="C892" s="65"/>
      <c r="D892" s="66"/>
      <c r="E892" s="65"/>
      <c r="F892" s="66"/>
      <c r="G892" s="327"/>
      <c r="H892" s="331"/>
      <c r="I892" s="331"/>
      <c r="J892" s="411"/>
      <c r="K892" s="331"/>
      <c r="L892" s="307"/>
      <c r="M892" s="65"/>
      <c r="N892" s="65"/>
      <c r="O892" s="68"/>
      <c r="P892" s="65"/>
      <c r="Q892" s="65"/>
      <c r="R892" s="109"/>
      <c r="S892" s="115"/>
      <c r="T892" s="111"/>
      <c r="U892" s="278"/>
      <c r="V892" s="66"/>
      <c r="W892" s="66"/>
      <c r="X892" s="138"/>
      <c r="Y892" s="138"/>
      <c r="Z892" s="138"/>
      <c r="AA892" s="138"/>
      <c r="AB892" s="138"/>
    </row>
    <row r="893" spans="2:28" s="67" customFormat="1" ht="12" hidden="1">
      <c r="B893" s="65"/>
      <c r="C893" s="65"/>
      <c r="D893" s="66"/>
      <c r="E893" s="65"/>
      <c r="F893" s="66"/>
      <c r="G893" s="327"/>
      <c r="H893" s="331"/>
      <c r="I893" s="331"/>
      <c r="J893" s="411"/>
      <c r="K893" s="331"/>
      <c r="L893" s="307"/>
      <c r="M893" s="65"/>
      <c r="N893" s="65"/>
      <c r="O893" s="68"/>
      <c r="P893" s="65"/>
      <c r="Q893" s="65"/>
      <c r="R893" s="109"/>
      <c r="S893" s="115"/>
      <c r="T893" s="111"/>
      <c r="U893" s="278"/>
      <c r="V893" s="66"/>
      <c r="W893" s="66"/>
      <c r="X893" s="138"/>
      <c r="Y893" s="138"/>
      <c r="Z893" s="138"/>
      <c r="AA893" s="138"/>
      <c r="AB893" s="138"/>
    </row>
    <row r="894" spans="2:28" s="67" customFormat="1" ht="12" hidden="1">
      <c r="B894" s="65"/>
      <c r="C894" s="65"/>
      <c r="D894" s="66"/>
      <c r="E894" s="65"/>
      <c r="F894" s="66"/>
      <c r="G894" s="327"/>
      <c r="H894" s="331"/>
      <c r="I894" s="331"/>
      <c r="J894" s="411"/>
      <c r="K894" s="331"/>
      <c r="L894" s="307"/>
      <c r="M894" s="65"/>
      <c r="N894" s="65"/>
      <c r="O894" s="68"/>
      <c r="P894" s="65"/>
      <c r="Q894" s="65"/>
      <c r="R894" s="109"/>
      <c r="S894" s="115"/>
      <c r="T894" s="111"/>
      <c r="U894" s="278"/>
      <c r="V894" s="66"/>
      <c r="W894" s="66"/>
      <c r="X894" s="138"/>
      <c r="Y894" s="138"/>
      <c r="Z894" s="138"/>
      <c r="AA894" s="138"/>
      <c r="AB894" s="138"/>
    </row>
    <row r="895" spans="2:28" s="67" customFormat="1" ht="12" hidden="1">
      <c r="B895" s="65"/>
      <c r="C895" s="65"/>
      <c r="D895" s="66"/>
      <c r="E895" s="65"/>
      <c r="F895" s="66"/>
      <c r="G895" s="327"/>
      <c r="H895" s="331"/>
      <c r="I895" s="331"/>
      <c r="J895" s="411"/>
      <c r="K895" s="331"/>
      <c r="L895" s="307"/>
      <c r="M895" s="65"/>
      <c r="N895" s="65"/>
      <c r="O895" s="68"/>
      <c r="P895" s="65"/>
      <c r="Q895" s="65"/>
      <c r="R895" s="109"/>
      <c r="S895" s="115"/>
      <c r="T895" s="111"/>
      <c r="U895" s="278"/>
      <c r="V895" s="66"/>
      <c r="W895" s="66"/>
      <c r="X895" s="138"/>
      <c r="Y895" s="138"/>
      <c r="Z895" s="138"/>
      <c r="AA895" s="138"/>
      <c r="AB895" s="138"/>
    </row>
    <row r="896" spans="2:28" s="67" customFormat="1" ht="12" hidden="1">
      <c r="B896" s="65"/>
      <c r="C896" s="65"/>
      <c r="D896" s="66"/>
      <c r="E896" s="65"/>
      <c r="F896" s="66"/>
      <c r="G896" s="327"/>
      <c r="H896" s="331"/>
      <c r="I896" s="331"/>
      <c r="J896" s="411"/>
      <c r="K896" s="331"/>
      <c r="L896" s="307"/>
      <c r="M896" s="65"/>
      <c r="N896" s="65"/>
      <c r="O896" s="68"/>
      <c r="P896" s="65"/>
      <c r="Q896" s="65"/>
      <c r="R896" s="109"/>
      <c r="S896" s="115"/>
      <c r="T896" s="111"/>
      <c r="U896" s="278"/>
      <c r="V896" s="66"/>
      <c r="W896" s="66"/>
      <c r="X896" s="138"/>
      <c r="Y896" s="138"/>
      <c r="Z896" s="138"/>
      <c r="AA896" s="138"/>
      <c r="AB896" s="138"/>
    </row>
    <row r="897" spans="2:28" s="67" customFormat="1" ht="12" hidden="1">
      <c r="B897" s="65"/>
      <c r="C897" s="65"/>
      <c r="D897" s="66"/>
      <c r="E897" s="65"/>
      <c r="F897" s="66"/>
      <c r="G897" s="327"/>
      <c r="H897" s="331"/>
      <c r="I897" s="331"/>
      <c r="J897" s="411"/>
      <c r="K897" s="331"/>
      <c r="L897" s="307"/>
      <c r="M897" s="65"/>
      <c r="N897" s="65"/>
      <c r="O897" s="68"/>
      <c r="P897" s="65"/>
      <c r="Q897" s="65"/>
      <c r="R897" s="109"/>
      <c r="S897" s="115"/>
      <c r="T897" s="111"/>
      <c r="U897" s="278"/>
      <c r="V897" s="66"/>
      <c r="W897" s="66"/>
      <c r="X897" s="138"/>
      <c r="Y897" s="138"/>
      <c r="Z897" s="138"/>
      <c r="AA897" s="138"/>
      <c r="AB897" s="138"/>
    </row>
    <row r="898" spans="2:28" s="67" customFormat="1" ht="12" hidden="1">
      <c r="B898" s="65"/>
      <c r="C898" s="65"/>
      <c r="D898" s="66"/>
      <c r="E898" s="65"/>
      <c r="F898" s="66"/>
      <c r="G898" s="327"/>
      <c r="H898" s="331"/>
      <c r="I898" s="331"/>
      <c r="J898" s="411"/>
      <c r="K898" s="331"/>
      <c r="L898" s="307"/>
      <c r="M898" s="65"/>
      <c r="N898" s="65"/>
      <c r="O898" s="68"/>
      <c r="P898" s="65"/>
      <c r="Q898" s="65"/>
      <c r="R898" s="109"/>
      <c r="S898" s="115"/>
      <c r="T898" s="111"/>
      <c r="U898" s="278"/>
      <c r="V898" s="66"/>
      <c r="W898" s="66"/>
      <c r="X898" s="138"/>
      <c r="Y898" s="138"/>
      <c r="Z898" s="138"/>
      <c r="AA898" s="138"/>
      <c r="AB898" s="138"/>
    </row>
    <row r="899" spans="2:28" s="67" customFormat="1" ht="12" hidden="1">
      <c r="B899" s="65"/>
      <c r="C899" s="65"/>
      <c r="D899" s="66"/>
      <c r="E899" s="65"/>
      <c r="F899" s="66"/>
      <c r="G899" s="327"/>
      <c r="H899" s="331"/>
      <c r="I899" s="331"/>
      <c r="J899" s="411"/>
      <c r="K899" s="331"/>
      <c r="L899" s="307"/>
      <c r="M899" s="65"/>
      <c r="N899" s="65"/>
      <c r="O899" s="68"/>
      <c r="P899" s="65"/>
      <c r="Q899" s="65"/>
      <c r="R899" s="109"/>
      <c r="S899" s="115"/>
      <c r="T899" s="111"/>
      <c r="U899" s="278"/>
      <c r="V899" s="66"/>
      <c r="W899" s="66"/>
      <c r="X899" s="138"/>
      <c r="Y899" s="138"/>
      <c r="Z899" s="138"/>
      <c r="AA899" s="138"/>
      <c r="AB899" s="138"/>
    </row>
    <row r="900" spans="2:28" s="67" customFormat="1" ht="12" hidden="1">
      <c r="B900" s="65"/>
      <c r="C900" s="65"/>
      <c r="D900" s="66"/>
      <c r="E900" s="65"/>
      <c r="F900" s="66"/>
      <c r="G900" s="327"/>
      <c r="H900" s="331"/>
      <c r="I900" s="331"/>
      <c r="J900" s="411"/>
      <c r="K900" s="331"/>
      <c r="L900" s="307"/>
      <c r="M900" s="65"/>
      <c r="N900" s="65"/>
      <c r="O900" s="68"/>
      <c r="P900" s="65"/>
      <c r="Q900" s="65"/>
      <c r="R900" s="109"/>
      <c r="S900" s="115"/>
      <c r="T900" s="111"/>
      <c r="U900" s="278"/>
      <c r="V900" s="66"/>
      <c r="W900" s="66"/>
      <c r="X900" s="138"/>
      <c r="Y900" s="138"/>
      <c r="Z900" s="138"/>
      <c r="AA900" s="138"/>
      <c r="AB900" s="138"/>
    </row>
    <row r="901" spans="2:28" s="67" customFormat="1" ht="12" hidden="1">
      <c r="B901" s="65"/>
      <c r="C901" s="65"/>
      <c r="D901" s="66"/>
      <c r="E901" s="65"/>
      <c r="F901" s="66"/>
      <c r="G901" s="327"/>
      <c r="H901" s="331"/>
      <c r="I901" s="331"/>
      <c r="J901" s="411"/>
      <c r="K901" s="331"/>
      <c r="L901" s="307"/>
      <c r="M901" s="65"/>
      <c r="N901" s="65"/>
      <c r="O901" s="68"/>
      <c r="P901" s="65"/>
      <c r="Q901" s="65"/>
      <c r="R901" s="109"/>
      <c r="S901" s="115"/>
      <c r="T901" s="111"/>
      <c r="U901" s="278"/>
      <c r="V901" s="66"/>
      <c r="W901" s="66"/>
      <c r="X901" s="138"/>
      <c r="Y901" s="138"/>
      <c r="Z901" s="138"/>
      <c r="AA901" s="138"/>
      <c r="AB901" s="138"/>
    </row>
    <row r="902" spans="2:28" s="67" customFormat="1" ht="12" hidden="1">
      <c r="B902" s="65"/>
      <c r="C902" s="65"/>
      <c r="D902" s="66"/>
      <c r="E902" s="65"/>
      <c r="F902" s="66"/>
      <c r="G902" s="327"/>
      <c r="H902" s="331"/>
      <c r="I902" s="331"/>
      <c r="J902" s="411"/>
      <c r="K902" s="331"/>
      <c r="L902" s="307"/>
      <c r="M902" s="65"/>
      <c r="N902" s="65"/>
      <c r="O902" s="68"/>
      <c r="P902" s="65"/>
      <c r="Q902" s="65"/>
      <c r="R902" s="109"/>
      <c r="S902" s="115"/>
      <c r="T902" s="111"/>
      <c r="U902" s="278"/>
      <c r="V902" s="66"/>
      <c r="W902" s="66"/>
      <c r="X902" s="138"/>
      <c r="Y902" s="138"/>
      <c r="Z902" s="138"/>
      <c r="AA902" s="138"/>
      <c r="AB902" s="138"/>
    </row>
    <row r="903" spans="2:28" s="67" customFormat="1" ht="12" hidden="1">
      <c r="B903" s="65"/>
      <c r="C903" s="65"/>
      <c r="D903" s="66"/>
      <c r="E903" s="65"/>
      <c r="F903" s="66"/>
      <c r="G903" s="327"/>
      <c r="H903" s="331"/>
      <c r="I903" s="331"/>
      <c r="J903" s="411"/>
      <c r="K903" s="331"/>
      <c r="L903" s="307"/>
      <c r="M903" s="65"/>
      <c r="N903" s="65"/>
      <c r="O903" s="68"/>
      <c r="P903" s="65"/>
      <c r="Q903" s="65"/>
      <c r="R903" s="109"/>
      <c r="S903" s="115"/>
      <c r="T903" s="111"/>
      <c r="U903" s="278"/>
      <c r="V903" s="66"/>
      <c r="W903" s="66"/>
      <c r="X903" s="138"/>
      <c r="Y903" s="138"/>
      <c r="Z903" s="138"/>
      <c r="AA903" s="138"/>
      <c r="AB903" s="138"/>
    </row>
    <row r="904" spans="2:28" s="67" customFormat="1" ht="12" hidden="1">
      <c r="B904" s="65"/>
      <c r="C904" s="65"/>
      <c r="D904" s="66"/>
      <c r="E904" s="65"/>
      <c r="F904" s="66"/>
      <c r="G904" s="327"/>
      <c r="H904" s="331"/>
      <c r="I904" s="331"/>
      <c r="J904" s="411"/>
      <c r="K904" s="331"/>
      <c r="L904" s="307"/>
      <c r="M904" s="65"/>
      <c r="N904" s="65"/>
      <c r="O904" s="68"/>
      <c r="P904" s="65"/>
      <c r="Q904" s="65"/>
      <c r="R904" s="109"/>
      <c r="S904" s="115"/>
      <c r="T904" s="111"/>
      <c r="U904" s="278"/>
      <c r="V904" s="66"/>
      <c r="W904" s="66"/>
      <c r="X904" s="138"/>
      <c r="Y904" s="138"/>
      <c r="Z904" s="138"/>
      <c r="AA904" s="138"/>
      <c r="AB904" s="138"/>
    </row>
    <row r="905" spans="2:28" s="67" customFormat="1" ht="12" hidden="1">
      <c r="B905" s="65"/>
      <c r="C905" s="65"/>
      <c r="D905" s="66"/>
      <c r="E905" s="65"/>
      <c r="F905" s="66"/>
      <c r="G905" s="327"/>
      <c r="H905" s="331"/>
      <c r="I905" s="331"/>
      <c r="J905" s="411"/>
      <c r="K905" s="331"/>
      <c r="L905" s="307"/>
      <c r="M905" s="65"/>
      <c r="N905" s="65"/>
      <c r="O905" s="68"/>
      <c r="P905" s="65"/>
      <c r="Q905" s="65"/>
      <c r="R905" s="109"/>
      <c r="S905" s="115"/>
      <c r="T905" s="111"/>
      <c r="U905" s="278"/>
      <c r="V905" s="66"/>
      <c r="W905" s="66"/>
      <c r="X905" s="138"/>
      <c r="Y905" s="138"/>
      <c r="Z905" s="138"/>
      <c r="AA905" s="138"/>
      <c r="AB905" s="138"/>
    </row>
    <row r="906" spans="2:28" s="67" customFormat="1" ht="12" hidden="1">
      <c r="B906" s="65"/>
      <c r="C906" s="65"/>
      <c r="D906" s="66"/>
      <c r="E906" s="65"/>
      <c r="F906" s="66"/>
      <c r="G906" s="327"/>
      <c r="H906" s="331"/>
      <c r="I906" s="331"/>
      <c r="J906" s="411"/>
      <c r="K906" s="331"/>
      <c r="L906" s="307"/>
      <c r="M906" s="65"/>
      <c r="N906" s="65"/>
      <c r="O906" s="68"/>
      <c r="P906" s="65"/>
      <c r="Q906" s="65"/>
      <c r="R906" s="109"/>
      <c r="S906" s="115"/>
      <c r="T906" s="111"/>
      <c r="U906" s="278"/>
      <c r="V906" s="66"/>
      <c r="W906" s="66"/>
      <c r="X906" s="138"/>
      <c r="Y906" s="138"/>
      <c r="Z906" s="138"/>
      <c r="AA906" s="138"/>
      <c r="AB906" s="138"/>
    </row>
    <row r="907" spans="2:28" s="67" customFormat="1" ht="12" hidden="1">
      <c r="B907" s="65"/>
      <c r="C907" s="65"/>
      <c r="D907" s="66"/>
      <c r="E907" s="65"/>
      <c r="F907" s="66"/>
      <c r="G907" s="327"/>
      <c r="H907" s="331"/>
      <c r="I907" s="331"/>
      <c r="J907" s="411"/>
      <c r="K907" s="331"/>
      <c r="L907" s="307"/>
      <c r="M907" s="65"/>
      <c r="N907" s="65"/>
      <c r="O907" s="68"/>
      <c r="P907" s="65"/>
      <c r="Q907" s="65"/>
      <c r="R907" s="109"/>
      <c r="S907" s="115"/>
      <c r="T907" s="111"/>
      <c r="U907" s="278"/>
      <c r="V907" s="66"/>
      <c r="W907" s="66"/>
      <c r="X907" s="138"/>
      <c r="Y907" s="138"/>
      <c r="Z907" s="138"/>
      <c r="AA907" s="138"/>
      <c r="AB907" s="138"/>
    </row>
    <row r="908" spans="2:28" s="67" customFormat="1" ht="12" hidden="1">
      <c r="B908" s="65"/>
      <c r="C908" s="65"/>
      <c r="D908" s="66"/>
      <c r="E908" s="65"/>
      <c r="F908" s="66"/>
      <c r="G908" s="327"/>
      <c r="H908" s="331"/>
      <c r="I908" s="331"/>
      <c r="J908" s="411"/>
      <c r="K908" s="331"/>
      <c r="L908" s="307"/>
      <c r="M908" s="65"/>
      <c r="N908" s="65"/>
      <c r="O908" s="68"/>
      <c r="P908" s="65"/>
      <c r="Q908" s="65"/>
      <c r="R908" s="109"/>
      <c r="S908" s="115"/>
      <c r="T908" s="111"/>
      <c r="U908" s="278"/>
      <c r="V908" s="66"/>
      <c r="W908" s="66"/>
      <c r="X908" s="138"/>
      <c r="Y908" s="138"/>
      <c r="Z908" s="138"/>
      <c r="AA908" s="138"/>
      <c r="AB908" s="138"/>
    </row>
    <row r="909" spans="2:28" s="67" customFormat="1" ht="12" hidden="1">
      <c r="B909" s="65"/>
      <c r="C909" s="65"/>
      <c r="D909" s="66"/>
      <c r="E909" s="65"/>
      <c r="F909" s="66"/>
      <c r="G909" s="327"/>
      <c r="H909" s="331"/>
      <c r="I909" s="331"/>
      <c r="J909" s="411"/>
      <c r="K909" s="331"/>
      <c r="L909" s="307"/>
      <c r="M909" s="65"/>
      <c r="N909" s="65"/>
      <c r="O909" s="68"/>
      <c r="P909" s="65"/>
      <c r="Q909" s="65"/>
      <c r="R909" s="109"/>
      <c r="S909" s="115"/>
      <c r="T909" s="111"/>
      <c r="U909" s="278"/>
      <c r="V909" s="66"/>
      <c r="W909" s="66"/>
      <c r="X909" s="138"/>
      <c r="Y909" s="138"/>
      <c r="Z909" s="138"/>
      <c r="AA909" s="138"/>
      <c r="AB909" s="138"/>
    </row>
    <row r="910" spans="2:28" s="67" customFormat="1" ht="12" hidden="1">
      <c r="B910" s="65"/>
      <c r="C910" s="65"/>
      <c r="D910" s="66"/>
      <c r="E910" s="65"/>
      <c r="F910" s="66"/>
      <c r="G910" s="327"/>
      <c r="H910" s="331"/>
      <c r="I910" s="331"/>
      <c r="J910" s="411"/>
      <c r="K910" s="331"/>
      <c r="L910" s="307"/>
      <c r="M910" s="65"/>
      <c r="N910" s="65"/>
      <c r="O910" s="68"/>
      <c r="P910" s="65"/>
      <c r="Q910" s="65"/>
      <c r="R910" s="109"/>
      <c r="S910" s="115"/>
      <c r="T910" s="111"/>
      <c r="U910" s="278"/>
      <c r="V910" s="66"/>
      <c r="W910" s="66"/>
      <c r="X910" s="138"/>
      <c r="Y910" s="138"/>
      <c r="Z910" s="138"/>
      <c r="AA910" s="138"/>
      <c r="AB910" s="138"/>
    </row>
    <row r="911" spans="2:28" s="67" customFormat="1" ht="12" hidden="1">
      <c r="B911" s="65"/>
      <c r="C911" s="65"/>
      <c r="D911" s="66"/>
      <c r="E911" s="65"/>
      <c r="F911" s="66"/>
      <c r="G911" s="327"/>
      <c r="H911" s="331"/>
      <c r="I911" s="331"/>
      <c r="J911" s="411"/>
      <c r="K911" s="331"/>
      <c r="L911" s="307"/>
      <c r="M911" s="65"/>
      <c r="N911" s="65"/>
      <c r="O911" s="68"/>
      <c r="P911" s="65"/>
      <c r="Q911" s="65"/>
      <c r="R911" s="109"/>
      <c r="S911" s="115"/>
      <c r="T911" s="111"/>
      <c r="U911" s="278"/>
      <c r="V911" s="66"/>
      <c r="W911" s="66"/>
      <c r="X911" s="138"/>
      <c r="Y911" s="138"/>
      <c r="Z911" s="138"/>
      <c r="AA911" s="138"/>
      <c r="AB911" s="138"/>
    </row>
    <row r="912" spans="2:28" s="67" customFormat="1" ht="12" hidden="1">
      <c r="B912" s="65"/>
      <c r="C912" s="65"/>
      <c r="D912" s="66"/>
      <c r="E912" s="65"/>
      <c r="F912" s="66"/>
      <c r="G912" s="327"/>
      <c r="H912" s="331"/>
      <c r="I912" s="331"/>
      <c r="J912" s="411"/>
      <c r="K912" s="331"/>
      <c r="L912" s="307"/>
      <c r="M912" s="65"/>
      <c r="N912" s="65"/>
      <c r="O912" s="68"/>
      <c r="P912" s="65"/>
      <c r="Q912" s="65"/>
      <c r="R912" s="109"/>
      <c r="S912" s="115"/>
      <c r="T912" s="111"/>
      <c r="U912" s="278"/>
      <c r="V912" s="66"/>
      <c r="W912" s="66"/>
      <c r="X912" s="138"/>
      <c r="Y912" s="138"/>
      <c r="Z912" s="138"/>
      <c r="AA912" s="138"/>
      <c r="AB912" s="138"/>
    </row>
    <row r="913" spans="2:28" s="67" customFormat="1" ht="12" hidden="1">
      <c r="B913" s="65"/>
      <c r="C913" s="65"/>
      <c r="D913" s="66"/>
      <c r="E913" s="65"/>
      <c r="F913" s="66"/>
      <c r="G913" s="327"/>
      <c r="H913" s="331"/>
      <c r="I913" s="331"/>
      <c r="J913" s="411"/>
      <c r="K913" s="331"/>
      <c r="L913" s="307"/>
      <c r="M913" s="65"/>
      <c r="N913" s="65"/>
      <c r="O913" s="68"/>
      <c r="P913" s="65"/>
      <c r="Q913" s="65"/>
      <c r="R913" s="109"/>
      <c r="S913" s="115"/>
      <c r="T913" s="111"/>
      <c r="U913" s="278"/>
      <c r="V913" s="66"/>
      <c r="W913" s="66"/>
      <c r="X913" s="138"/>
      <c r="Y913" s="138"/>
      <c r="Z913" s="138"/>
      <c r="AA913" s="138"/>
      <c r="AB913" s="138"/>
    </row>
    <row r="914" spans="2:28" s="67" customFormat="1" ht="12" hidden="1">
      <c r="B914" s="65"/>
      <c r="C914" s="65"/>
      <c r="D914" s="66"/>
      <c r="E914" s="65"/>
      <c r="F914" s="66"/>
      <c r="G914" s="327"/>
      <c r="H914" s="331"/>
      <c r="I914" s="331"/>
      <c r="J914" s="411"/>
      <c r="K914" s="331"/>
      <c r="L914" s="307"/>
      <c r="M914" s="65"/>
      <c r="N914" s="65"/>
      <c r="O914" s="68"/>
      <c r="P914" s="65"/>
      <c r="Q914" s="65"/>
      <c r="R914" s="109"/>
      <c r="S914" s="115"/>
      <c r="T914" s="111"/>
      <c r="U914" s="278"/>
      <c r="V914" s="66"/>
      <c r="W914" s="66"/>
      <c r="X914" s="138"/>
      <c r="Y914" s="138"/>
      <c r="Z914" s="138"/>
      <c r="AA914" s="138"/>
      <c r="AB914" s="138"/>
    </row>
    <row r="915" spans="2:28" s="67" customFormat="1" ht="12" hidden="1">
      <c r="B915" s="65"/>
      <c r="C915" s="65"/>
      <c r="D915" s="66"/>
      <c r="E915" s="65"/>
      <c r="F915" s="66"/>
      <c r="G915" s="327"/>
      <c r="H915" s="331"/>
      <c r="I915" s="331"/>
      <c r="J915" s="411"/>
      <c r="K915" s="331"/>
      <c r="L915" s="307"/>
      <c r="M915" s="65"/>
      <c r="N915" s="65"/>
      <c r="O915" s="68"/>
      <c r="P915" s="65"/>
      <c r="Q915" s="65"/>
      <c r="R915" s="109"/>
      <c r="S915" s="115"/>
      <c r="T915" s="111"/>
      <c r="U915" s="278"/>
      <c r="V915" s="66"/>
      <c r="W915" s="66"/>
      <c r="X915" s="138"/>
      <c r="Y915" s="138"/>
      <c r="Z915" s="138"/>
      <c r="AA915" s="138"/>
      <c r="AB915" s="138"/>
    </row>
    <row r="916" spans="2:28" s="67" customFormat="1" ht="12" hidden="1">
      <c r="B916" s="65"/>
      <c r="C916" s="65"/>
      <c r="D916" s="66"/>
      <c r="E916" s="65"/>
      <c r="F916" s="66"/>
      <c r="G916" s="327"/>
      <c r="H916" s="331"/>
      <c r="I916" s="331"/>
      <c r="J916" s="411"/>
      <c r="K916" s="331"/>
      <c r="L916" s="307"/>
      <c r="M916" s="65"/>
      <c r="N916" s="65"/>
      <c r="O916" s="68"/>
      <c r="P916" s="65"/>
      <c r="Q916" s="65"/>
      <c r="R916" s="109"/>
      <c r="S916" s="115"/>
      <c r="T916" s="111"/>
      <c r="U916" s="278"/>
      <c r="V916" s="66"/>
      <c r="W916" s="66"/>
      <c r="X916" s="138"/>
      <c r="Y916" s="138"/>
      <c r="Z916" s="138"/>
      <c r="AA916" s="138"/>
      <c r="AB916" s="138"/>
    </row>
    <row r="917" spans="2:28" s="67" customFormat="1" ht="12" hidden="1">
      <c r="B917" s="65"/>
      <c r="C917" s="65"/>
      <c r="D917" s="66"/>
      <c r="E917" s="65"/>
      <c r="F917" s="66"/>
      <c r="G917" s="327"/>
      <c r="H917" s="331"/>
      <c r="I917" s="331"/>
      <c r="J917" s="411"/>
      <c r="K917" s="331"/>
      <c r="L917" s="307"/>
      <c r="M917" s="65"/>
      <c r="N917" s="65"/>
      <c r="O917" s="68"/>
      <c r="P917" s="65"/>
      <c r="Q917" s="65"/>
      <c r="R917" s="109"/>
      <c r="S917" s="115"/>
      <c r="T917" s="111"/>
      <c r="U917" s="278"/>
      <c r="V917" s="66"/>
      <c r="W917" s="66"/>
      <c r="X917" s="138"/>
      <c r="Y917" s="138"/>
      <c r="Z917" s="138"/>
      <c r="AA917" s="138"/>
      <c r="AB917" s="138"/>
    </row>
    <row r="918" spans="2:28" s="67" customFormat="1" ht="12" hidden="1">
      <c r="B918" s="65"/>
      <c r="C918" s="65"/>
      <c r="D918" s="66"/>
      <c r="E918" s="65"/>
      <c r="F918" s="66"/>
      <c r="G918" s="327"/>
      <c r="H918" s="331"/>
      <c r="I918" s="331"/>
      <c r="J918" s="411"/>
      <c r="K918" s="331"/>
      <c r="L918" s="307"/>
      <c r="M918" s="65"/>
      <c r="N918" s="65"/>
      <c r="O918" s="68"/>
      <c r="P918" s="65"/>
      <c r="Q918" s="65"/>
      <c r="R918" s="109"/>
      <c r="S918" s="115"/>
      <c r="T918" s="111"/>
      <c r="U918" s="278"/>
      <c r="V918" s="66"/>
      <c r="W918" s="66"/>
      <c r="X918" s="138"/>
      <c r="Y918" s="138"/>
      <c r="Z918" s="138"/>
      <c r="AA918" s="138"/>
      <c r="AB918" s="138"/>
    </row>
    <row r="919" spans="2:28" s="67" customFormat="1" ht="12" hidden="1">
      <c r="B919" s="65"/>
      <c r="C919" s="65"/>
      <c r="D919" s="66"/>
      <c r="E919" s="65"/>
      <c r="F919" s="66"/>
      <c r="G919" s="327"/>
      <c r="H919" s="331"/>
      <c r="I919" s="331"/>
      <c r="J919" s="411"/>
      <c r="K919" s="331"/>
      <c r="L919" s="307"/>
      <c r="M919" s="65"/>
      <c r="N919" s="65"/>
      <c r="O919" s="68"/>
      <c r="P919" s="65"/>
      <c r="Q919" s="65"/>
      <c r="R919" s="109"/>
      <c r="S919" s="115"/>
      <c r="T919" s="111"/>
      <c r="U919" s="278"/>
      <c r="V919" s="66"/>
      <c r="W919" s="66"/>
      <c r="X919" s="138"/>
      <c r="Y919" s="138"/>
      <c r="Z919" s="138"/>
      <c r="AA919" s="138"/>
      <c r="AB919" s="138"/>
    </row>
    <row r="920" spans="2:28" s="67" customFormat="1" ht="12" hidden="1">
      <c r="B920" s="65"/>
      <c r="C920" s="65"/>
      <c r="D920" s="66"/>
      <c r="E920" s="65"/>
      <c r="F920" s="66"/>
      <c r="G920" s="327"/>
      <c r="H920" s="331"/>
      <c r="I920" s="331"/>
      <c r="J920" s="411"/>
      <c r="K920" s="331"/>
      <c r="L920" s="307"/>
      <c r="M920" s="65"/>
      <c r="N920" s="65"/>
      <c r="O920" s="68"/>
      <c r="P920" s="65"/>
      <c r="Q920" s="65"/>
      <c r="R920" s="109"/>
      <c r="S920" s="115"/>
      <c r="T920" s="111"/>
      <c r="U920" s="278"/>
      <c r="V920" s="66"/>
      <c r="W920" s="66"/>
      <c r="X920" s="138"/>
      <c r="Y920" s="138"/>
      <c r="Z920" s="138"/>
      <c r="AA920" s="138"/>
      <c r="AB920" s="138"/>
    </row>
    <row r="921" spans="2:28" s="67" customFormat="1" ht="12" hidden="1">
      <c r="B921" s="65"/>
      <c r="C921" s="65"/>
      <c r="D921" s="66"/>
      <c r="E921" s="65"/>
      <c r="F921" s="66"/>
      <c r="G921" s="327"/>
      <c r="H921" s="331"/>
      <c r="I921" s="331"/>
      <c r="J921" s="411"/>
      <c r="K921" s="331"/>
      <c r="L921" s="307"/>
      <c r="M921" s="65"/>
      <c r="N921" s="65"/>
      <c r="O921" s="68"/>
      <c r="P921" s="65"/>
      <c r="Q921" s="65"/>
      <c r="R921" s="109"/>
      <c r="S921" s="115"/>
      <c r="T921" s="111"/>
      <c r="U921" s="278"/>
      <c r="V921" s="66"/>
      <c r="W921" s="66"/>
      <c r="X921" s="138"/>
      <c r="Y921" s="138"/>
      <c r="Z921" s="138"/>
      <c r="AA921" s="138"/>
      <c r="AB921" s="138"/>
    </row>
    <row r="922" spans="2:28" s="67" customFormat="1" ht="12" hidden="1">
      <c r="B922" s="65"/>
      <c r="C922" s="65"/>
      <c r="D922" s="66"/>
      <c r="E922" s="65"/>
      <c r="F922" s="66"/>
      <c r="G922" s="327"/>
      <c r="H922" s="331"/>
      <c r="I922" s="331"/>
      <c r="J922" s="411"/>
      <c r="K922" s="331"/>
      <c r="L922" s="307"/>
      <c r="M922" s="65"/>
      <c r="N922" s="65"/>
      <c r="O922" s="68"/>
      <c r="P922" s="65"/>
      <c r="Q922" s="65"/>
      <c r="R922" s="109"/>
      <c r="S922" s="115"/>
      <c r="T922" s="111"/>
      <c r="U922" s="278"/>
      <c r="V922" s="66"/>
      <c r="W922" s="66"/>
      <c r="X922" s="138"/>
      <c r="Y922" s="138"/>
      <c r="Z922" s="138"/>
      <c r="AA922" s="138"/>
      <c r="AB922" s="138"/>
    </row>
    <row r="923" spans="2:28" s="67" customFormat="1" ht="12" hidden="1">
      <c r="B923" s="65"/>
      <c r="C923" s="65"/>
      <c r="D923" s="66"/>
      <c r="E923" s="65"/>
      <c r="F923" s="66"/>
      <c r="G923" s="327"/>
      <c r="H923" s="331"/>
      <c r="I923" s="331"/>
      <c r="J923" s="411"/>
      <c r="K923" s="331"/>
      <c r="L923" s="307"/>
      <c r="M923" s="65"/>
      <c r="N923" s="65"/>
      <c r="O923" s="68"/>
      <c r="P923" s="65"/>
      <c r="Q923" s="65"/>
      <c r="R923" s="109"/>
      <c r="S923" s="115"/>
      <c r="T923" s="111"/>
      <c r="U923" s="278"/>
      <c r="V923" s="66"/>
      <c r="W923" s="66"/>
      <c r="X923" s="138"/>
      <c r="Y923" s="138"/>
      <c r="Z923" s="138"/>
      <c r="AA923" s="138"/>
      <c r="AB923" s="138"/>
    </row>
    <row r="924" spans="2:28" s="67" customFormat="1" ht="12" hidden="1">
      <c r="B924" s="65"/>
      <c r="C924" s="65"/>
      <c r="D924" s="66"/>
      <c r="E924" s="65"/>
      <c r="F924" s="66"/>
      <c r="G924" s="327"/>
      <c r="H924" s="331"/>
      <c r="I924" s="331"/>
      <c r="J924" s="411"/>
      <c r="K924" s="331"/>
      <c r="L924" s="307"/>
      <c r="M924" s="65"/>
      <c r="N924" s="65"/>
      <c r="O924" s="68"/>
      <c r="P924" s="65"/>
      <c r="Q924" s="65"/>
      <c r="R924" s="109"/>
      <c r="S924" s="115"/>
      <c r="T924" s="111"/>
      <c r="U924" s="278"/>
      <c r="V924" s="66"/>
      <c r="W924" s="66"/>
      <c r="X924" s="138"/>
      <c r="Y924" s="138"/>
      <c r="Z924" s="138"/>
      <c r="AA924" s="138"/>
      <c r="AB924" s="138"/>
    </row>
    <row r="925" spans="2:28" s="67" customFormat="1" ht="12" hidden="1">
      <c r="B925" s="65"/>
      <c r="C925" s="65"/>
      <c r="D925" s="66"/>
      <c r="E925" s="65"/>
      <c r="F925" s="66"/>
      <c r="G925" s="327"/>
      <c r="H925" s="331"/>
      <c r="I925" s="331"/>
      <c r="J925" s="411"/>
      <c r="K925" s="331"/>
      <c r="L925" s="307"/>
      <c r="M925" s="65"/>
      <c r="N925" s="65"/>
      <c r="O925" s="68"/>
      <c r="P925" s="65"/>
      <c r="Q925" s="65"/>
      <c r="R925" s="109"/>
      <c r="S925" s="115"/>
      <c r="T925" s="111"/>
      <c r="U925" s="278"/>
      <c r="V925" s="66"/>
      <c r="W925" s="66"/>
      <c r="X925" s="138"/>
      <c r="Y925" s="138"/>
      <c r="Z925" s="138"/>
      <c r="AA925" s="138"/>
      <c r="AB925" s="138"/>
    </row>
    <row r="926" spans="2:28" s="67" customFormat="1" ht="12" hidden="1">
      <c r="B926" s="65"/>
      <c r="C926" s="65"/>
      <c r="D926" s="66"/>
      <c r="E926" s="65"/>
      <c r="F926" s="66"/>
      <c r="G926" s="327"/>
      <c r="H926" s="331"/>
      <c r="I926" s="331"/>
      <c r="J926" s="411"/>
      <c r="K926" s="331"/>
      <c r="L926" s="307"/>
      <c r="M926" s="65"/>
      <c r="N926" s="65"/>
      <c r="O926" s="68"/>
      <c r="P926" s="65"/>
      <c r="Q926" s="65"/>
      <c r="R926" s="109"/>
      <c r="S926" s="115"/>
      <c r="T926" s="111"/>
      <c r="U926" s="278"/>
      <c r="V926" s="66"/>
      <c r="W926" s="66"/>
      <c r="X926" s="138"/>
      <c r="Y926" s="138"/>
      <c r="Z926" s="138"/>
      <c r="AA926" s="138"/>
      <c r="AB926" s="138"/>
    </row>
    <row r="927" spans="2:28" s="67" customFormat="1" ht="12" hidden="1">
      <c r="B927" s="65"/>
      <c r="C927" s="65"/>
      <c r="D927" s="66"/>
      <c r="E927" s="65"/>
      <c r="F927" s="66"/>
      <c r="G927" s="327"/>
      <c r="H927" s="331"/>
      <c r="I927" s="331"/>
      <c r="J927" s="411"/>
      <c r="K927" s="331"/>
      <c r="L927" s="307"/>
      <c r="M927" s="65"/>
      <c r="N927" s="65"/>
      <c r="O927" s="68"/>
      <c r="P927" s="65"/>
      <c r="Q927" s="65"/>
      <c r="R927" s="109"/>
      <c r="S927" s="115"/>
      <c r="T927" s="111"/>
      <c r="U927" s="278"/>
      <c r="V927" s="66"/>
      <c r="W927" s="66"/>
      <c r="X927" s="138"/>
      <c r="Y927" s="138"/>
      <c r="Z927" s="138"/>
      <c r="AA927" s="138"/>
      <c r="AB927" s="138"/>
    </row>
    <row r="928" spans="2:28" s="67" customFormat="1" ht="12" hidden="1">
      <c r="B928" s="65"/>
      <c r="C928" s="65"/>
      <c r="D928" s="66"/>
      <c r="E928" s="65"/>
      <c r="F928" s="66"/>
      <c r="G928" s="327"/>
      <c r="H928" s="331"/>
      <c r="I928" s="331"/>
      <c r="J928" s="411"/>
      <c r="K928" s="331"/>
      <c r="L928" s="307"/>
      <c r="M928" s="65"/>
      <c r="N928" s="65"/>
      <c r="O928" s="68"/>
      <c r="P928" s="65"/>
      <c r="Q928" s="65"/>
      <c r="R928" s="109"/>
      <c r="S928" s="115"/>
      <c r="T928" s="111"/>
      <c r="U928" s="278"/>
      <c r="V928" s="66"/>
      <c r="W928" s="66"/>
      <c r="X928" s="138"/>
      <c r="Y928" s="138"/>
      <c r="Z928" s="138"/>
      <c r="AA928" s="138"/>
      <c r="AB928" s="138"/>
    </row>
    <row r="929" spans="2:28" s="67" customFormat="1" ht="12" hidden="1">
      <c r="B929" s="65"/>
      <c r="C929" s="65"/>
      <c r="D929" s="66"/>
      <c r="E929" s="65"/>
      <c r="F929" s="66"/>
      <c r="G929" s="327"/>
      <c r="H929" s="331"/>
      <c r="I929" s="331"/>
      <c r="J929" s="411"/>
      <c r="K929" s="331"/>
      <c r="L929" s="307"/>
      <c r="M929" s="65"/>
      <c r="N929" s="65"/>
      <c r="O929" s="68"/>
      <c r="P929" s="65"/>
      <c r="Q929" s="65"/>
      <c r="R929" s="109"/>
      <c r="S929" s="115"/>
      <c r="T929" s="111"/>
      <c r="U929" s="278"/>
      <c r="V929" s="66"/>
      <c r="W929" s="66"/>
      <c r="X929" s="138"/>
      <c r="Y929" s="138"/>
      <c r="Z929" s="138"/>
      <c r="AA929" s="138"/>
      <c r="AB929" s="138"/>
    </row>
    <row r="930" spans="2:28" s="67" customFormat="1" ht="12" hidden="1">
      <c r="B930" s="65"/>
      <c r="C930" s="65"/>
      <c r="D930" s="66"/>
      <c r="E930" s="65"/>
      <c r="F930" s="66"/>
      <c r="G930" s="327"/>
      <c r="H930" s="331"/>
      <c r="I930" s="331"/>
      <c r="J930" s="411"/>
      <c r="K930" s="331"/>
      <c r="L930" s="307"/>
      <c r="M930" s="65"/>
      <c r="N930" s="65"/>
      <c r="O930" s="68"/>
      <c r="P930" s="65"/>
      <c r="Q930" s="65"/>
      <c r="R930" s="109"/>
      <c r="S930" s="115"/>
      <c r="T930" s="111"/>
      <c r="U930" s="278"/>
      <c r="V930" s="66"/>
      <c r="W930" s="66"/>
      <c r="X930" s="138"/>
      <c r="Y930" s="138"/>
      <c r="Z930" s="138"/>
      <c r="AA930" s="138"/>
      <c r="AB930" s="138"/>
    </row>
    <row r="931" spans="2:28" s="67" customFormat="1" ht="12" hidden="1">
      <c r="B931" s="65"/>
      <c r="C931" s="65"/>
      <c r="D931" s="66"/>
      <c r="E931" s="65"/>
      <c r="F931" s="66"/>
      <c r="G931" s="327"/>
      <c r="H931" s="331"/>
      <c r="I931" s="331"/>
      <c r="J931" s="411"/>
      <c r="K931" s="331"/>
      <c r="L931" s="307"/>
      <c r="M931" s="65"/>
      <c r="N931" s="65"/>
      <c r="O931" s="68"/>
      <c r="P931" s="65"/>
      <c r="Q931" s="65"/>
      <c r="R931" s="109"/>
      <c r="S931" s="115"/>
      <c r="T931" s="111"/>
      <c r="U931" s="278"/>
      <c r="V931" s="66"/>
      <c r="W931" s="66"/>
      <c r="X931" s="138"/>
      <c r="Y931" s="138"/>
      <c r="Z931" s="138"/>
      <c r="AA931" s="138"/>
      <c r="AB931" s="138"/>
    </row>
    <row r="932" spans="2:28" s="67" customFormat="1" ht="12" hidden="1">
      <c r="B932" s="65"/>
      <c r="C932" s="65"/>
      <c r="D932" s="66"/>
      <c r="E932" s="65"/>
      <c r="F932" s="66"/>
      <c r="G932" s="327"/>
      <c r="H932" s="331"/>
      <c r="I932" s="331"/>
      <c r="J932" s="411"/>
      <c r="K932" s="331"/>
      <c r="L932" s="307"/>
      <c r="M932" s="65"/>
      <c r="N932" s="65"/>
      <c r="O932" s="68"/>
      <c r="P932" s="65"/>
      <c r="Q932" s="65"/>
      <c r="R932" s="109"/>
      <c r="S932" s="115"/>
      <c r="T932" s="111"/>
      <c r="U932" s="278"/>
      <c r="V932" s="66"/>
      <c r="W932" s="66"/>
      <c r="X932" s="138"/>
      <c r="Y932" s="138"/>
      <c r="Z932" s="138"/>
      <c r="AA932" s="138"/>
      <c r="AB932" s="138"/>
    </row>
    <row r="933" spans="2:28" s="67" customFormat="1" ht="12" hidden="1">
      <c r="B933" s="65"/>
      <c r="C933" s="65"/>
      <c r="D933" s="66"/>
      <c r="E933" s="65"/>
      <c r="F933" s="66"/>
      <c r="G933" s="327"/>
      <c r="H933" s="331"/>
      <c r="I933" s="331"/>
      <c r="J933" s="411"/>
      <c r="K933" s="331"/>
      <c r="L933" s="307"/>
      <c r="M933" s="65"/>
      <c r="N933" s="65"/>
      <c r="O933" s="68"/>
      <c r="P933" s="65"/>
      <c r="Q933" s="65"/>
      <c r="R933" s="109"/>
      <c r="S933" s="115"/>
      <c r="T933" s="111"/>
      <c r="U933" s="278"/>
      <c r="V933" s="66"/>
      <c r="W933" s="66"/>
      <c r="X933" s="138"/>
      <c r="Y933" s="138"/>
      <c r="Z933" s="138"/>
      <c r="AA933" s="138"/>
      <c r="AB933" s="138"/>
    </row>
    <row r="934" spans="2:28" s="67" customFormat="1" ht="12" hidden="1">
      <c r="B934" s="65"/>
      <c r="C934" s="65"/>
      <c r="D934" s="66"/>
      <c r="E934" s="65"/>
      <c r="F934" s="66"/>
      <c r="G934" s="327"/>
      <c r="H934" s="331"/>
      <c r="I934" s="331"/>
      <c r="J934" s="411"/>
      <c r="K934" s="331"/>
      <c r="L934" s="307"/>
      <c r="M934" s="65"/>
      <c r="N934" s="65"/>
      <c r="O934" s="68"/>
      <c r="P934" s="65"/>
      <c r="Q934" s="65"/>
      <c r="R934" s="109"/>
      <c r="S934" s="115"/>
      <c r="T934" s="111"/>
      <c r="U934" s="278"/>
      <c r="V934" s="66"/>
      <c r="W934" s="66"/>
      <c r="X934" s="138"/>
      <c r="Y934" s="138"/>
      <c r="Z934" s="138"/>
      <c r="AA934" s="138"/>
      <c r="AB934" s="138"/>
    </row>
    <row r="935" spans="2:28" s="67" customFormat="1" ht="12" hidden="1">
      <c r="B935" s="65"/>
      <c r="C935" s="65"/>
      <c r="D935" s="66"/>
      <c r="E935" s="65"/>
      <c r="F935" s="66"/>
      <c r="G935" s="327"/>
      <c r="H935" s="331"/>
      <c r="I935" s="331"/>
      <c r="J935" s="411"/>
      <c r="K935" s="331"/>
      <c r="L935" s="307"/>
      <c r="M935" s="65"/>
      <c r="N935" s="65"/>
      <c r="O935" s="68"/>
      <c r="P935" s="65"/>
      <c r="Q935" s="65"/>
      <c r="R935" s="109"/>
      <c r="S935" s="115"/>
      <c r="T935" s="111"/>
      <c r="U935" s="278"/>
      <c r="V935" s="66"/>
      <c r="W935" s="66"/>
      <c r="X935" s="138"/>
      <c r="Y935" s="138"/>
      <c r="Z935" s="138"/>
      <c r="AA935" s="138"/>
      <c r="AB935" s="138"/>
    </row>
    <row r="936" spans="2:28" s="67" customFormat="1" ht="12" hidden="1">
      <c r="B936" s="65"/>
      <c r="C936" s="65"/>
      <c r="D936" s="66"/>
      <c r="E936" s="65"/>
      <c r="F936" s="66"/>
      <c r="G936" s="327"/>
      <c r="H936" s="331"/>
      <c r="I936" s="331"/>
      <c r="J936" s="411"/>
      <c r="K936" s="331"/>
      <c r="L936" s="307"/>
      <c r="M936" s="65"/>
      <c r="N936" s="65"/>
      <c r="O936" s="68"/>
      <c r="P936" s="65"/>
      <c r="Q936" s="65"/>
      <c r="R936" s="109"/>
      <c r="S936" s="115"/>
      <c r="T936" s="111"/>
      <c r="U936" s="278"/>
      <c r="V936" s="66"/>
      <c r="W936" s="66"/>
      <c r="X936" s="138"/>
      <c r="Y936" s="138"/>
      <c r="Z936" s="138"/>
      <c r="AA936" s="138"/>
      <c r="AB936" s="138"/>
    </row>
    <row r="937" spans="2:28" s="67" customFormat="1" ht="12" hidden="1">
      <c r="B937" s="65"/>
      <c r="C937" s="65"/>
      <c r="D937" s="66"/>
      <c r="E937" s="65"/>
      <c r="F937" s="66"/>
      <c r="G937" s="327"/>
      <c r="H937" s="331"/>
      <c r="I937" s="331"/>
      <c r="J937" s="411"/>
      <c r="K937" s="331"/>
      <c r="L937" s="307"/>
      <c r="M937" s="65"/>
      <c r="N937" s="65"/>
      <c r="O937" s="68"/>
      <c r="P937" s="65"/>
      <c r="Q937" s="65"/>
      <c r="R937" s="109"/>
      <c r="S937" s="115"/>
      <c r="T937" s="111"/>
      <c r="U937" s="278"/>
      <c r="V937" s="66"/>
      <c r="W937" s="66"/>
      <c r="X937" s="138"/>
      <c r="Y937" s="138"/>
      <c r="Z937" s="138"/>
      <c r="AA937" s="138"/>
      <c r="AB937" s="138"/>
    </row>
    <row r="938" spans="2:28" s="67" customFormat="1" ht="12" hidden="1">
      <c r="B938" s="65"/>
      <c r="C938" s="65"/>
      <c r="D938" s="66"/>
      <c r="E938" s="65"/>
      <c r="F938" s="66"/>
      <c r="G938" s="327"/>
      <c r="H938" s="331"/>
      <c r="I938" s="331"/>
      <c r="J938" s="411"/>
      <c r="K938" s="331"/>
      <c r="L938" s="307"/>
      <c r="M938" s="65"/>
      <c r="N938" s="65"/>
      <c r="O938" s="68"/>
      <c r="P938" s="65"/>
      <c r="Q938" s="65"/>
      <c r="R938" s="109"/>
      <c r="S938" s="115"/>
      <c r="T938" s="111"/>
      <c r="U938" s="278"/>
      <c r="V938" s="66"/>
      <c r="W938" s="66"/>
      <c r="X938" s="138"/>
      <c r="Y938" s="138"/>
      <c r="Z938" s="138"/>
      <c r="AA938" s="138"/>
      <c r="AB938" s="138"/>
    </row>
    <row r="939" spans="2:28" s="67" customFormat="1" ht="12" hidden="1">
      <c r="B939" s="65"/>
      <c r="C939" s="65"/>
      <c r="D939" s="66"/>
      <c r="E939" s="65"/>
      <c r="F939" s="66"/>
      <c r="G939" s="327"/>
      <c r="H939" s="331"/>
      <c r="I939" s="331"/>
      <c r="J939" s="411"/>
      <c r="K939" s="331"/>
      <c r="L939" s="307"/>
      <c r="M939" s="65"/>
      <c r="N939" s="65"/>
      <c r="O939" s="68"/>
      <c r="P939" s="65"/>
      <c r="Q939" s="65"/>
      <c r="R939" s="109"/>
      <c r="S939" s="115"/>
      <c r="T939" s="111"/>
      <c r="U939" s="278"/>
      <c r="V939" s="66"/>
      <c r="W939" s="66"/>
      <c r="X939" s="138"/>
      <c r="Y939" s="138"/>
      <c r="Z939" s="138"/>
      <c r="AA939" s="138"/>
      <c r="AB939" s="138"/>
    </row>
    <row r="940" spans="2:28" s="67" customFormat="1" ht="12" hidden="1">
      <c r="B940" s="65"/>
      <c r="C940" s="65"/>
      <c r="D940" s="66"/>
      <c r="E940" s="65"/>
      <c r="F940" s="66"/>
      <c r="G940" s="327"/>
      <c r="H940" s="331"/>
      <c r="I940" s="331"/>
      <c r="J940" s="411"/>
      <c r="K940" s="331"/>
      <c r="L940" s="307"/>
      <c r="M940" s="65"/>
      <c r="N940" s="65"/>
      <c r="O940" s="68"/>
      <c r="P940" s="65"/>
      <c r="Q940" s="65"/>
      <c r="R940" s="109"/>
      <c r="S940" s="115"/>
      <c r="T940" s="111"/>
      <c r="U940" s="278"/>
      <c r="V940" s="66"/>
      <c r="W940" s="66"/>
      <c r="X940" s="138"/>
      <c r="Y940" s="138"/>
      <c r="Z940" s="138"/>
      <c r="AA940" s="138"/>
      <c r="AB940" s="138"/>
    </row>
    <row r="941" spans="2:28" s="67" customFormat="1" ht="12" hidden="1">
      <c r="B941" s="65"/>
      <c r="C941" s="65"/>
      <c r="D941" s="66"/>
      <c r="E941" s="65"/>
      <c r="F941" s="66"/>
      <c r="G941" s="327"/>
      <c r="H941" s="331"/>
      <c r="I941" s="331"/>
      <c r="J941" s="411"/>
      <c r="K941" s="331"/>
      <c r="L941" s="307"/>
      <c r="M941" s="65"/>
      <c r="N941" s="65"/>
      <c r="O941" s="68"/>
      <c r="P941" s="65"/>
      <c r="Q941" s="65"/>
      <c r="R941" s="109"/>
      <c r="S941" s="115"/>
      <c r="T941" s="111"/>
      <c r="U941" s="278"/>
      <c r="V941" s="66"/>
      <c r="W941" s="66"/>
      <c r="X941" s="138"/>
      <c r="Y941" s="138"/>
      <c r="Z941" s="138"/>
      <c r="AA941" s="138"/>
      <c r="AB941" s="138"/>
    </row>
    <row r="942" spans="2:28" s="67" customFormat="1" ht="12" hidden="1">
      <c r="B942" s="65"/>
      <c r="C942" s="65"/>
      <c r="D942" s="66"/>
      <c r="E942" s="65"/>
      <c r="F942" s="66"/>
      <c r="G942" s="327"/>
      <c r="H942" s="331"/>
      <c r="I942" s="331"/>
      <c r="J942" s="411"/>
      <c r="K942" s="331"/>
      <c r="L942" s="307"/>
      <c r="M942" s="65"/>
      <c r="N942" s="65"/>
      <c r="O942" s="68"/>
      <c r="P942" s="65"/>
      <c r="Q942" s="65"/>
      <c r="R942" s="109"/>
      <c r="S942" s="115"/>
      <c r="T942" s="111"/>
      <c r="U942" s="278"/>
      <c r="V942" s="66"/>
      <c r="W942" s="66"/>
      <c r="X942" s="138"/>
      <c r="Y942" s="138"/>
      <c r="Z942" s="138"/>
      <c r="AA942" s="138"/>
      <c r="AB942" s="138"/>
    </row>
    <row r="943" spans="2:28" s="67" customFormat="1" ht="12" hidden="1">
      <c r="B943" s="65"/>
      <c r="C943" s="65"/>
      <c r="D943" s="66"/>
      <c r="E943" s="65"/>
      <c r="F943" s="66"/>
      <c r="G943" s="327"/>
      <c r="H943" s="331"/>
      <c r="I943" s="331"/>
      <c r="J943" s="411"/>
      <c r="K943" s="331"/>
      <c r="L943" s="307"/>
      <c r="M943" s="65"/>
      <c r="N943" s="65"/>
      <c r="O943" s="68"/>
      <c r="P943" s="65"/>
      <c r="Q943" s="65"/>
      <c r="R943" s="109"/>
      <c r="S943" s="115"/>
      <c r="T943" s="111"/>
      <c r="U943" s="278"/>
      <c r="V943" s="66"/>
      <c r="W943" s="66"/>
      <c r="X943" s="138"/>
      <c r="Y943" s="138"/>
      <c r="Z943" s="138"/>
      <c r="AA943" s="138"/>
      <c r="AB943" s="138"/>
    </row>
    <row r="944" spans="2:28" s="67" customFormat="1" ht="12" hidden="1">
      <c r="B944" s="65"/>
      <c r="C944" s="65"/>
      <c r="D944" s="66"/>
      <c r="E944" s="65"/>
      <c r="F944" s="66"/>
      <c r="G944" s="327"/>
      <c r="H944" s="331"/>
      <c r="I944" s="331"/>
      <c r="J944" s="411"/>
      <c r="K944" s="331"/>
      <c r="L944" s="307"/>
      <c r="M944" s="65"/>
      <c r="N944" s="65"/>
      <c r="O944" s="68"/>
      <c r="P944" s="65"/>
      <c r="Q944" s="65"/>
      <c r="R944" s="109"/>
      <c r="S944" s="115"/>
      <c r="T944" s="111"/>
      <c r="U944" s="278"/>
      <c r="V944" s="66"/>
      <c r="W944" s="66"/>
      <c r="X944" s="138"/>
      <c r="Y944" s="138"/>
      <c r="Z944" s="138"/>
      <c r="AA944" s="138"/>
      <c r="AB944" s="138"/>
    </row>
    <row r="945" spans="2:28" s="67" customFormat="1" ht="12" hidden="1">
      <c r="B945" s="65"/>
      <c r="C945" s="65"/>
      <c r="D945" s="66"/>
      <c r="E945" s="65"/>
      <c r="F945" s="66"/>
      <c r="G945" s="327"/>
      <c r="H945" s="331"/>
      <c r="I945" s="331"/>
      <c r="J945" s="411"/>
      <c r="K945" s="331"/>
      <c r="L945" s="307"/>
      <c r="M945" s="65"/>
      <c r="N945" s="65"/>
      <c r="O945" s="68"/>
      <c r="P945" s="65"/>
      <c r="Q945" s="65"/>
      <c r="R945" s="109"/>
      <c r="S945" s="115"/>
      <c r="T945" s="111"/>
      <c r="U945" s="278"/>
      <c r="V945" s="66"/>
      <c r="W945" s="66"/>
      <c r="X945" s="138"/>
      <c r="Y945" s="138"/>
      <c r="Z945" s="138"/>
      <c r="AA945" s="138"/>
      <c r="AB945" s="138"/>
    </row>
    <row r="946" spans="2:28" s="67" customFormat="1" ht="12" hidden="1">
      <c r="B946" s="65"/>
      <c r="C946" s="65"/>
      <c r="D946" s="66"/>
      <c r="E946" s="65"/>
      <c r="F946" s="66"/>
      <c r="G946" s="327"/>
      <c r="H946" s="331"/>
      <c r="I946" s="331"/>
      <c r="J946" s="411"/>
      <c r="K946" s="331"/>
      <c r="L946" s="307"/>
      <c r="M946" s="65"/>
      <c r="N946" s="65"/>
      <c r="O946" s="68"/>
      <c r="P946" s="65"/>
      <c r="Q946" s="65"/>
      <c r="R946" s="109"/>
      <c r="S946" s="115"/>
      <c r="T946" s="111"/>
      <c r="U946" s="278"/>
      <c r="V946" s="66"/>
      <c r="W946" s="66"/>
      <c r="X946" s="138"/>
      <c r="Y946" s="138"/>
      <c r="Z946" s="138"/>
      <c r="AA946" s="138"/>
      <c r="AB946" s="138"/>
    </row>
    <row r="947" spans="2:28" s="67" customFormat="1" ht="12" hidden="1">
      <c r="B947" s="65"/>
      <c r="C947" s="65"/>
      <c r="D947" s="66"/>
      <c r="E947" s="65"/>
      <c r="F947" s="66"/>
      <c r="G947" s="327"/>
      <c r="H947" s="331"/>
      <c r="I947" s="331"/>
      <c r="J947" s="411"/>
      <c r="K947" s="331"/>
      <c r="L947" s="307"/>
      <c r="M947" s="65"/>
      <c r="N947" s="65"/>
      <c r="O947" s="68"/>
      <c r="P947" s="65"/>
      <c r="Q947" s="65"/>
      <c r="R947" s="109"/>
      <c r="S947" s="115"/>
      <c r="T947" s="111"/>
      <c r="U947" s="278"/>
      <c r="V947" s="66"/>
      <c r="W947" s="66"/>
      <c r="X947" s="138"/>
      <c r="Y947" s="138"/>
      <c r="Z947" s="138"/>
      <c r="AA947" s="138"/>
      <c r="AB947" s="138"/>
    </row>
    <row r="948" spans="2:28" s="67" customFormat="1" ht="12" hidden="1">
      <c r="B948" s="65"/>
      <c r="C948" s="65"/>
      <c r="D948" s="66"/>
      <c r="E948" s="65"/>
      <c r="F948" s="66"/>
      <c r="G948" s="327"/>
      <c r="H948" s="331"/>
      <c r="I948" s="331"/>
      <c r="J948" s="411"/>
      <c r="K948" s="331"/>
      <c r="L948" s="307"/>
      <c r="M948" s="65"/>
      <c r="N948" s="65"/>
      <c r="O948" s="68"/>
      <c r="P948" s="65"/>
      <c r="Q948" s="65"/>
      <c r="R948" s="109"/>
      <c r="S948" s="115"/>
      <c r="T948" s="111"/>
      <c r="U948" s="278"/>
      <c r="V948" s="66"/>
      <c r="W948" s="66"/>
      <c r="X948" s="138"/>
      <c r="Y948" s="138"/>
      <c r="Z948" s="138"/>
      <c r="AA948" s="138"/>
      <c r="AB948" s="138"/>
    </row>
    <row r="949" spans="2:28" s="67" customFormat="1" ht="12" hidden="1">
      <c r="B949" s="65"/>
      <c r="C949" s="65"/>
      <c r="D949" s="66"/>
      <c r="E949" s="65"/>
      <c r="F949" s="66"/>
      <c r="G949" s="327"/>
      <c r="H949" s="331"/>
      <c r="I949" s="331"/>
      <c r="J949" s="411"/>
      <c r="K949" s="331"/>
      <c r="L949" s="307"/>
      <c r="M949" s="65"/>
      <c r="N949" s="65"/>
      <c r="O949" s="68"/>
      <c r="P949" s="65"/>
      <c r="Q949" s="65"/>
      <c r="R949" s="109"/>
      <c r="S949" s="115"/>
      <c r="T949" s="111"/>
      <c r="U949" s="278"/>
      <c r="V949" s="66"/>
      <c r="W949" s="66"/>
      <c r="X949" s="138"/>
      <c r="Y949" s="138"/>
      <c r="Z949" s="138"/>
      <c r="AA949" s="138"/>
      <c r="AB949" s="138"/>
    </row>
    <row r="950" spans="2:28" s="67" customFormat="1" ht="12" hidden="1">
      <c r="B950" s="65"/>
      <c r="C950" s="65"/>
      <c r="D950" s="66"/>
      <c r="E950" s="65"/>
      <c r="F950" s="66"/>
      <c r="G950" s="327"/>
      <c r="H950" s="331"/>
      <c r="I950" s="331"/>
      <c r="J950" s="411"/>
      <c r="K950" s="331"/>
      <c r="L950" s="307"/>
      <c r="M950" s="65"/>
      <c r="N950" s="65"/>
      <c r="O950" s="68"/>
      <c r="P950" s="65"/>
      <c r="Q950" s="65"/>
      <c r="R950" s="109"/>
      <c r="S950" s="115"/>
      <c r="T950" s="111"/>
      <c r="U950" s="278"/>
      <c r="V950" s="66"/>
      <c r="W950" s="66"/>
      <c r="X950" s="138"/>
      <c r="Y950" s="138"/>
      <c r="Z950" s="138"/>
      <c r="AA950" s="138"/>
      <c r="AB950" s="138"/>
    </row>
    <row r="951" spans="2:28" s="67" customFormat="1" ht="12" hidden="1">
      <c r="B951" s="65"/>
      <c r="C951" s="65"/>
      <c r="D951" s="66"/>
      <c r="E951" s="65"/>
      <c r="F951" s="66"/>
      <c r="G951" s="327"/>
      <c r="H951" s="331"/>
      <c r="I951" s="331"/>
      <c r="J951" s="411"/>
      <c r="K951" s="331"/>
      <c r="L951" s="307"/>
      <c r="M951" s="65"/>
      <c r="N951" s="65"/>
      <c r="O951" s="68"/>
      <c r="P951" s="65"/>
      <c r="Q951" s="65"/>
      <c r="R951" s="109"/>
      <c r="S951" s="115"/>
      <c r="T951" s="111"/>
      <c r="U951" s="278"/>
      <c r="V951" s="66"/>
      <c r="W951" s="66"/>
      <c r="X951" s="138"/>
      <c r="Y951" s="138"/>
      <c r="Z951" s="138"/>
      <c r="AA951" s="138"/>
      <c r="AB951" s="138"/>
    </row>
    <row r="952" spans="2:28" s="67" customFormat="1" ht="12" hidden="1">
      <c r="B952" s="65"/>
      <c r="C952" s="65"/>
      <c r="D952" s="66"/>
      <c r="E952" s="65"/>
      <c r="F952" s="66"/>
      <c r="G952" s="327"/>
      <c r="H952" s="331"/>
      <c r="I952" s="331"/>
      <c r="J952" s="411"/>
      <c r="K952" s="331"/>
      <c r="L952" s="307"/>
      <c r="M952" s="65"/>
      <c r="N952" s="65"/>
      <c r="O952" s="68"/>
      <c r="P952" s="65"/>
      <c r="Q952" s="65"/>
      <c r="R952" s="109"/>
      <c r="S952" s="115"/>
      <c r="T952" s="111"/>
      <c r="U952" s="278"/>
      <c r="V952" s="66"/>
      <c r="W952" s="66"/>
      <c r="X952" s="138"/>
      <c r="Y952" s="138"/>
      <c r="Z952" s="138"/>
      <c r="AA952" s="138"/>
      <c r="AB952" s="138"/>
    </row>
    <row r="953" spans="2:28" s="67" customFormat="1" ht="12" hidden="1">
      <c r="B953" s="65"/>
      <c r="C953" s="65"/>
      <c r="D953" s="66"/>
      <c r="E953" s="65"/>
      <c r="F953" s="66"/>
      <c r="G953" s="327"/>
      <c r="H953" s="331"/>
      <c r="I953" s="331"/>
      <c r="J953" s="411"/>
      <c r="K953" s="331"/>
      <c r="L953" s="307"/>
      <c r="M953" s="65"/>
      <c r="N953" s="65"/>
      <c r="O953" s="68"/>
      <c r="P953" s="65"/>
      <c r="Q953" s="65"/>
      <c r="R953" s="109"/>
      <c r="S953" s="115"/>
      <c r="T953" s="111"/>
      <c r="U953" s="278"/>
      <c r="V953" s="66"/>
      <c r="W953" s="66"/>
      <c r="X953" s="138"/>
      <c r="Y953" s="138"/>
      <c r="Z953" s="138"/>
      <c r="AA953" s="138"/>
      <c r="AB953" s="138"/>
    </row>
    <row r="954" spans="2:28" s="67" customFormat="1" ht="12" hidden="1">
      <c r="B954" s="65"/>
      <c r="C954" s="65"/>
      <c r="D954" s="66"/>
      <c r="E954" s="65"/>
      <c r="F954" s="66"/>
      <c r="G954" s="327"/>
      <c r="H954" s="331"/>
      <c r="I954" s="331"/>
      <c r="J954" s="411"/>
      <c r="K954" s="331"/>
      <c r="L954" s="307"/>
      <c r="M954" s="65"/>
      <c r="N954" s="65"/>
      <c r="O954" s="68"/>
      <c r="P954" s="65"/>
      <c r="Q954" s="65"/>
      <c r="R954" s="109"/>
      <c r="S954" s="115"/>
      <c r="T954" s="111"/>
      <c r="U954" s="278"/>
      <c r="V954" s="66"/>
      <c r="W954" s="66"/>
      <c r="X954" s="138"/>
      <c r="Y954" s="138"/>
      <c r="Z954" s="138"/>
      <c r="AA954" s="138"/>
      <c r="AB954" s="138"/>
    </row>
    <row r="955" spans="2:28" s="67" customFormat="1" ht="12" hidden="1">
      <c r="B955" s="65"/>
      <c r="C955" s="65"/>
      <c r="D955" s="66"/>
      <c r="E955" s="65"/>
      <c r="F955" s="66"/>
      <c r="G955" s="327"/>
      <c r="H955" s="331"/>
      <c r="I955" s="331"/>
      <c r="J955" s="411"/>
      <c r="K955" s="331"/>
      <c r="L955" s="307"/>
      <c r="M955" s="65"/>
      <c r="N955" s="65"/>
      <c r="O955" s="68"/>
      <c r="P955" s="65"/>
      <c r="Q955" s="65"/>
      <c r="R955" s="109"/>
      <c r="S955" s="115"/>
      <c r="T955" s="111"/>
      <c r="U955" s="278"/>
      <c r="V955" s="66"/>
      <c r="W955" s="66"/>
      <c r="X955" s="138"/>
      <c r="Y955" s="138"/>
      <c r="Z955" s="138"/>
      <c r="AA955" s="138"/>
      <c r="AB955" s="138"/>
    </row>
    <row r="956" spans="2:28" s="67" customFormat="1" ht="12" hidden="1">
      <c r="B956" s="65"/>
      <c r="C956" s="65"/>
      <c r="D956" s="66"/>
      <c r="E956" s="65"/>
      <c r="F956" s="66"/>
      <c r="G956" s="327"/>
      <c r="H956" s="331"/>
      <c r="I956" s="331"/>
      <c r="J956" s="411"/>
      <c r="K956" s="331"/>
      <c r="L956" s="307"/>
      <c r="M956" s="65"/>
      <c r="N956" s="65"/>
      <c r="O956" s="68"/>
      <c r="P956" s="65"/>
      <c r="Q956" s="65"/>
      <c r="R956" s="109"/>
      <c r="S956" s="115"/>
      <c r="T956" s="111"/>
      <c r="U956" s="278"/>
      <c r="V956" s="66"/>
      <c r="W956" s="66"/>
      <c r="X956" s="138"/>
      <c r="Y956" s="138"/>
      <c r="Z956" s="138"/>
      <c r="AA956" s="138"/>
      <c r="AB956" s="138"/>
    </row>
    <row r="957" spans="2:28" s="67" customFormat="1" ht="12" hidden="1">
      <c r="B957" s="65"/>
      <c r="C957" s="65"/>
      <c r="D957" s="66"/>
      <c r="E957" s="65"/>
      <c r="F957" s="66"/>
      <c r="G957" s="327"/>
      <c r="H957" s="331"/>
      <c r="I957" s="331"/>
      <c r="J957" s="411"/>
      <c r="K957" s="331"/>
      <c r="L957" s="307"/>
      <c r="M957" s="65"/>
      <c r="N957" s="65"/>
      <c r="O957" s="68"/>
      <c r="P957" s="65"/>
      <c r="Q957" s="65"/>
      <c r="R957" s="109"/>
      <c r="S957" s="115"/>
      <c r="T957" s="111"/>
      <c r="U957" s="278"/>
      <c r="V957" s="66"/>
      <c r="W957" s="66"/>
      <c r="X957" s="138"/>
      <c r="Y957" s="138"/>
      <c r="Z957" s="138"/>
      <c r="AA957" s="138"/>
      <c r="AB957" s="138"/>
    </row>
    <row r="958" spans="2:28" s="67" customFormat="1" ht="12" hidden="1">
      <c r="B958" s="65"/>
      <c r="C958" s="65"/>
      <c r="D958" s="66"/>
      <c r="E958" s="65"/>
      <c r="F958" s="66"/>
      <c r="G958" s="327"/>
      <c r="H958" s="331"/>
      <c r="I958" s="331"/>
      <c r="J958" s="411"/>
      <c r="K958" s="331"/>
      <c r="L958" s="307"/>
      <c r="M958" s="65"/>
      <c r="N958" s="65"/>
      <c r="O958" s="68"/>
      <c r="P958" s="65"/>
      <c r="Q958" s="65"/>
      <c r="R958" s="109"/>
      <c r="S958" s="115"/>
      <c r="T958" s="111"/>
      <c r="U958" s="278"/>
      <c r="V958" s="66"/>
      <c r="W958" s="66"/>
      <c r="X958" s="138"/>
      <c r="Y958" s="138"/>
      <c r="Z958" s="138"/>
      <c r="AA958" s="138"/>
      <c r="AB958" s="138"/>
    </row>
    <row r="959" spans="2:28" s="67" customFormat="1" ht="12" hidden="1">
      <c r="B959" s="65"/>
      <c r="C959" s="65"/>
      <c r="D959" s="66"/>
      <c r="E959" s="65"/>
      <c r="F959" s="66"/>
      <c r="G959" s="327"/>
      <c r="H959" s="331"/>
      <c r="I959" s="331"/>
      <c r="J959" s="411"/>
      <c r="K959" s="331"/>
      <c r="L959" s="307"/>
      <c r="M959" s="65"/>
      <c r="N959" s="65"/>
      <c r="O959" s="68"/>
      <c r="P959" s="65"/>
      <c r="Q959" s="65"/>
      <c r="R959" s="109"/>
      <c r="S959" s="115"/>
      <c r="T959" s="111"/>
      <c r="U959" s="278"/>
      <c r="V959" s="66"/>
      <c r="W959" s="66"/>
      <c r="X959" s="138"/>
      <c r="Y959" s="138"/>
      <c r="Z959" s="138"/>
      <c r="AA959" s="138"/>
      <c r="AB959" s="138"/>
    </row>
    <row r="960" spans="2:28" s="67" customFormat="1" ht="12" hidden="1">
      <c r="B960" s="65"/>
      <c r="C960" s="65"/>
      <c r="D960" s="66"/>
      <c r="E960" s="65"/>
      <c r="F960" s="66"/>
      <c r="G960" s="327"/>
      <c r="H960" s="331"/>
      <c r="I960" s="331"/>
      <c r="J960" s="411"/>
      <c r="K960" s="331"/>
      <c r="L960" s="307"/>
      <c r="M960" s="65"/>
      <c r="N960" s="65"/>
      <c r="O960" s="68"/>
      <c r="P960" s="65"/>
      <c r="Q960" s="65"/>
      <c r="R960" s="109"/>
      <c r="S960" s="115"/>
      <c r="T960" s="111"/>
      <c r="U960" s="278"/>
      <c r="V960" s="66"/>
      <c r="W960" s="66"/>
      <c r="X960" s="138"/>
      <c r="Y960" s="138"/>
      <c r="Z960" s="138"/>
      <c r="AA960" s="138"/>
      <c r="AB960" s="138"/>
    </row>
    <row r="961" spans="2:28" s="67" customFormat="1" ht="12" hidden="1">
      <c r="B961" s="65"/>
      <c r="C961" s="65"/>
      <c r="D961" s="66"/>
      <c r="E961" s="65"/>
      <c r="F961" s="66"/>
      <c r="G961" s="327"/>
      <c r="H961" s="331"/>
      <c r="I961" s="331"/>
      <c r="J961" s="411"/>
      <c r="K961" s="331"/>
      <c r="L961" s="307"/>
      <c r="M961" s="65"/>
      <c r="N961" s="65"/>
      <c r="O961" s="68"/>
      <c r="P961" s="65"/>
      <c r="Q961" s="65"/>
      <c r="R961" s="109"/>
      <c r="S961" s="115"/>
      <c r="T961" s="111"/>
      <c r="U961" s="278"/>
      <c r="V961" s="66"/>
      <c r="W961" s="66"/>
      <c r="X961" s="138"/>
      <c r="Y961" s="138"/>
      <c r="Z961" s="138"/>
      <c r="AA961" s="138"/>
      <c r="AB961" s="138"/>
    </row>
    <row r="962" spans="2:28" s="67" customFormat="1" ht="12" hidden="1">
      <c r="B962" s="65"/>
      <c r="C962" s="65"/>
      <c r="D962" s="66"/>
      <c r="E962" s="65"/>
      <c r="F962" s="66"/>
      <c r="G962" s="327"/>
      <c r="H962" s="331"/>
      <c r="I962" s="331"/>
      <c r="J962" s="411"/>
      <c r="K962" s="331"/>
      <c r="L962" s="307"/>
      <c r="M962" s="65"/>
      <c r="N962" s="65"/>
      <c r="O962" s="68"/>
      <c r="P962" s="65"/>
      <c r="Q962" s="65"/>
      <c r="R962" s="109"/>
      <c r="S962" s="115"/>
      <c r="T962" s="111"/>
      <c r="U962" s="278"/>
      <c r="V962" s="66"/>
      <c r="W962" s="66"/>
      <c r="X962" s="138"/>
      <c r="Y962" s="138"/>
      <c r="Z962" s="138"/>
      <c r="AA962" s="138"/>
      <c r="AB962" s="138"/>
    </row>
    <row r="963" spans="2:28" s="67" customFormat="1" ht="12" hidden="1">
      <c r="B963" s="65"/>
      <c r="C963" s="65"/>
      <c r="D963" s="66"/>
      <c r="E963" s="65"/>
      <c r="F963" s="66"/>
      <c r="G963" s="327"/>
      <c r="H963" s="331"/>
      <c r="I963" s="331"/>
      <c r="J963" s="411"/>
      <c r="K963" s="331"/>
      <c r="L963" s="307"/>
      <c r="M963" s="65"/>
      <c r="N963" s="65"/>
      <c r="O963" s="68"/>
      <c r="P963" s="65"/>
      <c r="Q963" s="65"/>
      <c r="R963" s="109"/>
      <c r="S963" s="115"/>
      <c r="T963" s="111"/>
      <c r="U963" s="278"/>
      <c r="V963" s="66"/>
      <c r="W963" s="66"/>
      <c r="X963" s="138"/>
      <c r="Y963" s="138"/>
      <c r="Z963" s="138"/>
      <c r="AA963" s="138"/>
      <c r="AB963" s="138"/>
    </row>
    <row r="964" spans="2:28" s="67" customFormat="1" ht="12" hidden="1">
      <c r="B964" s="65"/>
      <c r="C964" s="65"/>
      <c r="D964" s="66"/>
      <c r="E964" s="65"/>
      <c r="F964" s="66"/>
      <c r="G964" s="327"/>
      <c r="H964" s="331"/>
      <c r="I964" s="331"/>
      <c r="J964" s="411"/>
      <c r="K964" s="331"/>
      <c r="L964" s="307"/>
      <c r="M964" s="65"/>
      <c r="N964" s="65"/>
      <c r="O964" s="68"/>
      <c r="P964" s="65"/>
      <c r="Q964" s="65"/>
      <c r="R964" s="109"/>
      <c r="S964" s="115"/>
      <c r="T964" s="111"/>
      <c r="U964" s="278"/>
      <c r="V964" s="66"/>
      <c r="W964" s="66"/>
      <c r="X964" s="138"/>
      <c r="Y964" s="138"/>
      <c r="Z964" s="138"/>
      <c r="AA964" s="138"/>
      <c r="AB964" s="138"/>
    </row>
    <row r="965" spans="2:28" s="67" customFormat="1" ht="12" hidden="1">
      <c r="B965" s="65"/>
      <c r="C965" s="65"/>
      <c r="D965" s="66"/>
      <c r="E965" s="65"/>
      <c r="F965" s="66"/>
      <c r="G965" s="327"/>
      <c r="H965" s="331"/>
      <c r="I965" s="331"/>
      <c r="J965" s="411"/>
      <c r="K965" s="331"/>
      <c r="L965" s="307"/>
      <c r="M965" s="65"/>
      <c r="N965" s="65"/>
      <c r="O965" s="68"/>
      <c r="P965" s="65"/>
      <c r="Q965" s="65"/>
      <c r="R965" s="109"/>
      <c r="S965" s="115"/>
      <c r="T965" s="111"/>
      <c r="U965" s="278"/>
      <c r="V965" s="66"/>
      <c r="W965" s="66"/>
      <c r="X965" s="138"/>
      <c r="Y965" s="138"/>
      <c r="Z965" s="138"/>
      <c r="AA965" s="138"/>
      <c r="AB965" s="138"/>
    </row>
    <row r="966" spans="2:28" s="67" customFormat="1" ht="12" hidden="1">
      <c r="B966" s="65"/>
      <c r="C966" s="65"/>
      <c r="D966" s="66"/>
      <c r="E966" s="65"/>
      <c r="F966" s="66"/>
      <c r="G966" s="327"/>
      <c r="H966" s="331"/>
      <c r="I966" s="331"/>
      <c r="J966" s="411"/>
      <c r="K966" s="331"/>
      <c r="L966" s="307"/>
      <c r="M966" s="65"/>
      <c r="N966" s="65"/>
      <c r="O966" s="68"/>
      <c r="P966" s="65"/>
      <c r="Q966" s="65"/>
      <c r="R966" s="109"/>
      <c r="S966" s="115"/>
      <c r="T966" s="111"/>
      <c r="U966" s="278"/>
      <c r="V966" s="66"/>
      <c r="W966" s="66"/>
      <c r="X966" s="138"/>
      <c r="Y966" s="138"/>
      <c r="Z966" s="138"/>
      <c r="AA966" s="138"/>
      <c r="AB966" s="138"/>
    </row>
    <row r="967" spans="2:28" s="67" customFormat="1" ht="12" hidden="1">
      <c r="B967" s="65"/>
      <c r="C967" s="65"/>
      <c r="D967" s="66"/>
      <c r="E967" s="65"/>
      <c r="F967" s="66"/>
      <c r="G967" s="327"/>
      <c r="H967" s="331"/>
      <c r="I967" s="331"/>
      <c r="J967" s="411"/>
      <c r="K967" s="331"/>
      <c r="L967" s="307"/>
      <c r="M967" s="65"/>
      <c r="N967" s="65"/>
      <c r="O967" s="68"/>
      <c r="P967" s="65"/>
      <c r="Q967" s="65"/>
      <c r="R967" s="109"/>
      <c r="S967" s="115"/>
      <c r="T967" s="111"/>
      <c r="U967" s="278"/>
      <c r="V967" s="66"/>
      <c r="W967" s="66"/>
      <c r="X967" s="138"/>
      <c r="Y967" s="138"/>
      <c r="Z967" s="138"/>
      <c r="AA967" s="138"/>
      <c r="AB967" s="138"/>
    </row>
    <row r="968" spans="2:28" s="67" customFormat="1" ht="12" hidden="1">
      <c r="B968" s="65"/>
      <c r="C968" s="65"/>
      <c r="D968" s="66"/>
      <c r="E968" s="65"/>
      <c r="F968" s="66"/>
      <c r="G968" s="327"/>
      <c r="H968" s="331"/>
      <c r="I968" s="331"/>
      <c r="J968" s="411"/>
      <c r="K968" s="331"/>
      <c r="L968" s="307"/>
      <c r="M968" s="65"/>
      <c r="N968" s="65"/>
      <c r="O968" s="68"/>
      <c r="P968" s="65"/>
      <c r="Q968" s="65"/>
      <c r="R968" s="109"/>
      <c r="S968" s="115"/>
      <c r="T968" s="111"/>
      <c r="U968" s="278"/>
      <c r="V968" s="66"/>
      <c r="W968" s="66"/>
      <c r="X968" s="138"/>
      <c r="Y968" s="138"/>
      <c r="Z968" s="138"/>
      <c r="AA968" s="138"/>
      <c r="AB968" s="138"/>
    </row>
    <row r="969" spans="2:28" s="67" customFormat="1" ht="12" hidden="1">
      <c r="B969" s="65"/>
      <c r="C969" s="65"/>
      <c r="D969" s="66"/>
      <c r="E969" s="65"/>
      <c r="F969" s="66"/>
      <c r="G969" s="327"/>
      <c r="H969" s="331"/>
      <c r="I969" s="331"/>
      <c r="J969" s="411"/>
      <c r="K969" s="331"/>
      <c r="L969" s="307"/>
      <c r="M969" s="65"/>
      <c r="N969" s="65"/>
      <c r="O969" s="68"/>
      <c r="P969" s="65"/>
      <c r="Q969" s="65"/>
      <c r="R969" s="109"/>
      <c r="S969" s="115"/>
      <c r="T969" s="111"/>
      <c r="U969" s="278"/>
      <c r="V969" s="66"/>
      <c r="W969" s="66"/>
      <c r="X969" s="138"/>
      <c r="Y969" s="138"/>
      <c r="Z969" s="138"/>
      <c r="AA969" s="138"/>
      <c r="AB969" s="138"/>
    </row>
    <row r="970" spans="2:28" s="67" customFormat="1" ht="12" hidden="1">
      <c r="B970" s="65"/>
      <c r="C970" s="65"/>
      <c r="D970" s="66"/>
      <c r="E970" s="65"/>
      <c r="F970" s="66"/>
      <c r="G970" s="327"/>
      <c r="H970" s="331"/>
      <c r="I970" s="331"/>
      <c r="J970" s="411"/>
      <c r="K970" s="331"/>
      <c r="L970" s="307"/>
      <c r="M970" s="65"/>
      <c r="N970" s="65"/>
      <c r="O970" s="68"/>
      <c r="P970" s="65"/>
      <c r="Q970" s="65"/>
      <c r="R970" s="109"/>
      <c r="S970" s="115"/>
      <c r="T970" s="111"/>
      <c r="U970" s="278"/>
      <c r="V970" s="66"/>
      <c r="W970" s="66"/>
      <c r="X970" s="138"/>
      <c r="Y970" s="138"/>
      <c r="Z970" s="138"/>
      <c r="AA970" s="138"/>
      <c r="AB970" s="138"/>
    </row>
    <row r="971" spans="2:28" s="67" customFormat="1" ht="12" hidden="1">
      <c r="B971" s="65"/>
      <c r="C971" s="65"/>
      <c r="D971" s="66"/>
      <c r="E971" s="65"/>
      <c r="F971" s="66"/>
      <c r="G971" s="327"/>
      <c r="H971" s="331"/>
      <c r="I971" s="331"/>
      <c r="J971" s="411"/>
      <c r="K971" s="331"/>
      <c r="L971" s="307"/>
      <c r="M971" s="65"/>
      <c r="N971" s="65"/>
      <c r="O971" s="68"/>
      <c r="P971" s="65"/>
      <c r="Q971" s="65"/>
      <c r="R971" s="109"/>
      <c r="S971" s="115"/>
      <c r="T971" s="111"/>
      <c r="U971" s="278"/>
      <c r="V971" s="66"/>
      <c r="W971" s="66"/>
      <c r="X971" s="138"/>
      <c r="Y971" s="138"/>
      <c r="Z971" s="138"/>
      <c r="AA971" s="138"/>
      <c r="AB971" s="138"/>
    </row>
    <row r="972" spans="2:28" s="67" customFormat="1" ht="12" hidden="1">
      <c r="B972" s="65"/>
      <c r="C972" s="65"/>
      <c r="D972" s="66"/>
      <c r="E972" s="65"/>
      <c r="F972" s="66"/>
      <c r="G972" s="327"/>
      <c r="H972" s="331"/>
      <c r="I972" s="331"/>
      <c r="J972" s="411"/>
      <c r="K972" s="331"/>
      <c r="L972" s="307"/>
      <c r="M972" s="65"/>
      <c r="N972" s="65"/>
      <c r="O972" s="68"/>
      <c r="P972" s="65"/>
      <c r="Q972" s="65"/>
      <c r="R972" s="109"/>
      <c r="S972" s="115"/>
      <c r="T972" s="111"/>
      <c r="U972" s="278"/>
      <c r="V972" s="66"/>
      <c r="W972" s="66"/>
      <c r="X972" s="138"/>
      <c r="Y972" s="138"/>
      <c r="Z972" s="138"/>
      <c r="AA972" s="138"/>
      <c r="AB972" s="138"/>
    </row>
    <row r="973" spans="2:28" s="67" customFormat="1" ht="12" hidden="1">
      <c r="B973" s="65"/>
      <c r="C973" s="65"/>
      <c r="D973" s="66"/>
      <c r="E973" s="65"/>
      <c r="F973" s="66"/>
      <c r="G973" s="327"/>
      <c r="H973" s="331"/>
      <c r="I973" s="331"/>
      <c r="J973" s="411"/>
      <c r="K973" s="331"/>
      <c r="L973" s="307"/>
      <c r="M973" s="65"/>
      <c r="N973" s="65"/>
      <c r="O973" s="68"/>
      <c r="P973" s="65"/>
      <c r="Q973" s="65"/>
      <c r="R973" s="109"/>
      <c r="S973" s="115"/>
      <c r="T973" s="111"/>
      <c r="U973" s="278"/>
      <c r="V973" s="66"/>
      <c r="W973" s="66"/>
      <c r="X973" s="138"/>
      <c r="Y973" s="138"/>
      <c r="Z973" s="138"/>
      <c r="AA973" s="138"/>
      <c r="AB973" s="138"/>
    </row>
    <row r="974" spans="2:28" s="67" customFormat="1" ht="12" hidden="1">
      <c r="B974" s="65"/>
      <c r="C974" s="65"/>
      <c r="D974" s="66"/>
      <c r="E974" s="65"/>
      <c r="F974" s="66"/>
      <c r="G974" s="327"/>
      <c r="H974" s="331"/>
      <c r="I974" s="331"/>
      <c r="J974" s="411"/>
      <c r="K974" s="331"/>
      <c r="L974" s="307"/>
      <c r="M974" s="65"/>
      <c r="N974" s="65"/>
      <c r="O974" s="68"/>
      <c r="P974" s="65"/>
      <c r="Q974" s="65"/>
      <c r="R974" s="109"/>
      <c r="S974" s="115"/>
      <c r="T974" s="111"/>
      <c r="U974" s="278"/>
      <c r="V974" s="66"/>
      <c r="W974" s="66"/>
      <c r="X974" s="138"/>
      <c r="Y974" s="138"/>
      <c r="Z974" s="138"/>
      <c r="AA974" s="138"/>
      <c r="AB974" s="138"/>
    </row>
    <row r="975" spans="2:28" s="67" customFormat="1" ht="12" hidden="1">
      <c r="B975" s="65"/>
      <c r="C975" s="65"/>
      <c r="D975" s="66"/>
      <c r="E975" s="65"/>
      <c r="F975" s="66"/>
      <c r="G975" s="327"/>
      <c r="H975" s="331"/>
      <c r="I975" s="331"/>
      <c r="J975" s="411"/>
      <c r="K975" s="331"/>
      <c r="L975" s="307"/>
      <c r="M975" s="65"/>
      <c r="N975" s="65"/>
      <c r="O975" s="68"/>
      <c r="P975" s="65"/>
      <c r="Q975" s="65"/>
      <c r="R975" s="109"/>
      <c r="S975" s="115"/>
      <c r="T975" s="111"/>
      <c r="U975" s="278"/>
      <c r="V975" s="66"/>
      <c r="W975" s="66"/>
      <c r="X975" s="138"/>
      <c r="Y975" s="138"/>
      <c r="Z975" s="138"/>
      <c r="AA975" s="138"/>
      <c r="AB975" s="138"/>
    </row>
    <row r="976" spans="2:28" s="67" customFormat="1" ht="12" hidden="1">
      <c r="B976" s="65"/>
      <c r="C976" s="65"/>
      <c r="D976" s="66"/>
      <c r="E976" s="65"/>
      <c r="F976" s="66"/>
      <c r="G976" s="327"/>
      <c r="H976" s="331"/>
      <c r="I976" s="331"/>
      <c r="J976" s="411"/>
      <c r="K976" s="331"/>
      <c r="L976" s="307"/>
      <c r="M976" s="65"/>
      <c r="N976" s="65"/>
      <c r="O976" s="68"/>
      <c r="P976" s="65"/>
      <c r="Q976" s="65"/>
      <c r="R976" s="109"/>
      <c r="S976" s="115"/>
      <c r="T976" s="111"/>
      <c r="U976" s="278"/>
      <c r="V976" s="66"/>
      <c r="W976" s="66"/>
      <c r="X976" s="138"/>
      <c r="Y976" s="138"/>
      <c r="Z976" s="138"/>
      <c r="AA976" s="138"/>
      <c r="AB976" s="138"/>
    </row>
    <row r="977" spans="2:28" s="67" customFormat="1" ht="12" hidden="1">
      <c r="B977" s="65"/>
      <c r="C977" s="65"/>
      <c r="D977" s="66"/>
      <c r="E977" s="65"/>
      <c r="F977" s="66"/>
      <c r="G977" s="327"/>
      <c r="H977" s="331"/>
      <c r="I977" s="331"/>
      <c r="J977" s="411"/>
      <c r="K977" s="331"/>
      <c r="L977" s="307"/>
      <c r="M977" s="65"/>
      <c r="N977" s="65"/>
      <c r="O977" s="68"/>
      <c r="P977" s="65"/>
      <c r="Q977" s="65"/>
      <c r="R977" s="109"/>
      <c r="S977" s="115"/>
      <c r="T977" s="111"/>
      <c r="U977" s="278"/>
      <c r="V977" s="66"/>
      <c r="W977" s="66"/>
      <c r="X977" s="138"/>
      <c r="Y977" s="138"/>
      <c r="Z977" s="138"/>
      <c r="AA977" s="138"/>
      <c r="AB977" s="138"/>
    </row>
    <row r="978" spans="2:28" s="67" customFormat="1" ht="12" hidden="1">
      <c r="B978" s="65"/>
      <c r="C978" s="65"/>
      <c r="D978" s="66"/>
      <c r="E978" s="65"/>
      <c r="F978" s="66"/>
      <c r="G978" s="327"/>
      <c r="H978" s="331"/>
      <c r="I978" s="331"/>
      <c r="J978" s="411"/>
      <c r="K978" s="331"/>
      <c r="L978" s="307"/>
      <c r="M978" s="65"/>
      <c r="N978" s="65"/>
      <c r="O978" s="68"/>
      <c r="P978" s="65"/>
      <c r="Q978" s="65"/>
      <c r="R978" s="109"/>
      <c r="S978" s="115"/>
      <c r="T978" s="111"/>
      <c r="U978" s="278"/>
      <c r="V978" s="66"/>
      <c r="W978" s="66"/>
      <c r="X978" s="138"/>
      <c r="Y978" s="138"/>
      <c r="Z978" s="138"/>
      <c r="AA978" s="138"/>
      <c r="AB978" s="138"/>
    </row>
    <row r="979" spans="2:28" s="67" customFormat="1" ht="12" hidden="1">
      <c r="B979" s="65"/>
      <c r="C979" s="65"/>
      <c r="D979" s="66"/>
      <c r="E979" s="65"/>
      <c r="F979" s="66"/>
      <c r="G979" s="327"/>
      <c r="H979" s="331"/>
      <c r="I979" s="331"/>
      <c r="J979" s="411"/>
      <c r="K979" s="331"/>
      <c r="L979" s="307"/>
      <c r="M979" s="65"/>
      <c r="N979" s="65"/>
      <c r="O979" s="68"/>
      <c r="P979" s="65"/>
      <c r="Q979" s="65"/>
      <c r="R979" s="109"/>
      <c r="S979" s="115"/>
      <c r="T979" s="111"/>
      <c r="U979" s="278"/>
      <c r="V979" s="66"/>
      <c r="W979" s="66"/>
      <c r="X979" s="138"/>
      <c r="Y979" s="138"/>
      <c r="Z979" s="138"/>
      <c r="AA979" s="138"/>
      <c r="AB979" s="138"/>
    </row>
    <row r="980" spans="2:28" s="67" customFormat="1" ht="12" hidden="1">
      <c r="B980" s="65"/>
      <c r="C980" s="65"/>
      <c r="D980" s="66"/>
      <c r="E980" s="65"/>
      <c r="F980" s="66"/>
      <c r="G980" s="327"/>
      <c r="H980" s="331"/>
      <c r="I980" s="331"/>
      <c r="J980" s="411"/>
      <c r="K980" s="331"/>
      <c r="L980" s="307"/>
      <c r="M980" s="65"/>
      <c r="N980" s="65"/>
      <c r="O980" s="68"/>
      <c r="P980" s="65"/>
      <c r="Q980" s="65"/>
      <c r="R980" s="109"/>
      <c r="S980" s="115"/>
      <c r="T980" s="111"/>
      <c r="U980" s="278"/>
      <c r="V980" s="66"/>
      <c r="W980" s="66"/>
      <c r="X980" s="138"/>
      <c r="Y980" s="138"/>
      <c r="Z980" s="138"/>
      <c r="AA980" s="138"/>
      <c r="AB980" s="138"/>
    </row>
    <row r="981" spans="2:28" s="67" customFormat="1" ht="12" hidden="1">
      <c r="B981" s="65"/>
      <c r="C981" s="65"/>
      <c r="D981" s="66"/>
      <c r="E981" s="65"/>
      <c r="F981" s="66"/>
      <c r="G981" s="327"/>
      <c r="H981" s="331"/>
      <c r="I981" s="331"/>
      <c r="J981" s="411"/>
      <c r="K981" s="331"/>
      <c r="L981" s="307"/>
      <c r="M981" s="65"/>
      <c r="N981" s="65"/>
      <c r="O981" s="68"/>
      <c r="P981" s="65"/>
      <c r="Q981" s="65"/>
      <c r="R981" s="109"/>
      <c r="S981" s="115"/>
      <c r="T981" s="111"/>
      <c r="U981" s="278"/>
      <c r="V981" s="66"/>
      <c r="W981" s="66"/>
      <c r="X981" s="138"/>
      <c r="Y981" s="138"/>
      <c r="Z981" s="138"/>
      <c r="AA981" s="138"/>
      <c r="AB981" s="138"/>
    </row>
    <row r="982" spans="2:28" s="67" customFormat="1" ht="12" hidden="1">
      <c r="B982" s="65"/>
      <c r="C982" s="65"/>
      <c r="D982" s="66"/>
      <c r="E982" s="65"/>
      <c r="F982" s="66"/>
      <c r="G982" s="327"/>
      <c r="H982" s="331"/>
      <c r="I982" s="331"/>
      <c r="J982" s="411"/>
      <c r="K982" s="331"/>
      <c r="L982" s="307"/>
      <c r="M982" s="65"/>
      <c r="N982" s="65"/>
      <c r="O982" s="68"/>
      <c r="P982" s="65"/>
      <c r="Q982" s="65"/>
      <c r="R982" s="109"/>
      <c r="S982" s="115"/>
      <c r="T982" s="111"/>
      <c r="U982" s="278"/>
      <c r="V982" s="66"/>
      <c r="W982" s="66"/>
      <c r="X982" s="138"/>
      <c r="Y982" s="138"/>
      <c r="Z982" s="138"/>
      <c r="AA982" s="138"/>
      <c r="AB982" s="138"/>
    </row>
    <row r="983" spans="2:28" s="67" customFormat="1" ht="12" hidden="1">
      <c r="B983" s="65"/>
      <c r="C983" s="65"/>
      <c r="D983" s="66"/>
      <c r="E983" s="65"/>
      <c r="F983" s="66"/>
      <c r="G983" s="327"/>
      <c r="H983" s="331"/>
      <c r="I983" s="331"/>
      <c r="J983" s="411"/>
      <c r="K983" s="331"/>
      <c r="L983" s="307"/>
      <c r="M983" s="65"/>
      <c r="N983" s="65"/>
      <c r="O983" s="68"/>
      <c r="P983" s="65"/>
      <c r="Q983" s="65"/>
      <c r="R983" s="109"/>
      <c r="S983" s="115"/>
      <c r="T983" s="111"/>
      <c r="U983" s="278"/>
      <c r="V983" s="66"/>
      <c r="W983" s="66"/>
      <c r="X983" s="138"/>
      <c r="Y983" s="138"/>
      <c r="Z983" s="138"/>
      <c r="AA983" s="138"/>
      <c r="AB983" s="138"/>
    </row>
    <row r="984" spans="2:28" s="67" customFormat="1" ht="12" hidden="1">
      <c r="B984" s="65"/>
      <c r="C984" s="65"/>
      <c r="D984" s="66"/>
      <c r="E984" s="65"/>
      <c r="F984" s="66"/>
      <c r="G984" s="327"/>
      <c r="H984" s="331"/>
      <c r="I984" s="331"/>
      <c r="J984" s="411"/>
      <c r="K984" s="331"/>
      <c r="L984" s="307"/>
      <c r="M984" s="65"/>
      <c r="N984" s="65"/>
      <c r="O984" s="68"/>
      <c r="P984" s="65"/>
      <c r="Q984" s="65"/>
      <c r="R984" s="109"/>
      <c r="S984" s="115"/>
      <c r="T984" s="111"/>
      <c r="U984" s="278"/>
      <c r="V984" s="66"/>
      <c r="W984" s="66"/>
      <c r="X984" s="138"/>
      <c r="Y984" s="138"/>
      <c r="Z984" s="138"/>
      <c r="AA984" s="138"/>
      <c r="AB984" s="138"/>
    </row>
    <row r="985" spans="2:28" s="67" customFormat="1" ht="12" hidden="1">
      <c r="B985" s="65"/>
      <c r="C985" s="65"/>
      <c r="D985" s="66"/>
      <c r="E985" s="65"/>
      <c r="F985" s="66"/>
      <c r="G985" s="327"/>
      <c r="H985" s="331"/>
      <c r="I985" s="331"/>
      <c r="J985" s="411"/>
      <c r="K985" s="331"/>
      <c r="L985" s="307"/>
      <c r="M985" s="65"/>
      <c r="N985" s="65"/>
      <c r="O985" s="68"/>
      <c r="P985" s="65"/>
      <c r="Q985" s="65"/>
      <c r="R985" s="109"/>
      <c r="S985" s="115"/>
      <c r="T985" s="111"/>
      <c r="U985" s="278"/>
      <c r="V985" s="66"/>
      <c r="W985" s="66"/>
      <c r="X985" s="138"/>
      <c r="Y985" s="138"/>
      <c r="Z985" s="138"/>
      <c r="AA985" s="138"/>
      <c r="AB985" s="138"/>
    </row>
    <row r="986" spans="2:28" s="67" customFormat="1" ht="12" hidden="1">
      <c r="B986" s="65"/>
      <c r="C986" s="65"/>
      <c r="D986" s="66"/>
      <c r="E986" s="65"/>
      <c r="F986" s="66"/>
      <c r="G986" s="327"/>
      <c r="H986" s="331"/>
      <c r="I986" s="331"/>
      <c r="J986" s="411"/>
      <c r="K986" s="331"/>
      <c r="L986" s="307"/>
      <c r="M986" s="65"/>
      <c r="N986" s="65"/>
      <c r="O986" s="68"/>
      <c r="P986" s="65"/>
      <c r="Q986" s="65"/>
      <c r="R986" s="109"/>
      <c r="S986" s="115"/>
      <c r="T986" s="111"/>
      <c r="U986" s="278"/>
      <c r="V986" s="66"/>
      <c r="W986" s="66"/>
      <c r="X986" s="138"/>
      <c r="Y986" s="138"/>
      <c r="Z986" s="138"/>
      <c r="AA986" s="138"/>
      <c r="AB986" s="138"/>
    </row>
    <row r="987" spans="2:28" s="67" customFormat="1" ht="12" hidden="1">
      <c r="B987" s="65"/>
      <c r="C987" s="65"/>
      <c r="D987" s="66"/>
      <c r="E987" s="65"/>
      <c r="F987" s="66"/>
      <c r="G987" s="327"/>
      <c r="H987" s="331"/>
      <c r="I987" s="331"/>
      <c r="J987" s="411"/>
      <c r="K987" s="331"/>
      <c r="L987" s="307"/>
      <c r="M987" s="65"/>
      <c r="N987" s="65"/>
      <c r="O987" s="68"/>
      <c r="P987" s="65"/>
      <c r="Q987" s="65"/>
      <c r="R987" s="109"/>
      <c r="S987" s="115"/>
      <c r="T987" s="111"/>
      <c r="U987" s="278"/>
      <c r="V987" s="66"/>
      <c r="W987" s="66"/>
      <c r="X987" s="138"/>
      <c r="Y987" s="138"/>
      <c r="Z987" s="138"/>
      <c r="AA987" s="138"/>
      <c r="AB987" s="138"/>
    </row>
    <row r="988" spans="2:28" s="67" customFormat="1" ht="12" hidden="1">
      <c r="B988" s="65"/>
      <c r="C988" s="65"/>
      <c r="D988" s="66"/>
      <c r="E988" s="65"/>
      <c r="F988" s="66"/>
      <c r="G988" s="327"/>
      <c r="H988" s="331"/>
      <c r="I988" s="331"/>
      <c r="J988" s="411"/>
      <c r="K988" s="331"/>
      <c r="L988" s="307"/>
      <c r="M988" s="65"/>
      <c r="N988" s="65"/>
      <c r="O988" s="68"/>
      <c r="P988" s="65"/>
      <c r="Q988" s="65"/>
      <c r="R988" s="109"/>
      <c r="S988" s="115"/>
      <c r="T988" s="111"/>
      <c r="U988" s="278"/>
      <c r="V988" s="66"/>
      <c r="W988" s="66"/>
      <c r="X988" s="138"/>
      <c r="Y988" s="138"/>
      <c r="Z988" s="138"/>
      <c r="AA988" s="138"/>
      <c r="AB988" s="138"/>
    </row>
    <row r="989" spans="2:28" s="67" customFormat="1" ht="12" hidden="1">
      <c r="B989" s="65"/>
      <c r="C989" s="65"/>
      <c r="D989" s="66"/>
      <c r="E989" s="65"/>
      <c r="F989" s="66"/>
      <c r="G989" s="327"/>
      <c r="H989" s="331"/>
      <c r="I989" s="331"/>
      <c r="J989" s="411"/>
      <c r="K989" s="331"/>
      <c r="L989" s="307"/>
      <c r="M989" s="65"/>
      <c r="N989" s="65"/>
      <c r="O989" s="68"/>
      <c r="P989" s="65"/>
      <c r="Q989" s="65"/>
      <c r="R989" s="109"/>
      <c r="S989" s="115"/>
      <c r="T989" s="111"/>
      <c r="U989" s="278"/>
      <c r="V989" s="66"/>
      <c r="W989" s="66"/>
      <c r="X989" s="138"/>
      <c r="Y989" s="138"/>
      <c r="Z989" s="138"/>
      <c r="AA989" s="138"/>
      <c r="AB989" s="138"/>
    </row>
    <row r="990" spans="2:28" s="67" customFormat="1" ht="12" hidden="1">
      <c r="B990" s="65"/>
      <c r="C990" s="65"/>
      <c r="D990" s="66"/>
      <c r="E990" s="65"/>
      <c r="F990" s="66"/>
      <c r="G990" s="327"/>
      <c r="H990" s="331"/>
      <c r="I990" s="331"/>
      <c r="J990" s="411"/>
      <c r="K990" s="331"/>
      <c r="L990" s="307"/>
      <c r="M990" s="65"/>
      <c r="N990" s="65"/>
      <c r="O990" s="68"/>
      <c r="P990" s="65"/>
      <c r="Q990" s="65"/>
      <c r="R990" s="109"/>
      <c r="S990" s="115"/>
      <c r="T990" s="111"/>
      <c r="U990" s="278"/>
      <c r="V990" s="66"/>
      <c r="W990" s="66"/>
      <c r="X990" s="138"/>
      <c r="Y990" s="138"/>
      <c r="Z990" s="138"/>
      <c r="AA990" s="138"/>
      <c r="AB990" s="138"/>
    </row>
    <row r="991" spans="2:28" s="67" customFormat="1" ht="12" hidden="1">
      <c r="B991" s="65"/>
      <c r="C991" s="65"/>
      <c r="D991" s="66"/>
      <c r="E991" s="65"/>
      <c r="F991" s="66"/>
      <c r="G991" s="327"/>
      <c r="H991" s="331"/>
      <c r="I991" s="331"/>
      <c r="J991" s="411"/>
      <c r="K991" s="331"/>
      <c r="L991" s="307"/>
      <c r="M991" s="65"/>
      <c r="N991" s="65"/>
      <c r="O991" s="68"/>
      <c r="P991" s="65"/>
      <c r="Q991" s="65"/>
      <c r="R991" s="109"/>
      <c r="S991" s="115"/>
      <c r="T991" s="111"/>
      <c r="U991" s="278"/>
      <c r="V991" s="66"/>
      <c r="W991" s="66"/>
      <c r="X991" s="138"/>
      <c r="Y991" s="138"/>
      <c r="Z991" s="138"/>
      <c r="AA991" s="138"/>
      <c r="AB991" s="138"/>
    </row>
    <row r="992" spans="2:28" s="67" customFormat="1" ht="12" hidden="1">
      <c r="B992" s="65"/>
      <c r="C992" s="65"/>
      <c r="D992" s="66"/>
      <c r="E992" s="65"/>
      <c r="F992" s="66"/>
      <c r="G992" s="327"/>
      <c r="H992" s="331"/>
      <c r="I992" s="331"/>
      <c r="J992" s="411"/>
      <c r="K992" s="331"/>
      <c r="L992" s="307"/>
      <c r="M992" s="65"/>
      <c r="N992" s="65"/>
      <c r="O992" s="68"/>
      <c r="P992" s="65"/>
      <c r="Q992" s="65"/>
      <c r="R992" s="109"/>
      <c r="S992" s="115"/>
      <c r="T992" s="111"/>
      <c r="U992" s="278"/>
      <c r="V992" s="66"/>
      <c r="W992" s="66"/>
      <c r="X992" s="138"/>
      <c r="Y992" s="138"/>
      <c r="Z992" s="138"/>
      <c r="AA992" s="138"/>
      <c r="AB992" s="138"/>
    </row>
    <row r="993" spans="2:28" s="67" customFormat="1" ht="12" hidden="1">
      <c r="B993" s="65"/>
      <c r="C993" s="65"/>
      <c r="D993" s="66"/>
      <c r="E993" s="65"/>
      <c r="F993" s="66"/>
      <c r="G993" s="327"/>
      <c r="H993" s="331"/>
      <c r="I993" s="331"/>
      <c r="J993" s="411"/>
      <c r="K993" s="331"/>
      <c r="L993" s="307"/>
      <c r="M993" s="65"/>
      <c r="N993" s="65"/>
      <c r="O993" s="68"/>
      <c r="P993" s="65"/>
      <c r="Q993" s="65"/>
      <c r="R993" s="109"/>
      <c r="S993" s="115"/>
      <c r="T993" s="111"/>
      <c r="U993" s="278"/>
      <c r="V993" s="66"/>
      <c r="W993" s="66"/>
      <c r="X993" s="138"/>
      <c r="Y993" s="138"/>
      <c r="Z993" s="138"/>
      <c r="AA993" s="138"/>
      <c r="AB993" s="138"/>
    </row>
    <row r="994" spans="2:28" s="67" customFormat="1" ht="12" hidden="1">
      <c r="B994" s="65"/>
      <c r="C994" s="65"/>
      <c r="D994" s="66"/>
      <c r="E994" s="65"/>
      <c r="F994" s="66"/>
      <c r="G994" s="327"/>
      <c r="H994" s="331"/>
      <c r="I994" s="331"/>
      <c r="J994" s="411"/>
      <c r="K994" s="331"/>
      <c r="L994" s="307"/>
      <c r="M994" s="65"/>
      <c r="N994" s="65"/>
      <c r="O994" s="68"/>
      <c r="P994" s="65"/>
      <c r="Q994" s="65"/>
      <c r="R994" s="109"/>
      <c r="S994" s="115"/>
      <c r="T994" s="111"/>
      <c r="U994" s="278"/>
      <c r="V994" s="66"/>
      <c r="W994" s="66"/>
      <c r="X994" s="138"/>
      <c r="Y994" s="138"/>
      <c r="Z994" s="138"/>
      <c r="AA994" s="138"/>
      <c r="AB994" s="138"/>
    </row>
    <row r="995" spans="2:28" s="67" customFormat="1" ht="12" hidden="1">
      <c r="B995" s="65"/>
      <c r="C995" s="65"/>
      <c r="D995" s="66"/>
      <c r="E995" s="65"/>
      <c r="F995" s="66"/>
      <c r="G995" s="327"/>
      <c r="H995" s="331"/>
      <c r="I995" s="331"/>
      <c r="J995" s="411"/>
      <c r="K995" s="331"/>
      <c r="L995" s="307"/>
      <c r="M995" s="65"/>
      <c r="N995" s="65"/>
      <c r="O995" s="68"/>
      <c r="P995" s="65"/>
      <c r="Q995" s="65"/>
      <c r="R995" s="109"/>
      <c r="S995" s="115"/>
      <c r="T995" s="111"/>
      <c r="U995" s="278"/>
      <c r="V995" s="66"/>
      <c r="W995" s="66"/>
      <c r="X995" s="138"/>
      <c r="Y995" s="138"/>
      <c r="Z995" s="138"/>
      <c r="AA995" s="138"/>
      <c r="AB995" s="138"/>
    </row>
    <row r="996" spans="2:28" s="67" customFormat="1" ht="12" hidden="1">
      <c r="B996" s="65"/>
      <c r="C996" s="65"/>
      <c r="D996" s="66"/>
      <c r="E996" s="65"/>
      <c r="F996" s="66"/>
      <c r="G996" s="327"/>
      <c r="H996" s="331"/>
      <c r="I996" s="331"/>
      <c r="J996" s="411"/>
      <c r="K996" s="331"/>
      <c r="L996" s="307"/>
      <c r="M996" s="65"/>
      <c r="N996" s="65"/>
      <c r="O996" s="68"/>
      <c r="P996" s="65"/>
      <c r="Q996" s="65"/>
      <c r="R996" s="109"/>
      <c r="S996" s="115"/>
      <c r="T996" s="111"/>
      <c r="U996" s="278"/>
      <c r="V996" s="66"/>
      <c r="W996" s="66"/>
      <c r="X996" s="138"/>
      <c r="Y996" s="138"/>
      <c r="Z996" s="138"/>
      <c r="AA996" s="138"/>
      <c r="AB996" s="138"/>
    </row>
    <row r="997" spans="2:28" s="67" customFormat="1" ht="12" hidden="1">
      <c r="B997" s="65"/>
      <c r="C997" s="65"/>
      <c r="D997" s="66"/>
      <c r="E997" s="65"/>
      <c r="F997" s="66"/>
      <c r="G997" s="327"/>
      <c r="H997" s="331"/>
      <c r="I997" s="331"/>
      <c r="J997" s="411"/>
      <c r="K997" s="331"/>
      <c r="L997" s="307"/>
      <c r="M997" s="65"/>
      <c r="N997" s="65"/>
      <c r="O997" s="68"/>
      <c r="P997" s="65"/>
      <c r="Q997" s="65"/>
      <c r="R997" s="109"/>
      <c r="S997" s="115"/>
      <c r="T997" s="111"/>
      <c r="U997" s="278"/>
      <c r="V997" s="66"/>
      <c r="W997" s="66"/>
      <c r="X997" s="138"/>
      <c r="Y997" s="138"/>
      <c r="Z997" s="138"/>
      <c r="AA997" s="138"/>
      <c r="AB997" s="138"/>
    </row>
    <row r="998" spans="2:28" s="67" customFormat="1" ht="12" hidden="1">
      <c r="B998" s="65"/>
      <c r="C998" s="65"/>
      <c r="D998" s="66"/>
      <c r="E998" s="65"/>
      <c r="F998" s="66"/>
      <c r="G998" s="327"/>
      <c r="H998" s="331"/>
      <c r="I998" s="331"/>
      <c r="J998" s="411"/>
      <c r="K998" s="331"/>
      <c r="L998" s="307"/>
      <c r="M998" s="65"/>
      <c r="N998" s="65"/>
      <c r="O998" s="68"/>
      <c r="P998" s="65"/>
      <c r="Q998" s="65"/>
      <c r="R998" s="109"/>
      <c r="S998" s="115"/>
      <c r="T998" s="111"/>
      <c r="U998" s="278"/>
      <c r="V998" s="66"/>
      <c r="W998" s="66"/>
      <c r="X998" s="138"/>
      <c r="Y998" s="138"/>
      <c r="Z998" s="138"/>
      <c r="AA998" s="138"/>
      <c r="AB998" s="138"/>
    </row>
    <row r="999" spans="2:28" s="67" customFormat="1" ht="12" hidden="1">
      <c r="B999" s="65"/>
      <c r="C999" s="65"/>
      <c r="D999" s="66"/>
      <c r="E999" s="65"/>
      <c r="F999" s="66"/>
      <c r="G999" s="327"/>
      <c r="H999" s="331"/>
      <c r="I999" s="331"/>
      <c r="J999" s="411"/>
      <c r="K999" s="331"/>
      <c r="L999" s="307"/>
      <c r="M999" s="65"/>
      <c r="N999" s="65"/>
      <c r="O999" s="68"/>
      <c r="P999" s="65"/>
      <c r="Q999" s="65"/>
      <c r="R999" s="109"/>
      <c r="S999" s="115"/>
      <c r="T999" s="111"/>
      <c r="U999" s="278"/>
      <c r="V999" s="66"/>
      <c r="W999" s="66"/>
      <c r="X999" s="138"/>
      <c r="Y999" s="138"/>
      <c r="Z999" s="138"/>
      <c r="AA999" s="138"/>
      <c r="AB999" s="138"/>
    </row>
    <row r="1000" spans="2:28" s="67" customFormat="1" ht="12" hidden="1">
      <c r="B1000" s="65"/>
      <c r="C1000" s="65"/>
      <c r="D1000" s="66"/>
      <c r="E1000" s="65"/>
      <c r="F1000" s="66"/>
      <c r="G1000" s="327"/>
      <c r="H1000" s="331"/>
      <c r="I1000" s="331"/>
      <c r="J1000" s="411"/>
      <c r="K1000" s="331"/>
      <c r="L1000" s="307"/>
      <c r="M1000" s="65"/>
      <c r="N1000" s="65"/>
      <c r="O1000" s="68"/>
      <c r="P1000" s="65"/>
      <c r="Q1000" s="65"/>
      <c r="R1000" s="109"/>
      <c r="S1000" s="115"/>
      <c r="T1000" s="111"/>
      <c r="U1000" s="278"/>
      <c r="V1000" s="66"/>
      <c r="W1000" s="66"/>
      <c r="X1000" s="138"/>
      <c r="Y1000" s="138"/>
      <c r="Z1000" s="138"/>
      <c r="AA1000" s="138"/>
      <c r="AB1000" s="138"/>
    </row>
    <row r="1001" spans="2:28" s="67" customFormat="1" ht="12" hidden="1">
      <c r="B1001" s="65"/>
      <c r="C1001" s="65"/>
      <c r="D1001" s="66"/>
      <c r="E1001" s="65"/>
      <c r="F1001" s="66"/>
      <c r="G1001" s="327"/>
      <c r="H1001" s="331"/>
      <c r="I1001" s="331"/>
      <c r="J1001" s="411"/>
      <c r="K1001" s="331"/>
      <c r="L1001" s="307"/>
      <c r="M1001" s="65"/>
      <c r="N1001" s="65"/>
      <c r="O1001" s="68"/>
      <c r="P1001" s="65"/>
      <c r="Q1001" s="65"/>
      <c r="R1001" s="109"/>
      <c r="S1001" s="115"/>
      <c r="T1001" s="111"/>
      <c r="U1001" s="278"/>
      <c r="V1001" s="66"/>
      <c r="W1001" s="66"/>
      <c r="X1001" s="138"/>
      <c r="Y1001" s="138"/>
      <c r="Z1001" s="138"/>
      <c r="AA1001" s="138"/>
      <c r="AB1001" s="138"/>
    </row>
    <row r="1002" spans="2:28" s="67" customFormat="1" ht="12" hidden="1">
      <c r="B1002" s="65"/>
      <c r="C1002" s="65"/>
      <c r="D1002" s="66"/>
      <c r="E1002" s="65"/>
      <c r="F1002" s="66"/>
      <c r="G1002" s="327"/>
      <c r="H1002" s="331"/>
      <c r="I1002" s="331"/>
      <c r="J1002" s="411"/>
      <c r="K1002" s="331"/>
      <c r="L1002" s="307"/>
      <c r="M1002" s="65"/>
      <c r="N1002" s="65"/>
      <c r="O1002" s="68"/>
      <c r="P1002" s="65"/>
      <c r="Q1002" s="65"/>
      <c r="R1002" s="109"/>
      <c r="S1002" s="115"/>
      <c r="T1002" s="111"/>
      <c r="U1002" s="278"/>
      <c r="V1002" s="66"/>
      <c r="W1002" s="66"/>
      <c r="X1002" s="138"/>
      <c r="Y1002" s="138"/>
      <c r="Z1002" s="138"/>
      <c r="AA1002" s="138"/>
      <c r="AB1002" s="138"/>
    </row>
    <row r="1003" spans="2:28" s="67" customFormat="1" ht="12" hidden="1">
      <c r="B1003" s="65"/>
      <c r="C1003" s="65"/>
      <c r="D1003" s="66"/>
      <c r="E1003" s="65"/>
      <c r="F1003" s="66"/>
      <c r="G1003" s="327"/>
      <c r="H1003" s="331"/>
      <c r="I1003" s="331"/>
      <c r="J1003" s="411"/>
      <c r="K1003" s="331"/>
      <c r="L1003" s="307"/>
      <c r="M1003" s="65"/>
      <c r="N1003" s="65"/>
      <c r="O1003" s="68"/>
      <c r="P1003" s="65"/>
      <c r="Q1003" s="65"/>
      <c r="R1003" s="109"/>
      <c r="S1003" s="115"/>
      <c r="T1003" s="111"/>
      <c r="U1003" s="278"/>
      <c r="V1003" s="66"/>
      <c r="W1003" s="66"/>
      <c r="X1003" s="138"/>
      <c r="Y1003" s="138"/>
      <c r="Z1003" s="138"/>
      <c r="AA1003" s="138"/>
      <c r="AB1003" s="138"/>
    </row>
    <row r="1004" spans="2:28" s="67" customFormat="1" ht="12" hidden="1">
      <c r="B1004" s="65"/>
      <c r="C1004" s="65"/>
      <c r="D1004" s="66"/>
      <c r="E1004" s="65"/>
      <c r="F1004" s="66"/>
      <c r="G1004" s="327"/>
      <c r="H1004" s="331"/>
      <c r="I1004" s="331"/>
      <c r="J1004" s="411"/>
      <c r="K1004" s="331"/>
      <c r="L1004" s="307"/>
      <c r="M1004" s="65"/>
      <c r="N1004" s="65"/>
      <c r="O1004" s="68"/>
      <c r="P1004" s="65"/>
      <c r="Q1004" s="65"/>
      <c r="R1004" s="109"/>
      <c r="S1004" s="115"/>
      <c r="T1004" s="111"/>
      <c r="U1004" s="278"/>
      <c r="V1004" s="66"/>
      <c r="W1004" s="66"/>
      <c r="X1004" s="138"/>
      <c r="Y1004" s="138"/>
      <c r="Z1004" s="138"/>
      <c r="AA1004" s="138"/>
      <c r="AB1004" s="138"/>
    </row>
    <row r="1005" spans="2:28" s="67" customFormat="1" ht="12" hidden="1">
      <c r="B1005" s="65"/>
      <c r="C1005" s="65"/>
      <c r="D1005" s="66"/>
      <c r="E1005" s="65"/>
      <c r="F1005" s="66"/>
      <c r="G1005" s="327"/>
      <c r="H1005" s="331"/>
      <c r="I1005" s="331"/>
      <c r="J1005" s="411"/>
      <c r="K1005" s="331"/>
      <c r="L1005" s="307"/>
      <c r="M1005" s="65"/>
      <c r="N1005" s="65"/>
      <c r="O1005" s="68"/>
      <c r="P1005" s="65"/>
      <c r="Q1005" s="65"/>
      <c r="R1005" s="109"/>
      <c r="S1005" s="115"/>
      <c r="T1005" s="111"/>
      <c r="U1005" s="278"/>
      <c r="V1005" s="66"/>
      <c r="W1005" s="66"/>
      <c r="X1005" s="138"/>
      <c r="Y1005" s="138"/>
      <c r="Z1005" s="138"/>
      <c r="AA1005" s="138"/>
      <c r="AB1005" s="138"/>
    </row>
    <row r="1006" spans="2:28" s="67" customFormat="1" ht="12" hidden="1">
      <c r="B1006" s="65"/>
      <c r="C1006" s="65"/>
      <c r="D1006" s="66"/>
      <c r="E1006" s="65"/>
      <c r="F1006" s="66"/>
      <c r="G1006" s="327"/>
      <c r="H1006" s="331"/>
      <c r="I1006" s="331"/>
      <c r="J1006" s="411"/>
      <c r="K1006" s="331"/>
      <c r="L1006" s="307"/>
      <c r="M1006" s="65"/>
      <c r="N1006" s="65"/>
      <c r="O1006" s="68"/>
      <c r="P1006" s="65"/>
      <c r="Q1006" s="65"/>
      <c r="R1006" s="109"/>
      <c r="S1006" s="115"/>
      <c r="T1006" s="111"/>
      <c r="U1006" s="278"/>
      <c r="V1006" s="66"/>
      <c r="W1006" s="66"/>
      <c r="X1006" s="138"/>
      <c r="Y1006" s="138"/>
      <c r="Z1006" s="138"/>
      <c r="AA1006" s="138"/>
      <c r="AB1006" s="138"/>
    </row>
    <row r="1007" spans="2:28" s="67" customFormat="1" ht="12" hidden="1">
      <c r="B1007" s="65"/>
      <c r="C1007" s="65"/>
      <c r="D1007" s="66"/>
      <c r="E1007" s="65"/>
      <c r="F1007" s="66"/>
      <c r="G1007" s="327"/>
      <c r="H1007" s="331"/>
      <c r="I1007" s="331"/>
      <c r="J1007" s="411"/>
      <c r="K1007" s="331"/>
      <c r="L1007" s="307"/>
      <c r="M1007" s="65"/>
      <c r="N1007" s="65"/>
      <c r="O1007" s="68"/>
      <c r="P1007" s="65"/>
      <c r="Q1007" s="65"/>
      <c r="R1007" s="109"/>
      <c r="S1007" s="115"/>
      <c r="T1007" s="111"/>
      <c r="U1007" s="278"/>
      <c r="V1007" s="66"/>
      <c r="W1007" s="66"/>
      <c r="X1007" s="138"/>
      <c r="Y1007" s="138"/>
      <c r="Z1007" s="138"/>
      <c r="AA1007" s="138"/>
      <c r="AB1007" s="138"/>
    </row>
    <row r="1008" spans="2:28" s="67" customFormat="1" ht="12" hidden="1">
      <c r="B1008" s="65"/>
      <c r="C1008" s="65"/>
      <c r="D1008" s="66"/>
      <c r="E1008" s="65"/>
      <c r="F1008" s="66"/>
      <c r="G1008" s="327"/>
      <c r="H1008" s="331"/>
      <c r="I1008" s="331"/>
      <c r="J1008" s="411"/>
      <c r="K1008" s="331"/>
      <c r="L1008" s="307"/>
      <c r="M1008" s="65"/>
      <c r="N1008" s="65"/>
      <c r="O1008" s="68"/>
      <c r="P1008" s="65"/>
      <c r="Q1008" s="65"/>
      <c r="R1008" s="109"/>
      <c r="S1008" s="115"/>
      <c r="T1008" s="111"/>
      <c r="U1008" s="278"/>
      <c r="V1008" s="66"/>
      <c r="W1008" s="66"/>
      <c r="X1008" s="138"/>
      <c r="Y1008" s="138"/>
      <c r="Z1008" s="138"/>
      <c r="AA1008" s="138"/>
      <c r="AB1008" s="138"/>
    </row>
    <row r="1009" spans="2:28" s="67" customFormat="1" ht="12" hidden="1">
      <c r="B1009" s="65"/>
      <c r="C1009" s="65"/>
      <c r="D1009" s="66"/>
      <c r="E1009" s="65"/>
      <c r="F1009" s="66"/>
      <c r="G1009" s="327"/>
      <c r="H1009" s="331"/>
      <c r="I1009" s="331"/>
      <c r="J1009" s="411"/>
      <c r="K1009" s="331"/>
      <c r="L1009" s="307"/>
      <c r="M1009" s="65"/>
      <c r="N1009" s="65"/>
      <c r="O1009" s="68"/>
      <c r="P1009" s="65"/>
      <c r="Q1009" s="65"/>
      <c r="R1009" s="109"/>
      <c r="S1009" s="115"/>
      <c r="T1009" s="111"/>
      <c r="U1009" s="278"/>
      <c r="V1009" s="66"/>
      <c r="W1009" s="66"/>
      <c r="X1009" s="138"/>
      <c r="Y1009" s="138"/>
      <c r="Z1009" s="138"/>
      <c r="AA1009" s="138"/>
      <c r="AB1009" s="138"/>
    </row>
    <row r="1010" spans="2:28" s="67" customFormat="1" ht="12" hidden="1">
      <c r="B1010" s="65"/>
      <c r="C1010" s="65"/>
      <c r="D1010" s="66"/>
      <c r="E1010" s="65"/>
      <c r="F1010" s="66"/>
      <c r="G1010" s="327"/>
      <c r="H1010" s="331"/>
      <c r="I1010" s="331"/>
      <c r="J1010" s="411"/>
      <c r="K1010" s="331"/>
      <c r="L1010" s="307"/>
      <c r="M1010" s="65"/>
      <c r="N1010" s="65"/>
      <c r="O1010" s="68"/>
      <c r="P1010" s="65"/>
      <c r="Q1010" s="65"/>
      <c r="R1010" s="109"/>
      <c r="S1010" s="115"/>
      <c r="T1010" s="111"/>
      <c r="U1010" s="278"/>
      <c r="V1010" s="66"/>
      <c r="W1010" s="66"/>
      <c r="X1010" s="138"/>
      <c r="Y1010" s="138"/>
      <c r="Z1010" s="138"/>
      <c r="AA1010" s="138"/>
      <c r="AB1010" s="138"/>
    </row>
    <row r="1011" spans="2:28" s="67" customFormat="1" ht="12" hidden="1">
      <c r="B1011" s="65"/>
      <c r="C1011" s="65"/>
      <c r="D1011" s="66"/>
      <c r="E1011" s="65"/>
      <c r="F1011" s="66"/>
      <c r="G1011" s="327"/>
      <c r="H1011" s="331"/>
      <c r="I1011" s="331"/>
      <c r="J1011" s="411"/>
      <c r="K1011" s="331"/>
      <c r="L1011" s="307"/>
      <c r="M1011" s="65"/>
      <c r="N1011" s="65"/>
      <c r="O1011" s="68"/>
      <c r="P1011" s="65"/>
      <c r="Q1011" s="65"/>
      <c r="R1011" s="109"/>
      <c r="S1011" s="115"/>
      <c r="T1011" s="111"/>
      <c r="U1011" s="278"/>
      <c r="V1011" s="66"/>
      <c r="W1011" s="66"/>
      <c r="X1011" s="138"/>
      <c r="Y1011" s="138"/>
      <c r="Z1011" s="138"/>
      <c r="AA1011" s="138"/>
      <c r="AB1011" s="138"/>
    </row>
    <row r="1012" spans="2:28" s="67" customFormat="1" ht="12" hidden="1">
      <c r="B1012" s="65"/>
      <c r="C1012" s="65"/>
      <c r="D1012" s="66"/>
      <c r="E1012" s="65"/>
      <c r="F1012" s="66"/>
      <c r="G1012" s="327"/>
      <c r="H1012" s="331"/>
      <c r="I1012" s="331"/>
      <c r="J1012" s="411"/>
      <c r="K1012" s="331"/>
      <c r="L1012" s="307"/>
      <c r="M1012" s="65"/>
      <c r="N1012" s="65"/>
      <c r="O1012" s="68"/>
      <c r="P1012" s="65"/>
      <c r="Q1012" s="65"/>
      <c r="R1012" s="109"/>
      <c r="S1012" s="115"/>
      <c r="T1012" s="111"/>
      <c r="U1012" s="278"/>
      <c r="V1012" s="66"/>
      <c r="W1012" s="66"/>
      <c r="X1012" s="138"/>
      <c r="Y1012" s="138"/>
      <c r="Z1012" s="138"/>
      <c r="AA1012" s="138"/>
      <c r="AB1012" s="138"/>
    </row>
    <row r="1013" spans="2:28" s="67" customFormat="1" ht="12" hidden="1">
      <c r="B1013" s="65"/>
      <c r="C1013" s="65"/>
      <c r="D1013" s="66"/>
      <c r="E1013" s="65"/>
      <c r="F1013" s="66"/>
      <c r="G1013" s="327"/>
      <c r="H1013" s="331"/>
      <c r="I1013" s="331"/>
      <c r="J1013" s="411"/>
      <c r="K1013" s="331"/>
      <c r="L1013" s="307"/>
      <c r="M1013" s="65"/>
      <c r="N1013" s="65"/>
      <c r="O1013" s="68"/>
      <c r="P1013" s="65"/>
      <c r="Q1013" s="65"/>
      <c r="R1013" s="109"/>
      <c r="S1013" s="115"/>
      <c r="T1013" s="111"/>
      <c r="U1013" s="278"/>
      <c r="V1013" s="66"/>
      <c r="W1013" s="66"/>
      <c r="X1013" s="138"/>
      <c r="Y1013" s="138"/>
      <c r="Z1013" s="138"/>
      <c r="AA1013" s="138"/>
      <c r="AB1013" s="138"/>
    </row>
    <row r="1014" spans="2:28" s="67" customFormat="1" ht="12" hidden="1">
      <c r="B1014" s="65"/>
      <c r="C1014" s="65"/>
      <c r="D1014" s="66"/>
      <c r="E1014" s="65"/>
      <c r="F1014" s="66"/>
      <c r="G1014" s="327"/>
      <c r="H1014" s="331"/>
      <c r="I1014" s="331"/>
      <c r="J1014" s="411"/>
      <c r="K1014" s="331"/>
      <c r="L1014" s="307"/>
      <c r="M1014" s="65"/>
      <c r="N1014" s="65"/>
      <c r="O1014" s="68"/>
      <c r="P1014" s="65"/>
      <c r="Q1014" s="65"/>
      <c r="R1014" s="109"/>
      <c r="S1014" s="115"/>
      <c r="T1014" s="111"/>
      <c r="U1014" s="278"/>
      <c r="V1014" s="66"/>
      <c r="W1014" s="66"/>
      <c r="X1014" s="138"/>
      <c r="Y1014" s="138"/>
      <c r="Z1014" s="138"/>
      <c r="AA1014" s="138"/>
      <c r="AB1014" s="138"/>
    </row>
    <row r="1015" spans="2:28" s="67" customFormat="1" ht="12" hidden="1">
      <c r="B1015" s="65"/>
      <c r="C1015" s="65"/>
      <c r="D1015" s="66"/>
      <c r="E1015" s="65"/>
      <c r="F1015" s="66"/>
      <c r="G1015" s="327"/>
      <c r="H1015" s="331"/>
      <c r="I1015" s="331"/>
      <c r="J1015" s="411"/>
      <c r="K1015" s="331"/>
      <c r="L1015" s="307"/>
      <c r="M1015" s="65"/>
      <c r="N1015" s="65"/>
      <c r="O1015" s="68"/>
      <c r="P1015" s="65"/>
      <c r="Q1015" s="65"/>
      <c r="R1015" s="109"/>
      <c r="S1015" s="115"/>
      <c r="T1015" s="111"/>
      <c r="U1015" s="278"/>
      <c r="V1015" s="66"/>
      <c r="W1015" s="66"/>
      <c r="X1015" s="138"/>
      <c r="Y1015" s="138"/>
      <c r="Z1015" s="138"/>
      <c r="AA1015" s="138"/>
      <c r="AB1015" s="138"/>
    </row>
    <row r="1016" spans="2:28" s="67" customFormat="1" ht="12" hidden="1">
      <c r="B1016" s="65"/>
      <c r="C1016" s="65"/>
      <c r="D1016" s="66"/>
      <c r="E1016" s="65"/>
      <c r="F1016" s="66"/>
      <c r="G1016" s="327"/>
      <c r="H1016" s="331"/>
      <c r="I1016" s="331"/>
      <c r="J1016" s="411"/>
      <c r="K1016" s="331"/>
      <c r="L1016" s="307"/>
      <c r="M1016" s="65"/>
      <c r="N1016" s="65"/>
      <c r="O1016" s="68"/>
      <c r="P1016" s="65"/>
      <c r="Q1016" s="65"/>
      <c r="R1016" s="109"/>
      <c r="S1016" s="115"/>
      <c r="T1016" s="111"/>
      <c r="U1016" s="278"/>
      <c r="V1016" s="66"/>
      <c r="W1016" s="66"/>
      <c r="X1016" s="138"/>
      <c r="Y1016" s="138"/>
      <c r="Z1016" s="138"/>
      <c r="AA1016" s="138"/>
      <c r="AB1016" s="138"/>
    </row>
    <row r="1017" spans="2:28" s="67" customFormat="1" ht="12" hidden="1">
      <c r="B1017" s="65"/>
      <c r="C1017" s="65"/>
      <c r="D1017" s="66"/>
      <c r="E1017" s="65"/>
      <c r="F1017" s="66"/>
      <c r="G1017" s="327"/>
      <c r="H1017" s="331"/>
      <c r="I1017" s="331"/>
      <c r="J1017" s="411"/>
      <c r="K1017" s="331"/>
      <c r="L1017" s="307"/>
      <c r="M1017" s="65"/>
      <c r="N1017" s="65"/>
      <c r="O1017" s="68"/>
      <c r="P1017" s="65"/>
      <c r="Q1017" s="65"/>
      <c r="R1017" s="109"/>
      <c r="S1017" s="115"/>
      <c r="T1017" s="111"/>
      <c r="U1017" s="278"/>
      <c r="V1017" s="66"/>
      <c r="W1017" s="66"/>
      <c r="X1017" s="138"/>
      <c r="Y1017" s="138"/>
      <c r="Z1017" s="138"/>
      <c r="AA1017" s="138"/>
      <c r="AB1017" s="138"/>
    </row>
    <row r="1018" spans="2:28" s="67" customFormat="1" ht="12" hidden="1">
      <c r="B1018" s="65"/>
      <c r="C1018" s="65"/>
      <c r="D1018" s="66"/>
      <c r="E1018" s="65"/>
      <c r="F1018" s="66"/>
      <c r="G1018" s="327"/>
      <c r="H1018" s="331"/>
      <c r="I1018" s="331"/>
      <c r="J1018" s="411"/>
      <c r="K1018" s="331"/>
      <c r="L1018" s="307"/>
      <c r="M1018" s="65"/>
      <c r="N1018" s="65"/>
      <c r="O1018" s="68"/>
      <c r="P1018" s="65"/>
      <c r="Q1018" s="65"/>
      <c r="R1018" s="109"/>
      <c r="S1018" s="115"/>
      <c r="T1018" s="111"/>
      <c r="U1018" s="278"/>
      <c r="V1018" s="66"/>
      <c r="W1018" s="66"/>
      <c r="X1018" s="138"/>
      <c r="Y1018" s="138"/>
      <c r="Z1018" s="138"/>
      <c r="AA1018" s="138"/>
      <c r="AB1018" s="138"/>
    </row>
    <row r="1019" spans="2:28" s="67" customFormat="1" ht="12" hidden="1">
      <c r="B1019" s="65"/>
      <c r="C1019" s="65"/>
      <c r="D1019" s="66"/>
      <c r="E1019" s="65"/>
      <c r="F1019" s="66"/>
      <c r="G1019" s="327"/>
      <c r="H1019" s="331"/>
      <c r="I1019" s="331"/>
      <c r="J1019" s="411"/>
      <c r="K1019" s="331"/>
      <c r="L1019" s="307"/>
      <c r="M1019" s="65"/>
      <c r="N1019" s="65"/>
      <c r="O1019" s="68"/>
      <c r="P1019" s="65"/>
      <c r="Q1019" s="65"/>
      <c r="R1019" s="109"/>
      <c r="S1019" s="115"/>
      <c r="T1019" s="111"/>
      <c r="U1019" s="278"/>
      <c r="V1019" s="66"/>
      <c r="W1019" s="66"/>
      <c r="X1019" s="138"/>
      <c r="Y1019" s="138"/>
      <c r="Z1019" s="138"/>
      <c r="AA1019" s="138"/>
      <c r="AB1019" s="138"/>
    </row>
    <row r="1020" spans="2:28" s="67" customFormat="1" ht="12" hidden="1">
      <c r="B1020" s="65"/>
      <c r="C1020" s="65"/>
      <c r="D1020" s="66"/>
      <c r="E1020" s="65"/>
      <c r="F1020" s="66"/>
      <c r="G1020" s="327"/>
      <c r="H1020" s="331"/>
      <c r="I1020" s="331"/>
      <c r="J1020" s="411"/>
      <c r="K1020" s="331"/>
      <c r="L1020" s="307"/>
      <c r="M1020" s="65"/>
      <c r="N1020" s="65"/>
      <c r="O1020" s="68"/>
      <c r="P1020" s="65"/>
      <c r="Q1020" s="65"/>
      <c r="R1020" s="109"/>
      <c r="S1020" s="115"/>
      <c r="T1020" s="111"/>
      <c r="U1020" s="278"/>
      <c r="V1020" s="66"/>
      <c r="W1020" s="66"/>
      <c r="X1020" s="138"/>
      <c r="Y1020" s="138"/>
      <c r="Z1020" s="138"/>
      <c r="AA1020" s="138"/>
      <c r="AB1020" s="138"/>
    </row>
    <row r="1021" spans="2:28" s="67" customFormat="1" ht="12" hidden="1">
      <c r="B1021" s="65"/>
      <c r="C1021" s="65"/>
      <c r="D1021" s="66"/>
      <c r="E1021" s="65"/>
      <c r="F1021" s="66"/>
      <c r="G1021" s="327"/>
      <c r="H1021" s="331"/>
      <c r="I1021" s="331"/>
      <c r="J1021" s="411"/>
      <c r="K1021" s="331"/>
      <c r="L1021" s="307"/>
      <c r="M1021" s="65"/>
      <c r="N1021" s="65"/>
      <c r="O1021" s="68"/>
      <c r="P1021" s="65"/>
      <c r="Q1021" s="65"/>
      <c r="R1021" s="109"/>
      <c r="S1021" s="115"/>
      <c r="T1021" s="111"/>
      <c r="U1021" s="278"/>
      <c r="V1021" s="66"/>
      <c r="W1021" s="66"/>
      <c r="X1021" s="138"/>
      <c r="Y1021" s="138"/>
      <c r="Z1021" s="138"/>
      <c r="AA1021" s="138"/>
      <c r="AB1021" s="138"/>
    </row>
    <row r="1022" spans="2:28" s="67" customFormat="1" ht="12" hidden="1">
      <c r="B1022" s="65"/>
      <c r="C1022" s="65"/>
      <c r="D1022" s="66"/>
      <c r="E1022" s="65"/>
      <c r="F1022" s="66"/>
      <c r="G1022" s="327"/>
      <c r="H1022" s="331"/>
      <c r="I1022" s="331"/>
      <c r="J1022" s="411"/>
      <c r="K1022" s="331"/>
      <c r="L1022" s="307"/>
      <c r="M1022" s="65"/>
      <c r="N1022" s="65"/>
      <c r="O1022" s="68"/>
      <c r="P1022" s="65"/>
      <c r="Q1022" s="65"/>
      <c r="R1022" s="109"/>
      <c r="S1022" s="115"/>
      <c r="T1022" s="111"/>
      <c r="U1022" s="278"/>
      <c r="V1022" s="66"/>
      <c r="W1022" s="66"/>
      <c r="X1022" s="138"/>
      <c r="Y1022" s="138"/>
      <c r="Z1022" s="138"/>
      <c r="AA1022" s="138"/>
      <c r="AB1022" s="138"/>
    </row>
    <row r="1023" spans="2:28" s="67" customFormat="1" ht="12" hidden="1">
      <c r="B1023" s="65"/>
      <c r="C1023" s="65"/>
      <c r="D1023" s="66"/>
      <c r="E1023" s="65"/>
      <c r="F1023" s="66"/>
      <c r="G1023" s="327"/>
      <c r="H1023" s="331"/>
      <c r="I1023" s="331"/>
      <c r="J1023" s="411"/>
      <c r="K1023" s="331"/>
      <c r="L1023" s="307"/>
      <c r="M1023" s="65"/>
      <c r="N1023" s="65"/>
      <c r="O1023" s="68"/>
      <c r="P1023" s="65"/>
      <c r="Q1023" s="65"/>
      <c r="R1023" s="109"/>
      <c r="S1023" s="115"/>
      <c r="T1023" s="111"/>
      <c r="U1023" s="278"/>
      <c r="V1023" s="66"/>
      <c r="W1023" s="66"/>
      <c r="X1023" s="138"/>
      <c r="Y1023" s="138"/>
      <c r="Z1023" s="138"/>
      <c r="AA1023" s="138"/>
      <c r="AB1023" s="138"/>
    </row>
    <row r="1024" spans="2:28" s="67" customFormat="1" ht="12" hidden="1">
      <c r="B1024" s="65"/>
      <c r="C1024" s="65"/>
      <c r="D1024" s="66"/>
      <c r="E1024" s="65"/>
      <c r="F1024" s="66"/>
      <c r="G1024" s="327"/>
      <c r="H1024" s="331"/>
      <c r="I1024" s="331"/>
      <c r="J1024" s="411"/>
      <c r="K1024" s="331"/>
      <c r="L1024" s="307"/>
      <c r="M1024" s="65"/>
      <c r="N1024" s="65"/>
      <c r="O1024" s="68"/>
      <c r="P1024" s="65"/>
      <c r="Q1024" s="65"/>
      <c r="R1024" s="109"/>
      <c r="S1024" s="115"/>
      <c r="T1024" s="111"/>
      <c r="U1024" s="278"/>
      <c r="V1024" s="66"/>
      <c r="W1024" s="66"/>
      <c r="X1024" s="138"/>
      <c r="Y1024" s="138"/>
      <c r="Z1024" s="138"/>
      <c r="AA1024" s="138"/>
      <c r="AB1024" s="138"/>
    </row>
    <row r="1025" spans="2:28" s="67" customFormat="1" ht="12" hidden="1">
      <c r="B1025" s="65"/>
      <c r="C1025" s="65"/>
      <c r="D1025" s="66"/>
      <c r="E1025" s="65"/>
      <c r="F1025" s="66"/>
      <c r="G1025" s="327"/>
      <c r="H1025" s="331"/>
      <c r="I1025" s="331"/>
      <c r="J1025" s="411"/>
      <c r="K1025" s="331"/>
      <c r="L1025" s="307"/>
      <c r="M1025" s="65"/>
      <c r="N1025" s="65"/>
      <c r="O1025" s="68"/>
      <c r="P1025" s="65"/>
      <c r="Q1025" s="65"/>
      <c r="R1025" s="109"/>
      <c r="S1025" s="115"/>
      <c r="T1025" s="111"/>
      <c r="U1025" s="278"/>
      <c r="V1025" s="66"/>
      <c r="W1025" s="66"/>
      <c r="X1025" s="138"/>
      <c r="Y1025" s="138"/>
      <c r="Z1025" s="138"/>
      <c r="AA1025" s="138"/>
      <c r="AB1025" s="138"/>
    </row>
    <row r="1026" spans="2:28" s="67" customFormat="1" ht="12" hidden="1">
      <c r="B1026" s="65"/>
      <c r="C1026" s="65"/>
      <c r="D1026" s="66"/>
      <c r="E1026" s="65"/>
      <c r="F1026" s="66"/>
      <c r="G1026" s="327"/>
      <c r="H1026" s="331"/>
      <c r="I1026" s="331"/>
      <c r="J1026" s="411"/>
      <c r="K1026" s="331"/>
      <c r="L1026" s="307"/>
      <c r="M1026" s="65"/>
      <c r="N1026" s="65"/>
      <c r="O1026" s="68"/>
      <c r="P1026" s="65"/>
      <c r="Q1026" s="65"/>
      <c r="R1026" s="109"/>
      <c r="S1026" s="115"/>
      <c r="T1026" s="111"/>
      <c r="U1026" s="278"/>
      <c r="V1026" s="66"/>
      <c r="W1026" s="66"/>
      <c r="X1026" s="138"/>
      <c r="Y1026" s="138"/>
      <c r="Z1026" s="138"/>
      <c r="AA1026" s="138"/>
      <c r="AB1026" s="138"/>
    </row>
    <row r="1027" spans="2:28" s="67" customFormat="1" ht="12" hidden="1">
      <c r="B1027" s="65"/>
      <c r="C1027" s="65"/>
      <c r="D1027" s="66"/>
      <c r="E1027" s="65"/>
      <c r="F1027" s="66"/>
      <c r="G1027" s="327"/>
      <c r="H1027" s="331"/>
      <c r="I1027" s="331"/>
      <c r="J1027" s="411"/>
      <c r="K1027" s="331"/>
      <c r="L1027" s="307"/>
      <c r="M1027" s="65"/>
      <c r="N1027" s="65"/>
      <c r="O1027" s="68"/>
      <c r="P1027" s="65"/>
      <c r="Q1027" s="65"/>
      <c r="R1027" s="109"/>
      <c r="S1027" s="115"/>
      <c r="T1027" s="111"/>
      <c r="U1027" s="278"/>
      <c r="V1027" s="66"/>
      <c r="W1027" s="66"/>
      <c r="X1027" s="138"/>
      <c r="Y1027" s="138"/>
      <c r="Z1027" s="138"/>
      <c r="AA1027" s="138"/>
      <c r="AB1027" s="138"/>
    </row>
    <row r="1028" spans="2:28" s="67" customFormat="1" ht="12" hidden="1">
      <c r="B1028" s="65"/>
      <c r="C1028" s="65"/>
      <c r="D1028" s="66"/>
      <c r="E1028" s="65"/>
      <c r="F1028" s="66"/>
      <c r="G1028" s="327"/>
      <c r="H1028" s="331"/>
      <c r="I1028" s="331"/>
      <c r="J1028" s="411"/>
      <c r="K1028" s="331"/>
      <c r="L1028" s="307"/>
      <c r="M1028" s="65"/>
      <c r="N1028" s="65"/>
      <c r="O1028" s="68"/>
      <c r="P1028" s="65"/>
      <c r="Q1028" s="65"/>
      <c r="R1028" s="109"/>
      <c r="S1028" s="115"/>
      <c r="T1028" s="111"/>
      <c r="U1028" s="278"/>
      <c r="V1028" s="66"/>
      <c r="W1028" s="66"/>
      <c r="X1028" s="138"/>
      <c r="Y1028" s="138"/>
      <c r="Z1028" s="138"/>
      <c r="AA1028" s="138"/>
      <c r="AB1028" s="138"/>
    </row>
    <row r="1029" spans="2:28" s="67" customFormat="1" ht="12" hidden="1">
      <c r="B1029" s="65"/>
      <c r="C1029" s="65"/>
      <c r="D1029" s="66"/>
      <c r="E1029" s="65"/>
      <c r="F1029" s="66"/>
      <c r="G1029" s="327"/>
      <c r="H1029" s="331"/>
      <c r="I1029" s="331"/>
      <c r="J1029" s="411"/>
      <c r="K1029" s="331"/>
      <c r="L1029" s="307"/>
      <c r="M1029" s="65"/>
      <c r="N1029" s="65"/>
      <c r="O1029" s="68"/>
      <c r="P1029" s="65"/>
      <c r="Q1029" s="65"/>
      <c r="R1029" s="109"/>
      <c r="S1029" s="115"/>
      <c r="T1029" s="111"/>
      <c r="U1029" s="278"/>
      <c r="V1029" s="66"/>
      <c r="W1029" s="66"/>
      <c r="X1029" s="138"/>
      <c r="Y1029" s="138"/>
      <c r="Z1029" s="138"/>
      <c r="AA1029" s="138"/>
      <c r="AB1029" s="138"/>
    </row>
    <row r="1030" spans="2:28" s="67" customFormat="1" ht="12" hidden="1">
      <c r="B1030" s="65"/>
      <c r="C1030" s="65"/>
      <c r="D1030" s="66"/>
      <c r="E1030" s="65"/>
      <c r="F1030" s="66"/>
      <c r="G1030" s="327"/>
      <c r="H1030" s="331"/>
      <c r="I1030" s="331"/>
      <c r="J1030" s="411"/>
      <c r="K1030" s="331"/>
      <c r="L1030" s="307"/>
      <c r="M1030" s="65"/>
      <c r="N1030" s="65"/>
      <c r="O1030" s="68"/>
      <c r="P1030" s="65"/>
      <c r="Q1030" s="65"/>
      <c r="R1030" s="109"/>
      <c r="S1030" s="115"/>
      <c r="T1030" s="111"/>
      <c r="U1030" s="278"/>
      <c r="V1030" s="66"/>
      <c r="W1030" s="66"/>
      <c r="X1030" s="138"/>
      <c r="Y1030" s="138"/>
      <c r="Z1030" s="138"/>
      <c r="AA1030" s="138"/>
      <c r="AB1030" s="138"/>
    </row>
    <row r="1031" spans="2:28" s="67" customFormat="1" ht="12" hidden="1">
      <c r="B1031" s="65"/>
      <c r="C1031" s="65"/>
      <c r="D1031" s="66"/>
      <c r="E1031" s="65"/>
      <c r="F1031" s="66"/>
      <c r="G1031" s="327"/>
      <c r="H1031" s="331"/>
      <c r="I1031" s="331"/>
      <c r="J1031" s="411"/>
      <c r="K1031" s="331"/>
      <c r="L1031" s="307"/>
      <c r="M1031" s="65"/>
      <c r="N1031" s="65"/>
      <c r="O1031" s="68"/>
      <c r="P1031" s="65"/>
      <c r="Q1031" s="65"/>
      <c r="R1031" s="109"/>
      <c r="S1031" s="115"/>
      <c r="T1031" s="111"/>
      <c r="U1031" s="278"/>
      <c r="V1031" s="66"/>
      <c r="W1031" s="66"/>
      <c r="X1031" s="138"/>
      <c r="Y1031" s="138"/>
      <c r="Z1031" s="138"/>
      <c r="AA1031" s="138"/>
      <c r="AB1031" s="138"/>
    </row>
    <row r="1032" spans="2:28" s="67" customFormat="1" ht="12" hidden="1">
      <c r="B1032" s="65"/>
      <c r="C1032" s="65"/>
      <c r="D1032" s="66"/>
      <c r="E1032" s="65"/>
      <c r="F1032" s="66"/>
      <c r="G1032" s="327"/>
      <c r="H1032" s="331"/>
      <c r="I1032" s="331"/>
      <c r="J1032" s="411"/>
      <c r="K1032" s="331"/>
      <c r="L1032" s="307"/>
      <c r="M1032" s="65"/>
      <c r="N1032" s="65"/>
      <c r="O1032" s="68"/>
      <c r="P1032" s="65"/>
      <c r="Q1032" s="65"/>
      <c r="R1032" s="109"/>
      <c r="S1032" s="115"/>
      <c r="T1032" s="111"/>
      <c r="U1032" s="278"/>
      <c r="V1032" s="66"/>
      <c r="W1032" s="66"/>
      <c r="X1032" s="138"/>
      <c r="Y1032" s="138"/>
      <c r="Z1032" s="138"/>
      <c r="AA1032" s="138"/>
      <c r="AB1032" s="138"/>
    </row>
    <row r="1033" spans="2:28" s="67" customFormat="1" ht="12" hidden="1">
      <c r="B1033" s="65"/>
      <c r="C1033" s="65"/>
      <c r="D1033" s="66"/>
      <c r="E1033" s="65"/>
      <c r="F1033" s="66"/>
      <c r="G1033" s="327"/>
      <c r="H1033" s="331"/>
      <c r="I1033" s="331"/>
      <c r="J1033" s="411"/>
      <c r="K1033" s="331"/>
      <c r="L1033" s="307"/>
      <c r="M1033" s="65"/>
      <c r="N1033" s="65"/>
      <c r="O1033" s="68"/>
      <c r="P1033" s="65"/>
      <c r="Q1033" s="65"/>
      <c r="R1033" s="109"/>
      <c r="S1033" s="115"/>
      <c r="T1033" s="111"/>
      <c r="U1033" s="278"/>
      <c r="V1033" s="66"/>
      <c r="W1033" s="66"/>
      <c r="X1033" s="138"/>
      <c r="Y1033" s="138"/>
      <c r="Z1033" s="138"/>
      <c r="AA1033" s="138"/>
      <c r="AB1033" s="138"/>
    </row>
    <row r="1034" spans="2:28" s="67" customFormat="1" ht="12" hidden="1">
      <c r="B1034" s="65"/>
      <c r="C1034" s="65"/>
      <c r="D1034" s="66"/>
      <c r="E1034" s="65"/>
      <c r="F1034" s="66"/>
      <c r="G1034" s="327"/>
      <c r="H1034" s="331"/>
      <c r="I1034" s="331"/>
      <c r="J1034" s="411"/>
      <c r="K1034" s="331"/>
      <c r="L1034" s="307"/>
      <c r="M1034" s="65"/>
      <c r="N1034" s="65"/>
      <c r="O1034" s="68"/>
      <c r="P1034" s="65"/>
      <c r="Q1034" s="65"/>
      <c r="R1034" s="109"/>
      <c r="S1034" s="115"/>
      <c r="T1034" s="111"/>
      <c r="U1034" s="278"/>
      <c r="V1034" s="66"/>
      <c r="W1034" s="66"/>
      <c r="X1034" s="138"/>
      <c r="Y1034" s="138"/>
      <c r="Z1034" s="138"/>
      <c r="AA1034" s="138"/>
      <c r="AB1034" s="138"/>
    </row>
    <row r="1035" spans="2:28" s="67" customFormat="1" ht="12" hidden="1">
      <c r="B1035" s="65"/>
      <c r="C1035" s="65"/>
      <c r="D1035" s="66"/>
      <c r="E1035" s="65"/>
      <c r="F1035" s="66"/>
      <c r="G1035" s="327"/>
      <c r="H1035" s="331"/>
      <c r="I1035" s="331"/>
      <c r="J1035" s="411"/>
      <c r="K1035" s="331"/>
      <c r="L1035" s="307"/>
      <c r="M1035" s="65"/>
      <c r="N1035" s="65"/>
      <c r="O1035" s="68"/>
      <c r="P1035" s="65"/>
      <c r="Q1035" s="65"/>
      <c r="R1035" s="109"/>
      <c r="S1035" s="115"/>
      <c r="T1035" s="111"/>
      <c r="U1035" s="278"/>
      <c r="V1035" s="66"/>
      <c r="W1035" s="66"/>
      <c r="X1035" s="138"/>
      <c r="Y1035" s="138"/>
      <c r="Z1035" s="138"/>
      <c r="AA1035" s="138"/>
      <c r="AB1035" s="138"/>
    </row>
    <row r="1036" spans="2:28" s="67" customFormat="1" ht="12" hidden="1">
      <c r="B1036" s="65"/>
      <c r="C1036" s="65"/>
      <c r="D1036" s="66"/>
      <c r="E1036" s="65"/>
      <c r="F1036" s="66"/>
      <c r="G1036" s="327"/>
      <c r="H1036" s="331"/>
      <c r="I1036" s="331"/>
      <c r="J1036" s="411"/>
      <c r="K1036" s="331"/>
      <c r="L1036" s="307"/>
      <c r="M1036" s="65"/>
      <c r="N1036" s="65"/>
      <c r="O1036" s="68"/>
      <c r="P1036" s="65"/>
      <c r="Q1036" s="65"/>
      <c r="R1036" s="109"/>
      <c r="S1036" s="115"/>
      <c r="T1036" s="111"/>
      <c r="U1036" s="278"/>
      <c r="V1036" s="66"/>
      <c r="W1036" s="66"/>
      <c r="X1036" s="138"/>
      <c r="Y1036" s="138"/>
      <c r="Z1036" s="138"/>
      <c r="AA1036" s="138"/>
      <c r="AB1036" s="138"/>
    </row>
    <row r="1037" spans="2:28" s="67" customFormat="1" ht="12" hidden="1">
      <c r="B1037" s="65"/>
      <c r="C1037" s="65"/>
      <c r="D1037" s="66"/>
      <c r="E1037" s="65"/>
      <c r="F1037" s="66"/>
      <c r="G1037" s="327"/>
      <c r="H1037" s="331"/>
      <c r="I1037" s="331"/>
      <c r="J1037" s="411"/>
      <c r="K1037" s="331"/>
      <c r="L1037" s="307"/>
      <c r="M1037" s="65"/>
      <c r="N1037" s="65"/>
      <c r="O1037" s="68"/>
      <c r="P1037" s="65"/>
      <c r="Q1037" s="65"/>
      <c r="R1037" s="109"/>
      <c r="S1037" s="115"/>
      <c r="T1037" s="111"/>
      <c r="U1037" s="278"/>
      <c r="V1037" s="66"/>
      <c r="W1037" s="66"/>
      <c r="X1037" s="138"/>
      <c r="Y1037" s="138"/>
      <c r="Z1037" s="138"/>
      <c r="AA1037" s="138"/>
      <c r="AB1037" s="138"/>
    </row>
    <row r="1038" spans="2:28" s="67" customFormat="1" ht="12" hidden="1">
      <c r="B1038" s="65"/>
      <c r="C1038" s="65"/>
      <c r="D1038" s="66"/>
      <c r="E1038" s="65"/>
      <c r="F1038" s="66"/>
      <c r="G1038" s="327"/>
      <c r="H1038" s="331"/>
      <c r="I1038" s="331"/>
      <c r="J1038" s="411"/>
      <c r="K1038" s="331"/>
      <c r="L1038" s="307"/>
      <c r="M1038" s="65"/>
      <c r="N1038" s="65"/>
      <c r="O1038" s="68"/>
      <c r="P1038" s="65"/>
      <c r="Q1038" s="65"/>
      <c r="R1038" s="109"/>
      <c r="S1038" s="115"/>
      <c r="T1038" s="111"/>
      <c r="U1038" s="278"/>
      <c r="V1038" s="66"/>
      <c r="W1038" s="66"/>
      <c r="X1038" s="138"/>
      <c r="Y1038" s="138"/>
      <c r="Z1038" s="138"/>
      <c r="AA1038" s="138"/>
      <c r="AB1038" s="138"/>
    </row>
    <row r="1039" spans="2:28" s="67" customFormat="1" ht="12" hidden="1">
      <c r="B1039" s="65"/>
      <c r="C1039" s="65"/>
      <c r="D1039" s="66"/>
      <c r="E1039" s="65"/>
      <c r="F1039" s="66"/>
      <c r="G1039" s="327"/>
      <c r="H1039" s="331"/>
      <c r="I1039" s="331"/>
      <c r="J1039" s="411"/>
      <c r="K1039" s="331"/>
      <c r="L1039" s="307"/>
      <c r="M1039" s="65"/>
      <c r="N1039" s="65"/>
      <c r="O1039" s="68"/>
      <c r="P1039" s="65"/>
      <c r="Q1039" s="65"/>
      <c r="R1039" s="109"/>
      <c r="S1039" s="115"/>
      <c r="T1039" s="111"/>
      <c r="U1039" s="278"/>
      <c r="V1039" s="66"/>
      <c r="W1039" s="66"/>
      <c r="X1039" s="138"/>
      <c r="Y1039" s="138"/>
      <c r="Z1039" s="138"/>
      <c r="AA1039" s="138"/>
      <c r="AB1039" s="138"/>
    </row>
    <row r="1040" spans="2:28" s="67" customFormat="1" ht="12" hidden="1">
      <c r="B1040" s="65"/>
      <c r="C1040" s="65"/>
      <c r="D1040" s="66"/>
      <c r="E1040" s="65"/>
      <c r="F1040" s="66"/>
      <c r="G1040" s="327"/>
      <c r="H1040" s="331"/>
      <c r="I1040" s="331"/>
      <c r="J1040" s="411"/>
      <c r="K1040" s="331"/>
      <c r="L1040" s="307"/>
      <c r="M1040" s="65"/>
      <c r="N1040" s="65"/>
      <c r="O1040" s="68"/>
      <c r="P1040" s="65"/>
      <c r="Q1040" s="65"/>
      <c r="R1040" s="109"/>
      <c r="S1040" s="115"/>
      <c r="T1040" s="111"/>
      <c r="U1040" s="278"/>
      <c r="V1040" s="66"/>
      <c r="W1040" s="66"/>
      <c r="X1040" s="138"/>
      <c r="Y1040" s="138"/>
      <c r="Z1040" s="138"/>
      <c r="AA1040" s="138"/>
      <c r="AB1040" s="138"/>
    </row>
    <row r="1041" spans="1:28" s="67" customFormat="1" ht="12" hidden="1">
      <c r="B1041" s="65"/>
      <c r="C1041" s="65"/>
      <c r="D1041" s="66"/>
      <c r="E1041" s="65"/>
      <c r="F1041" s="66"/>
      <c r="G1041" s="327"/>
      <c r="H1041" s="331"/>
      <c r="I1041" s="331"/>
      <c r="J1041" s="411"/>
      <c r="K1041" s="331"/>
      <c r="L1041" s="307"/>
      <c r="M1041" s="65"/>
      <c r="N1041" s="65"/>
      <c r="O1041" s="68"/>
      <c r="P1041" s="65"/>
      <c r="Q1041" s="65"/>
      <c r="R1041" s="109"/>
      <c r="S1041" s="115"/>
      <c r="T1041" s="111"/>
      <c r="U1041" s="278"/>
      <c r="V1041" s="66"/>
      <c r="W1041" s="66"/>
      <c r="X1041" s="138"/>
      <c r="Y1041" s="138"/>
      <c r="Z1041" s="138"/>
      <c r="AA1041" s="138"/>
      <c r="AB1041" s="138"/>
    </row>
    <row r="1042" spans="1:28" s="67" customFormat="1" ht="12" hidden="1">
      <c r="B1042" s="65"/>
      <c r="C1042" s="65"/>
      <c r="D1042" s="66"/>
      <c r="E1042" s="65"/>
      <c r="F1042" s="66"/>
      <c r="G1042" s="327"/>
      <c r="H1042" s="331"/>
      <c r="I1042" s="331"/>
      <c r="J1042" s="411"/>
      <c r="K1042" s="331"/>
      <c r="L1042" s="307"/>
      <c r="M1042" s="65"/>
      <c r="N1042" s="65"/>
      <c r="O1042" s="68"/>
      <c r="P1042" s="65"/>
      <c r="Q1042" s="65"/>
      <c r="R1042" s="109"/>
      <c r="S1042" s="115"/>
      <c r="T1042" s="111"/>
      <c r="U1042" s="278"/>
      <c r="V1042" s="66"/>
      <c r="W1042" s="66"/>
      <c r="X1042" s="138"/>
      <c r="Y1042" s="138"/>
      <c r="Z1042" s="138"/>
      <c r="AA1042" s="138"/>
      <c r="AB1042" s="138"/>
    </row>
    <row r="1043" spans="1:28" s="67" customFormat="1" ht="12" hidden="1">
      <c r="B1043" s="65"/>
      <c r="C1043" s="65"/>
      <c r="D1043" s="66"/>
      <c r="E1043" s="65"/>
      <c r="F1043" s="66"/>
      <c r="G1043" s="327"/>
      <c r="H1043" s="331"/>
      <c r="I1043" s="331"/>
      <c r="J1043" s="411"/>
      <c r="K1043" s="331"/>
      <c r="L1043" s="307"/>
      <c r="M1043" s="65"/>
      <c r="N1043" s="65"/>
      <c r="O1043" s="68"/>
      <c r="P1043" s="65"/>
      <c r="Q1043" s="65"/>
      <c r="R1043" s="109"/>
      <c r="S1043" s="115"/>
      <c r="T1043" s="111"/>
      <c r="U1043" s="278"/>
      <c r="V1043" s="66"/>
      <c r="W1043" s="66"/>
      <c r="X1043" s="138"/>
      <c r="Y1043" s="138"/>
      <c r="Z1043" s="138"/>
      <c r="AA1043" s="138"/>
      <c r="AB1043" s="138"/>
    </row>
    <row r="1044" spans="1:28" s="67" customFormat="1" ht="12" hidden="1">
      <c r="B1044" s="65"/>
      <c r="C1044" s="65"/>
      <c r="D1044" s="66"/>
      <c r="E1044" s="65"/>
      <c r="F1044" s="66"/>
      <c r="G1044" s="327"/>
      <c r="H1044" s="331"/>
      <c r="I1044" s="331"/>
      <c r="J1044" s="411"/>
      <c r="K1044" s="331"/>
      <c r="L1044" s="307"/>
      <c r="M1044" s="65"/>
      <c r="N1044" s="65"/>
      <c r="O1044" s="68"/>
      <c r="P1044" s="65"/>
      <c r="Q1044" s="65"/>
      <c r="R1044" s="109"/>
      <c r="S1044" s="115"/>
      <c r="T1044" s="111"/>
      <c r="U1044" s="278"/>
      <c r="V1044" s="66"/>
      <c r="W1044" s="66"/>
      <c r="X1044" s="138"/>
      <c r="Y1044" s="138"/>
      <c r="Z1044" s="138"/>
      <c r="AA1044" s="138"/>
      <c r="AB1044" s="138"/>
    </row>
    <row r="1045" spans="1:28" s="67" customFormat="1" ht="12" hidden="1">
      <c r="B1045" s="65"/>
      <c r="C1045" s="65"/>
      <c r="D1045" s="66"/>
      <c r="E1045" s="65"/>
      <c r="F1045" s="66"/>
      <c r="G1045" s="327"/>
      <c r="H1045" s="331"/>
      <c r="I1045" s="331"/>
      <c r="J1045" s="411"/>
      <c r="K1045" s="331"/>
      <c r="L1045" s="307"/>
      <c r="M1045" s="65"/>
      <c r="N1045" s="65"/>
      <c r="O1045" s="68"/>
      <c r="P1045" s="65"/>
      <c r="Q1045" s="65"/>
      <c r="R1045" s="109"/>
      <c r="S1045" s="115"/>
      <c r="T1045" s="111"/>
      <c r="U1045" s="278"/>
      <c r="V1045" s="66"/>
      <c r="W1045" s="66"/>
      <c r="X1045" s="138"/>
      <c r="Y1045" s="138"/>
      <c r="Z1045" s="138"/>
      <c r="AA1045" s="138"/>
      <c r="AB1045" s="138"/>
    </row>
    <row r="1046" spans="1:28" s="67" customFormat="1" ht="12" hidden="1">
      <c r="B1046" s="65"/>
      <c r="C1046" s="65"/>
      <c r="D1046" s="66"/>
      <c r="E1046" s="65"/>
      <c r="F1046" s="66"/>
      <c r="G1046" s="327"/>
      <c r="H1046" s="331"/>
      <c r="I1046" s="331"/>
      <c r="J1046" s="411"/>
      <c r="K1046" s="331"/>
      <c r="L1046" s="307"/>
      <c r="M1046" s="65"/>
      <c r="N1046" s="65"/>
      <c r="O1046" s="68"/>
      <c r="P1046" s="65"/>
      <c r="Q1046" s="65"/>
      <c r="R1046" s="109"/>
      <c r="S1046" s="115"/>
      <c r="T1046" s="111"/>
      <c r="U1046" s="278"/>
      <c r="V1046" s="66"/>
      <c r="W1046" s="66"/>
      <c r="X1046" s="138"/>
      <c r="Y1046" s="138"/>
      <c r="Z1046" s="138"/>
      <c r="AA1046" s="138"/>
      <c r="AB1046" s="138"/>
    </row>
    <row r="1047" spans="1:28" s="67" customFormat="1" ht="12" hidden="1">
      <c r="B1047" s="65"/>
      <c r="C1047" s="65"/>
      <c r="D1047" s="66"/>
      <c r="E1047" s="65"/>
      <c r="F1047" s="66"/>
      <c r="G1047" s="327"/>
      <c r="H1047" s="331"/>
      <c r="I1047" s="331"/>
      <c r="J1047" s="411"/>
      <c r="K1047" s="331"/>
      <c r="L1047" s="307"/>
      <c r="M1047" s="65"/>
      <c r="N1047" s="65"/>
      <c r="O1047" s="68"/>
      <c r="P1047" s="65"/>
      <c r="Q1047" s="65"/>
      <c r="R1047" s="109"/>
      <c r="S1047" s="115"/>
      <c r="T1047" s="111"/>
      <c r="U1047" s="278"/>
      <c r="V1047" s="66"/>
      <c r="W1047" s="66"/>
      <c r="X1047" s="138"/>
      <c r="Y1047" s="138"/>
      <c r="Z1047" s="138"/>
      <c r="AA1047" s="138"/>
      <c r="AB1047" s="138"/>
    </row>
    <row r="1048" spans="1:28" s="67" customFormat="1" ht="12" hidden="1">
      <c r="B1048" s="65"/>
      <c r="C1048" s="65"/>
      <c r="D1048" s="66"/>
      <c r="E1048" s="65"/>
      <c r="F1048" s="66"/>
      <c r="G1048" s="327"/>
      <c r="H1048" s="331"/>
      <c r="I1048" s="331"/>
      <c r="J1048" s="411"/>
      <c r="K1048" s="331"/>
      <c r="L1048" s="307"/>
      <c r="M1048" s="65"/>
      <c r="N1048" s="65"/>
      <c r="O1048" s="68"/>
      <c r="P1048" s="65"/>
      <c r="Q1048" s="65"/>
      <c r="R1048" s="109"/>
      <c r="S1048" s="115"/>
      <c r="T1048" s="111"/>
      <c r="U1048" s="278"/>
      <c r="V1048" s="66"/>
      <c r="W1048" s="66"/>
      <c r="X1048" s="138"/>
      <c r="Y1048" s="138"/>
      <c r="Z1048" s="138"/>
      <c r="AA1048" s="138"/>
      <c r="AB1048" s="138"/>
    </row>
    <row r="1049" spans="1:28" s="67" customFormat="1" ht="12" hidden="1">
      <c r="B1049" s="65"/>
      <c r="C1049" s="65"/>
      <c r="D1049" s="66"/>
      <c r="E1049" s="65"/>
      <c r="F1049" s="66"/>
      <c r="G1049" s="327"/>
      <c r="H1049" s="331"/>
      <c r="I1049" s="331"/>
      <c r="J1049" s="411"/>
      <c r="K1049" s="331"/>
      <c r="L1049" s="307"/>
      <c r="M1049" s="65"/>
      <c r="N1049" s="65"/>
      <c r="O1049" s="68"/>
      <c r="P1049" s="65"/>
      <c r="Q1049" s="65"/>
      <c r="R1049" s="109"/>
      <c r="S1049" s="115"/>
      <c r="T1049" s="111"/>
      <c r="U1049" s="278"/>
      <c r="V1049" s="66"/>
      <c r="W1049" s="66"/>
      <c r="X1049" s="138"/>
      <c r="Y1049" s="138"/>
      <c r="Z1049" s="138"/>
      <c r="AA1049" s="138"/>
      <c r="AB1049" s="138"/>
    </row>
    <row r="1050" spans="1:28" s="67" customFormat="1" ht="12" hidden="1">
      <c r="B1050" s="65"/>
      <c r="C1050" s="65"/>
      <c r="D1050" s="66"/>
      <c r="E1050" s="65"/>
      <c r="F1050" s="66"/>
      <c r="G1050" s="327"/>
      <c r="H1050" s="331"/>
      <c r="I1050" s="331"/>
      <c r="J1050" s="411"/>
      <c r="K1050" s="331"/>
      <c r="L1050" s="307"/>
      <c r="M1050" s="65"/>
      <c r="N1050" s="65"/>
      <c r="O1050" s="68"/>
      <c r="P1050" s="65"/>
      <c r="Q1050" s="65"/>
      <c r="R1050" s="109"/>
      <c r="S1050" s="115"/>
      <c r="T1050" s="111"/>
      <c r="U1050" s="278"/>
      <c r="V1050" s="66"/>
      <c r="W1050" s="66"/>
      <c r="X1050" s="138"/>
      <c r="Y1050" s="138"/>
      <c r="Z1050" s="138"/>
      <c r="AA1050" s="138"/>
      <c r="AB1050" s="138"/>
    </row>
    <row r="1051" spans="1:28" s="67" customFormat="1" ht="12" hidden="1">
      <c r="B1051" s="65"/>
      <c r="C1051" s="65"/>
      <c r="D1051" s="66"/>
      <c r="E1051" s="65"/>
      <c r="F1051" s="66"/>
      <c r="G1051" s="327"/>
      <c r="H1051" s="331"/>
      <c r="I1051" s="331"/>
      <c r="J1051" s="411"/>
      <c r="K1051" s="331"/>
      <c r="L1051" s="307"/>
      <c r="M1051" s="65"/>
      <c r="N1051" s="65"/>
      <c r="O1051" s="68"/>
      <c r="P1051" s="65"/>
      <c r="Q1051" s="65"/>
      <c r="R1051" s="109"/>
      <c r="S1051" s="115"/>
      <c r="T1051" s="111"/>
      <c r="U1051" s="278"/>
      <c r="V1051" s="66"/>
      <c r="W1051" s="66"/>
      <c r="X1051" s="138"/>
      <c r="Y1051" s="138"/>
      <c r="Z1051" s="138"/>
      <c r="AA1051" s="138"/>
      <c r="AB1051" s="138"/>
    </row>
    <row r="1052" spans="1:28">
      <c r="A1052" s="67"/>
      <c r="J1052" s="405"/>
      <c r="O1052" s="49"/>
    </row>
    <row r="1053" spans="1:28">
      <c r="J1053" s="51"/>
      <c r="O1053" s="49"/>
    </row>
    <row r="1054" spans="1:28" ht="11.25" customHeight="1">
      <c r="J1054" s="51"/>
    </row>
    <row r="1055" spans="1:28" ht="11.25" customHeight="1">
      <c r="J1055" s="51"/>
    </row>
    <row r="1056" spans="1:28" ht="11.25" customHeight="1">
      <c r="J1056" s="51"/>
    </row>
    <row r="1057" spans="10:10" ht="11.25" customHeight="1">
      <c r="J1057" s="51"/>
    </row>
    <row r="1058" spans="10:10" ht="11.25" customHeight="1">
      <c r="J1058" s="51"/>
    </row>
    <row r="1059" spans="10:10" ht="11.25" customHeight="1">
      <c r="J1059" s="51"/>
    </row>
    <row r="1060" spans="10:10" ht="11.25" customHeight="1">
      <c r="J1060" s="51"/>
    </row>
    <row r="1061" spans="10:10" ht="11.25" customHeight="1">
      <c r="J1061" s="51"/>
    </row>
    <row r="1062" spans="10:10" ht="11.25" customHeight="1">
      <c r="J1062" s="51"/>
    </row>
    <row r="1063" spans="10:10" ht="11.25" customHeight="1">
      <c r="J1063" s="51"/>
    </row>
    <row r="1064" spans="10:10" ht="11.25" customHeight="1">
      <c r="J1064" s="51"/>
    </row>
    <row r="1065" spans="10:10" ht="11.25" customHeight="1">
      <c r="J1065" s="51"/>
    </row>
    <row r="1066" spans="10:10" ht="11.25" customHeight="1">
      <c r="J1066" s="51"/>
    </row>
    <row r="1067" spans="10:10" ht="11.25" customHeight="1">
      <c r="J1067" s="51"/>
    </row>
    <row r="1068" spans="10:10" ht="11.25" customHeight="1">
      <c r="J1068" s="51"/>
    </row>
    <row r="1069" spans="10:10" ht="11.25" customHeight="1">
      <c r="J1069" s="51"/>
    </row>
    <row r="1070" spans="10:10" ht="11.25" customHeight="1">
      <c r="J1070" s="51"/>
    </row>
    <row r="1071" spans="10:10" ht="11.25" customHeight="1">
      <c r="J1071" s="51"/>
    </row>
    <row r="1072" spans="10:10" ht="11.25" customHeight="1">
      <c r="J1072" s="51"/>
    </row>
    <row r="1073" spans="10:10" ht="11.25" customHeight="1">
      <c r="J1073" s="51"/>
    </row>
    <row r="1074" spans="10:10" ht="11.25" customHeight="1">
      <c r="J1074" s="51"/>
    </row>
    <row r="1075" spans="10:10" ht="11.25" customHeight="1">
      <c r="J1075" s="51"/>
    </row>
    <row r="1076" spans="10:10" ht="11.25" customHeight="1">
      <c r="J1076" s="51"/>
    </row>
    <row r="1077" spans="10:10" ht="11.25" customHeight="1">
      <c r="J1077" s="51"/>
    </row>
    <row r="1078" spans="10:10" ht="11.25" customHeight="1">
      <c r="J1078" s="51"/>
    </row>
    <row r="1079" spans="10:10" ht="11.25" customHeight="1">
      <c r="J1079" s="51"/>
    </row>
    <row r="1080" spans="10:10" ht="11.25" customHeight="1">
      <c r="J1080" s="51"/>
    </row>
    <row r="1081" spans="10:10" ht="11.25" customHeight="1">
      <c r="J1081" s="51"/>
    </row>
    <row r="1082" spans="10:10" ht="11.25" customHeight="1">
      <c r="J1082" s="51"/>
    </row>
    <row r="1083" spans="10:10" ht="11.25" customHeight="1">
      <c r="J1083" s="51"/>
    </row>
    <row r="1084" spans="10:10" ht="11.25" customHeight="1">
      <c r="J1084" s="51"/>
    </row>
    <row r="1085" spans="10:10" ht="11.25" customHeight="1">
      <c r="J1085" s="51"/>
    </row>
    <row r="1086" spans="10:10" ht="11.25" customHeight="1">
      <c r="J1086" s="51"/>
    </row>
    <row r="1087" spans="10:10" ht="11.25" customHeight="1">
      <c r="J1087" s="51"/>
    </row>
    <row r="1088" spans="10:10" ht="11.25" customHeight="1">
      <c r="J1088" s="51"/>
    </row>
    <row r="1089" spans="10:10" ht="11.25" customHeight="1">
      <c r="J1089" s="51"/>
    </row>
    <row r="1090" spans="10:10" ht="11.25" customHeight="1">
      <c r="J1090" s="51"/>
    </row>
    <row r="1091" spans="10:10" ht="11.25" customHeight="1">
      <c r="J1091" s="51"/>
    </row>
    <row r="1092" spans="10:10" ht="11.25" customHeight="1">
      <c r="J1092" s="51"/>
    </row>
    <row r="1093" spans="10:10" ht="11.25" customHeight="1">
      <c r="J1093" s="51"/>
    </row>
    <row r="1094" spans="10:10" ht="11.25" customHeight="1">
      <c r="J1094" s="51"/>
    </row>
    <row r="1095" spans="10:10" ht="11.25" customHeight="1">
      <c r="J1095" s="51"/>
    </row>
    <row r="1096" spans="10:10" ht="11.25" customHeight="1">
      <c r="J1096" s="51"/>
    </row>
    <row r="1097" spans="10:10" ht="11.25" customHeight="1">
      <c r="J1097" s="51"/>
    </row>
    <row r="1098" spans="10:10" ht="11.25" customHeight="1">
      <c r="J1098" s="51"/>
    </row>
    <row r="1099" spans="10:10" ht="11.25" customHeight="1">
      <c r="J1099" s="51"/>
    </row>
    <row r="1100" spans="10:10" ht="11.25" customHeight="1">
      <c r="J1100" s="51"/>
    </row>
    <row r="1101" spans="10:10" ht="11.25" customHeight="1">
      <c r="J1101" s="51"/>
    </row>
    <row r="1102" spans="10:10" ht="11.25" customHeight="1">
      <c r="J1102" s="51"/>
    </row>
    <row r="1103" spans="10:10" ht="11.25" customHeight="1">
      <c r="J1103" s="51"/>
    </row>
    <row r="1104" spans="10:10" ht="11.25" customHeight="1">
      <c r="J1104" s="51"/>
    </row>
    <row r="1105" spans="10:10" ht="11.25" customHeight="1">
      <c r="J1105" s="51"/>
    </row>
    <row r="1106" spans="10:10" ht="11.25" customHeight="1">
      <c r="J1106" s="51"/>
    </row>
    <row r="1107" spans="10:10" ht="11.25" customHeight="1">
      <c r="J1107" s="51"/>
    </row>
    <row r="1108" spans="10:10" ht="11.25" customHeight="1">
      <c r="J1108" s="51"/>
    </row>
    <row r="1109" spans="10:10" ht="11.25" customHeight="1">
      <c r="J1109" s="51"/>
    </row>
    <row r="1110" spans="10:10" ht="11.25" customHeight="1">
      <c r="J1110" s="51"/>
    </row>
    <row r="1111" spans="10:10" ht="11.25" customHeight="1">
      <c r="J1111" s="51"/>
    </row>
    <row r="1112" spans="10:10" ht="11.25" customHeight="1">
      <c r="J1112" s="51"/>
    </row>
    <row r="1113" spans="10:10" ht="11.25" customHeight="1">
      <c r="J1113" s="51"/>
    </row>
    <row r="1114" spans="10:10" ht="11.25" customHeight="1">
      <c r="J1114" s="51"/>
    </row>
    <row r="1115" spans="10:10" ht="11.25" customHeight="1">
      <c r="J1115" s="51"/>
    </row>
    <row r="1116" spans="10:10" ht="11.25" customHeight="1">
      <c r="J1116" s="51"/>
    </row>
    <row r="1117" spans="10:10" ht="11.25" customHeight="1">
      <c r="J1117" s="51"/>
    </row>
    <row r="1118" spans="10:10" ht="11.25" customHeight="1">
      <c r="J1118" s="51"/>
    </row>
    <row r="1119" spans="10:10" ht="11.25" customHeight="1">
      <c r="J1119" s="51"/>
    </row>
    <row r="1120" spans="10:10" ht="11.25" customHeight="1">
      <c r="J1120" s="51"/>
    </row>
    <row r="1121" spans="10:10" ht="11.25" customHeight="1">
      <c r="J1121" s="51"/>
    </row>
    <row r="1122" spans="10:10" ht="11.25" customHeight="1">
      <c r="J1122" s="51"/>
    </row>
    <row r="1123" spans="10:10" ht="11.25" customHeight="1">
      <c r="J1123" s="51"/>
    </row>
    <row r="1124" spans="10:10" ht="11.25" customHeight="1">
      <c r="J1124" s="51"/>
    </row>
    <row r="1125" spans="10:10" ht="11.25" customHeight="1">
      <c r="J1125" s="51"/>
    </row>
    <row r="1126" spans="10:10" ht="11.25" customHeight="1">
      <c r="J1126" s="51"/>
    </row>
    <row r="1127" spans="10:10" ht="11.25" customHeight="1">
      <c r="J1127" s="51"/>
    </row>
    <row r="1128" spans="10:10" ht="11.25" customHeight="1">
      <c r="J1128" s="51"/>
    </row>
    <row r="1129" spans="10:10" ht="11.25" customHeight="1">
      <c r="J1129" s="51"/>
    </row>
    <row r="1130" spans="10:10" ht="11.25" customHeight="1">
      <c r="J1130" s="51"/>
    </row>
    <row r="1131" spans="10:10" ht="11.25" customHeight="1">
      <c r="J1131" s="51"/>
    </row>
    <row r="1132" spans="10:10" ht="11.25" customHeight="1">
      <c r="J1132" s="51"/>
    </row>
    <row r="1133" spans="10:10" ht="11.25" customHeight="1">
      <c r="J1133" s="51"/>
    </row>
    <row r="1134" spans="10:10" ht="11.25" customHeight="1">
      <c r="J1134" s="51"/>
    </row>
    <row r="1135" spans="10:10" ht="11.25" customHeight="1">
      <c r="J1135" s="51"/>
    </row>
    <row r="1136" spans="10:10" ht="11.25" customHeight="1">
      <c r="J1136" s="51"/>
    </row>
    <row r="1137" spans="10:10" ht="11.25" customHeight="1">
      <c r="J1137" s="51"/>
    </row>
    <row r="1138" spans="10:10" ht="11.25" customHeight="1">
      <c r="J1138" s="51"/>
    </row>
    <row r="1139" spans="10:10" ht="11.25" customHeight="1">
      <c r="J1139" s="51"/>
    </row>
    <row r="1140" spans="10:10" ht="11.25" customHeight="1">
      <c r="J1140" s="51"/>
    </row>
    <row r="1141" spans="10:10" ht="11.25" customHeight="1">
      <c r="J1141" s="51"/>
    </row>
    <row r="1142" spans="10:10" ht="11.25" customHeight="1">
      <c r="J1142" s="51"/>
    </row>
    <row r="1143" spans="10:10" ht="11.25" customHeight="1">
      <c r="J1143" s="51"/>
    </row>
    <row r="1144" spans="10:10" ht="11.25" customHeight="1">
      <c r="J1144" s="51"/>
    </row>
    <row r="1145" spans="10:10" ht="11.25" customHeight="1">
      <c r="J1145" s="51"/>
    </row>
    <row r="1146" spans="10:10" ht="11.25" customHeight="1">
      <c r="J1146" s="51"/>
    </row>
    <row r="1147" spans="10:10" ht="11.25" customHeight="1">
      <c r="J1147" s="51"/>
    </row>
    <row r="1148" spans="10:10" ht="11.25" customHeight="1">
      <c r="J1148" s="51"/>
    </row>
    <row r="1149" spans="10:10" ht="11.25" customHeight="1">
      <c r="J1149" s="51"/>
    </row>
    <row r="1150" spans="10:10" ht="11.25" customHeight="1">
      <c r="J1150" s="51"/>
    </row>
    <row r="1151" spans="10:10" ht="11.25" customHeight="1">
      <c r="J1151" s="51"/>
    </row>
    <row r="1152" spans="10:10" ht="11.25" customHeight="1">
      <c r="J1152" s="51"/>
    </row>
    <row r="1153" spans="10:10" ht="11.25" customHeight="1">
      <c r="J1153" s="51"/>
    </row>
    <row r="1154" spans="10:10" ht="11.25" customHeight="1">
      <c r="J1154" s="51"/>
    </row>
    <row r="1155" spans="10:10" ht="11.25" customHeight="1">
      <c r="J1155" s="51"/>
    </row>
    <row r="1156" spans="10:10" ht="11.25" customHeight="1">
      <c r="J1156" s="51"/>
    </row>
    <row r="1157" spans="10:10" ht="11.25" customHeight="1">
      <c r="J1157" s="51"/>
    </row>
    <row r="1158" spans="10:10" ht="11.25" customHeight="1">
      <c r="J1158" s="51"/>
    </row>
    <row r="1159" spans="10:10" ht="11.25" customHeight="1">
      <c r="J1159" s="51"/>
    </row>
    <row r="1160" spans="10:10" ht="11.25" customHeight="1">
      <c r="J1160" s="51"/>
    </row>
    <row r="1161" spans="10:10" ht="11.25" customHeight="1">
      <c r="J1161" s="51"/>
    </row>
    <row r="1162" spans="10:10" ht="11.25" customHeight="1">
      <c r="J1162" s="51"/>
    </row>
    <row r="1163" spans="10:10" ht="11.25" customHeight="1">
      <c r="J1163" s="51"/>
    </row>
    <row r="1164" spans="10:10" ht="11.25" customHeight="1">
      <c r="J1164" s="51"/>
    </row>
    <row r="1165" spans="10:10" ht="11.25" customHeight="1">
      <c r="J1165" s="51"/>
    </row>
    <row r="1166" spans="10:10" ht="11.25" customHeight="1">
      <c r="J1166" s="51"/>
    </row>
    <row r="1167" spans="10:10" ht="11.25" customHeight="1">
      <c r="J1167" s="51"/>
    </row>
    <row r="1168" spans="10:10" ht="11.25" customHeight="1">
      <c r="J1168" s="51"/>
    </row>
    <row r="1169" spans="10:10" ht="11.25" customHeight="1">
      <c r="J1169" s="51"/>
    </row>
    <row r="1170" spans="10:10" ht="11.25" customHeight="1">
      <c r="J1170" s="51"/>
    </row>
    <row r="1171" spans="10:10" ht="11.25" customHeight="1">
      <c r="J1171" s="51"/>
    </row>
    <row r="1172" spans="10:10" ht="11.25" customHeight="1">
      <c r="J1172" s="51"/>
    </row>
    <row r="1173" spans="10:10" ht="11.25" customHeight="1">
      <c r="J1173" s="51"/>
    </row>
    <row r="1174" spans="10:10" ht="11.25" customHeight="1">
      <c r="J1174" s="51"/>
    </row>
    <row r="1175" spans="10:10" ht="11.25" customHeight="1">
      <c r="J1175" s="51"/>
    </row>
    <row r="1176" spans="10:10" ht="11.25" customHeight="1">
      <c r="J1176" s="51"/>
    </row>
    <row r="1177" spans="10:10" ht="11.25" customHeight="1">
      <c r="J1177" s="51"/>
    </row>
    <row r="1178" spans="10:10" ht="11.25" customHeight="1">
      <c r="J1178" s="51"/>
    </row>
    <row r="1179" spans="10:10" ht="11.25" customHeight="1">
      <c r="J1179" s="51"/>
    </row>
    <row r="1180" spans="10:10" ht="11.25" customHeight="1">
      <c r="J1180" s="51"/>
    </row>
    <row r="1181" spans="10:10" ht="11.25" customHeight="1">
      <c r="J1181" s="51"/>
    </row>
    <row r="1182" spans="10:10" ht="11.25" customHeight="1">
      <c r="J1182" s="51"/>
    </row>
    <row r="1183" spans="10:10" ht="11.25" customHeight="1">
      <c r="J1183" s="51"/>
    </row>
    <row r="1184" spans="10:10" ht="11.25" customHeight="1">
      <c r="J1184" s="51"/>
    </row>
    <row r="1185" spans="10:10" ht="11.25" customHeight="1">
      <c r="J1185" s="51"/>
    </row>
    <row r="1186" spans="10:10" ht="11.25" customHeight="1">
      <c r="J1186" s="51"/>
    </row>
    <row r="1187" spans="10:10" ht="11.25" customHeight="1">
      <c r="J1187" s="51"/>
    </row>
    <row r="1188" spans="10:10" ht="11.25" customHeight="1">
      <c r="J1188" s="51"/>
    </row>
    <row r="1189" spans="10:10" ht="11.25" customHeight="1">
      <c r="J1189" s="51"/>
    </row>
    <row r="1190" spans="10:10" ht="11.25" customHeight="1">
      <c r="J1190" s="51"/>
    </row>
    <row r="1191" spans="10:10" ht="11.25" customHeight="1">
      <c r="J1191" s="51"/>
    </row>
    <row r="1192" spans="10:10" ht="11.25" customHeight="1">
      <c r="J1192" s="51"/>
    </row>
    <row r="1193" spans="10:10" ht="11.25" customHeight="1">
      <c r="J1193" s="51"/>
    </row>
    <row r="1194" spans="10:10" ht="11.25" customHeight="1">
      <c r="J1194" s="51"/>
    </row>
    <row r="1195" spans="10:10" ht="11.25" customHeight="1">
      <c r="J1195" s="51"/>
    </row>
    <row r="1196" spans="10:10" ht="11.25" customHeight="1">
      <c r="J1196" s="51"/>
    </row>
    <row r="1197" spans="10:10" ht="11.25" customHeight="1">
      <c r="J1197" s="51"/>
    </row>
    <row r="1198" spans="10:10" ht="11.25" customHeight="1">
      <c r="J1198" s="51"/>
    </row>
    <row r="1199" spans="10:10" ht="11.25" customHeight="1">
      <c r="J1199" s="51"/>
    </row>
    <row r="1200" spans="10:10" ht="11.25" customHeight="1">
      <c r="J1200" s="51"/>
    </row>
    <row r="1201" spans="10:10" ht="11.25" customHeight="1">
      <c r="J1201" s="51"/>
    </row>
    <row r="1202" spans="10:10" ht="11.25" customHeight="1">
      <c r="J1202" s="51"/>
    </row>
    <row r="1203" spans="10:10" ht="11.25" customHeight="1">
      <c r="J1203" s="51"/>
    </row>
    <row r="1204" spans="10:10" ht="11.25" customHeight="1">
      <c r="J1204" s="51"/>
    </row>
    <row r="1205" spans="10:10" ht="11.25" customHeight="1">
      <c r="J1205" s="51"/>
    </row>
    <row r="1206" spans="10:10" ht="11.25" customHeight="1">
      <c r="J1206" s="51"/>
    </row>
    <row r="1207" spans="10:10" ht="11.25" customHeight="1">
      <c r="J1207" s="51"/>
    </row>
    <row r="1208" spans="10:10" ht="11.25" customHeight="1">
      <c r="J1208" s="51"/>
    </row>
    <row r="1209" spans="10:10" ht="11.25" customHeight="1">
      <c r="J1209" s="51"/>
    </row>
    <row r="1210" spans="10:10" ht="11.25" customHeight="1">
      <c r="J1210" s="51"/>
    </row>
    <row r="1211" spans="10:10" ht="11.25" customHeight="1">
      <c r="J1211" s="51"/>
    </row>
    <row r="1212" spans="10:10" ht="11.25" customHeight="1">
      <c r="J1212" s="51"/>
    </row>
    <row r="1213" spans="10:10" ht="11.25" customHeight="1">
      <c r="J1213" s="51"/>
    </row>
    <row r="1214" spans="10:10" ht="11.25" customHeight="1">
      <c r="J1214" s="51"/>
    </row>
    <row r="1215" spans="10:10" ht="11.25" customHeight="1">
      <c r="J1215" s="51"/>
    </row>
    <row r="1216" spans="10:10" ht="11.25" customHeight="1">
      <c r="J1216" s="51"/>
    </row>
    <row r="1217" spans="10:10" ht="11.25" customHeight="1">
      <c r="J1217" s="51"/>
    </row>
    <row r="1218" spans="10:10" ht="11.25" customHeight="1">
      <c r="J1218" s="51"/>
    </row>
    <row r="1219" spans="10:10" ht="11.25" customHeight="1">
      <c r="J1219" s="51"/>
    </row>
    <row r="1220" spans="10:10" ht="11.25" customHeight="1">
      <c r="J1220" s="51"/>
    </row>
    <row r="1221" spans="10:10" ht="11.25" customHeight="1">
      <c r="J1221" s="51"/>
    </row>
    <row r="1222" spans="10:10" ht="11.25" customHeight="1">
      <c r="J1222" s="51"/>
    </row>
    <row r="1223" spans="10:10" ht="11.25" customHeight="1">
      <c r="J1223" s="51"/>
    </row>
    <row r="1224" spans="10:10" ht="11.25" customHeight="1">
      <c r="J1224" s="51"/>
    </row>
    <row r="1225" spans="10:10" ht="11.25" customHeight="1">
      <c r="J1225" s="51"/>
    </row>
    <row r="1226" spans="10:10" ht="11.25" customHeight="1">
      <c r="J1226" s="51"/>
    </row>
    <row r="1227" spans="10:10" ht="11.25" customHeight="1">
      <c r="J1227" s="51"/>
    </row>
    <row r="1228" spans="10:10" ht="11.25" customHeight="1">
      <c r="J1228" s="51"/>
    </row>
    <row r="1229" spans="10:10" ht="11.25" customHeight="1">
      <c r="J1229" s="51"/>
    </row>
    <row r="1230" spans="10:10" ht="11.25" customHeight="1">
      <c r="J1230" s="51"/>
    </row>
    <row r="1231" spans="10:10" ht="11.25" customHeight="1">
      <c r="J1231" s="51"/>
    </row>
    <row r="1232" spans="10:10" ht="11.25" customHeight="1">
      <c r="J1232" s="51"/>
    </row>
    <row r="1233" spans="10:10" ht="11.25" customHeight="1">
      <c r="J1233" s="51"/>
    </row>
    <row r="1234" spans="10:10" ht="11.25" customHeight="1">
      <c r="J1234" s="51"/>
    </row>
    <row r="1235" spans="10:10" ht="11.25" customHeight="1">
      <c r="J1235" s="51"/>
    </row>
    <row r="1236" spans="10:10" ht="11.25" customHeight="1">
      <c r="J1236" s="51"/>
    </row>
    <row r="1237" spans="10:10" ht="11.25" customHeight="1">
      <c r="J1237" s="51"/>
    </row>
    <row r="1238" spans="10:10" ht="11.25" customHeight="1">
      <c r="J1238" s="51"/>
    </row>
    <row r="1239" spans="10:10" ht="11.25" customHeight="1">
      <c r="J1239" s="51"/>
    </row>
    <row r="1240" spans="10:10" ht="11.25" customHeight="1">
      <c r="J1240" s="51"/>
    </row>
    <row r="1241" spans="10:10" ht="11.25" customHeight="1">
      <c r="J1241" s="51"/>
    </row>
    <row r="1242" spans="10:10" ht="11.25" customHeight="1">
      <c r="J1242" s="51"/>
    </row>
    <row r="1243" spans="10:10" ht="11.25" customHeight="1">
      <c r="J1243" s="51"/>
    </row>
    <row r="1244" spans="10:10" ht="11.25" customHeight="1">
      <c r="J1244" s="51"/>
    </row>
    <row r="1245" spans="10:10" ht="11.25" customHeight="1">
      <c r="J1245" s="51"/>
    </row>
    <row r="1246" spans="10:10" ht="11.25" customHeight="1">
      <c r="J1246" s="51"/>
    </row>
    <row r="1247" spans="10:10" ht="11.25" customHeight="1">
      <c r="J1247" s="51"/>
    </row>
    <row r="1248" spans="10:10" ht="11.25" customHeight="1">
      <c r="J1248" s="51"/>
    </row>
    <row r="1249" spans="10:10" ht="11.25" customHeight="1">
      <c r="J1249" s="51"/>
    </row>
    <row r="1250" spans="10:10" ht="11.25" customHeight="1">
      <c r="J1250" s="51"/>
    </row>
    <row r="1251" spans="10:10" ht="11.25" customHeight="1">
      <c r="J1251" s="51"/>
    </row>
    <row r="1252" spans="10:10" ht="11.25" customHeight="1">
      <c r="J1252" s="51"/>
    </row>
    <row r="1253" spans="10:10" ht="11.25" customHeight="1">
      <c r="J1253" s="51"/>
    </row>
    <row r="1254" spans="10:10" ht="11.25" customHeight="1">
      <c r="J1254" s="51"/>
    </row>
    <row r="1255" spans="10:10" ht="11.25" customHeight="1">
      <c r="J1255" s="51"/>
    </row>
    <row r="1256" spans="10:10" ht="11.25" customHeight="1">
      <c r="J1256" s="51"/>
    </row>
    <row r="1257" spans="10:10" ht="11.25" customHeight="1">
      <c r="J1257" s="51"/>
    </row>
    <row r="1258" spans="10:10" ht="11.25" customHeight="1">
      <c r="J1258" s="51"/>
    </row>
    <row r="1259" spans="10:10" ht="11.25" customHeight="1">
      <c r="J1259" s="51"/>
    </row>
    <row r="1260" spans="10:10" ht="11.25" customHeight="1">
      <c r="J1260" s="51"/>
    </row>
    <row r="1261" spans="10:10" ht="11.25" customHeight="1">
      <c r="J1261" s="51"/>
    </row>
    <row r="1262" spans="10:10" ht="11.25" customHeight="1">
      <c r="J1262" s="51"/>
    </row>
    <row r="1263" spans="10:10" ht="11.25" customHeight="1">
      <c r="J1263" s="51"/>
    </row>
    <row r="1264" spans="10:10" ht="11.25" customHeight="1">
      <c r="J1264" s="51"/>
    </row>
    <row r="1265" spans="10:10" ht="11.25" customHeight="1">
      <c r="J1265" s="51"/>
    </row>
    <row r="1266" spans="10:10" ht="11.25" customHeight="1">
      <c r="J1266" s="51"/>
    </row>
    <row r="1267" spans="10:10" ht="11.25" customHeight="1">
      <c r="J1267" s="51"/>
    </row>
    <row r="1268" spans="10:10" ht="11.25" customHeight="1">
      <c r="J1268" s="51"/>
    </row>
    <row r="1269" spans="10:10" ht="11.25" customHeight="1">
      <c r="J1269" s="51"/>
    </row>
    <row r="1270" spans="10:10" ht="11.25" customHeight="1">
      <c r="J1270" s="51"/>
    </row>
    <row r="1271" spans="10:10" ht="11.25" customHeight="1">
      <c r="J1271" s="51"/>
    </row>
    <row r="1272" spans="10:10" ht="11.25" customHeight="1">
      <c r="J1272" s="51"/>
    </row>
    <row r="1273" spans="10:10" ht="11.25" customHeight="1">
      <c r="J1273" s="51"/>
    </row>
    <row r="1274" spans="10:10" ht="11.25" customHeight="1">
      <c r="J1274" s="51"/>
    </row>
    <row r="1275" spans="10:10" ht="11.25" customHeight="1">
      <c r="J1275" s="51"/>
    </row>
    <row r="1276" spans="10:10" ht="11.25" customHeight="1">
      <c r="J1276" s="51"/>
    </row>
    <row r="1277" spans="10:10" ht="11.25" customHeight="1">
      <c r="J1277" s="51"/>
    </row>
    <row r="1278" spans="10:10" ht="11.25" customHeight="1">
      <c r="J1278" s="51"/>
    </row>
    <row r="1279" spans="10:10" ht="11.25" customHeight="1">
      <c r="J1279" s="51"/>
    </row>
    <row r="1280" spans="10:10" ht="11.25" customHeight="1">
      <c r="J1280" s="51"/>
    </row>
    <row r="1281" spans="10:10" ht="11.25" customHeight="1">
      <c r="J1281" s="51"/>
    </row>
    <row r="1282" spans="10:10" ht="11.25" customHeight="1">
      <c r="J1282" s="51"/>
    </row>
    <row r="1283" spans="10:10" ht="11.25" customHeight="1">
      <c r="J1283" s="51"/>
    </row>
    <row r="1284" spans="10:10" ht="11.25" customHeight="1">
      <c r="J1284" s="51"/>
    </row>
    <row r="1285" spans="10:10" ht="11.25" customHeight="1">
      <c r="J1285" s="51"/>
    </row>
    <row r="1286" spans="10:10" ht="11.25" customHeight="1">
      <c r="J1286" s="51"/>
    </row>
    <row r="1287" spans="10:10" ht="11.25" customHeight="1">
      <c r="J1287" s="51"/>
    </row>
    <row r="1288" spans="10:10" ht="11.25" customHeight="1">
      <c r="J1288" s="51"/>
    </row>
    <row r="1289" spans="10:10" ht="11.25" customHeight="1">
      <c r="J1289" s="51"/>
    </row>
    <row r="1290" spans="10:10" ht="11.25" customHeight="1">
      <c r="J1290" s="51"/>
    </row>
    <row r="1291" spans="10:10" ht="11.25" customHeight="1">
      <c r="J1291" s="51"/>
    </row>
    <row r="1292" spans="10:10" ht="11.25" customHeight="1">
      <c r="J1292" s="51"/>
    </row>
    <row r="1293" spans="10:10" ht="11.25" customHeight="1">
      <c r="J1293" s="51"/>
    </row>
    <row r="1294" spans="10:10" ht="11.25" customHeight="1">
      <c r="J1294" s="51"/>
    </row>
    <row r="1295" spans="10:10" ht="11.25" customHeight="1">
      <c r="J1295" s="51"/>
    </row>
    <row r="1296" spans="10:10" ht="11.25" customHeight="1">
      <c r="J1296" s="51"/>
    </row>
    <row r="1297" spans="10:10" ht="11.25" customHeight="1">
      <c r="J1297" s="51"/>
    </row>
    <row r="1298" spans="10:10" ht="11.25" customHeight="1">
      <c r="J1298" s="51"/>
    </row>
    <row r="1299" spans="10:10" ht="11.25" customHeight="1">
      <c r="J1299" s="51"/>
    </row>
    <row r="1300" spans="10:10" ht="11.25" customHeight="1">
      <c r="J1300" s="51"/>
    </row>
    <row r="1301" spans="10:10" ht="11.25" customHeight="1">
      <c r="J1301" s="51"/>
    </row>
    <row r="1302" spans="10:10" ht="11.25" customHeight="1">
      <c r="J1302" s="51"/>
    </row>
    <row r="1303" spans="10:10" ht="11.25" customHeight="1">
      <c r="J1303" s="51"/>
    </row>
    <row r="1304" spans="10:10" ht="11.25" customHeight="1">
      <c r="J1304" s="51"/>
    </row>
    <row r="1305" spans="10:10" ht="11.25" customHeight="1">
      <c r="J1305" s="51"/>
    </row>
    <row r="1306" spans="10:10" ht="11.25" customHeight="1">
      <c r="J1306" s="51"/>
    </row>
    <row r="1307" spans="10:10" ht="11.25" customHeight="1">
      <c r="J1307" s="51"/>
    </row>
    <row r="1308" spans="10:10" ht="11.25" customHeight="1">
      <c r="J1308" s="51"/>
    </row>
    <row r="1309" spans="10:10" ht="11.25" customHeight="1">
      <c r="J1309" s="51"/>
    </row>
    <row r="1310" spans="10:10" ht="11.25" customHeight="1">
      <c r="J1310" s="51"/>
    </row>
    <row r="1311" spans="10:10" ht="11.25" customHeight="1">
      <c r="J1311" s="51"/>
    </row>
    <row r="1312" spans="10:10" ht="11.25" customHeight="1">
      <c r="J1312" s="51"/>
    </row>
    <row r="1313" spans="10:10" ht="11.25" customHeight="1">
      <c r="J1313" s="51"/>
    </row>
    <row r="1314" spans="10:10" ht="11.25" customHeight="1">
      <c r="J1314" s="51"/>
    </row>
    <row r="1315" spans="10:10" ht="11.25" customHeight="1">
      <c r="J1315" s="51"/>
    </row>
    <row r="1316" spans="10:10" ht="11.25" customHeight="1">
      <c r="J1316" s="51"/>
    </row>
    <row r="1317" spans="10:10" ht="11.25" customHeight="1">
      <c r="J1317" s="51"/>
    </row>
    <row r="1318" spans="10:10" ht="11.25" customHeight="1">
      <c r="J1318" s="51"/>
    </row>
    <row r="1319" spans="10:10" ht="11.25" customHeight="1">
      <c r="J1319" s="51"/>
    </row>
    <row r="1320" spans="10:10" ht="11.25" customHeight="1">
      <c r="J1320" s="51"/>
    </row>
    <row r="1321" spans="10:10" ht="11.25" customHeight="1">
      <c r="J1321" s="51"/>
    </row>
    <row r="1322" spans="10:10" ht="11.25" customHeight="1">
      <c r="J1322" s="51"/>
    </row>
    <row r="1323" spans="10:10" ht="11.25" customHeight="1">
      <c r="J1323" s="51"/>
    </row>
    <row r="1324" spans="10:10" ht="11.25" customHeight="1">
      <c r="J1324" s="51"/>
    </row>
    <row r="1325" spans="10:10" ht="11.25" customHeight="1">
      <c r="J1325" s="51"/>
    </row>
    <row r="1326" spans="10:10" ht="11.25" customHeight="1">
      <c r="J1326" s="51"/>
    </row>
    <row r="1327" spans="10:10" ht="11.25" customHeight="1">
      <c r="J1327" s="51"/>
    </row>
    <row r="1328" spans="10:10" ht="11.25" customHeight="1">
      <c r="J1328" s="51"/>
    </row>
    <row r="1329" spans="10:10" ht="11.25" customHeight="1">
      <c r="J1329" s="51"/>
    </row>
    <row r="1330" spans="10:10" ht="11.25" customHeight="1">
      <c r="J1330" s="51"/>
    </row>
    <row r="1331" spans="10:10" ht="11.25" customHeight="1">
      <c r="J1331" s="51"/>
    </row>
    <row r="1332" spans="10:10" ht="11.25" customHeight="1">
      <c r="J1332" s="51"/>
    </row>
    <row r="1333" spans="10:10" ht="11.25" customHeight="1">
      <c r="J1333" s="51"/>
    </row>
    <row r="1334" spans="10:10" ht="11.25" customHeight="1">
      <c r="J1334" s="51"/>
    </row>
    <row r="1335" spans="10:10" ht="11.25" customHeight="1">
      <c r="J1335" s="51"/>
    </row>
    <row r="1336" spans="10:10" ht="11.25" customHeight="1">
      <c r="J1336" s="51"/>
    </row>
    <row r="1337" spans="10:10" ht="11.25" customHeight="1">
      <c r="J1337" s="51"/>
    </row>
    <row r="1338" spans="10:10" ht="11.25" customHeight="1">
      <c r="J1338" s="51"/>
    </row>
    <row r="1339" spans="10:10" ht="11.25" customHeight="1">
      <c r="J1339" s="51"/>
    </row>
    <row r="1340" spans="10:10" ht="11.25" customHeight="1">
      <c r="J1340" s="51"/>
    </row>
    <row r="1341" spans="10:10" ht="11.25" customHeight="1">
      <c r="J1341" s="51"/>
    </row>
    <row r="1342" spans="10:10" ht="11.25" customHeight="1">
      <c r="J1342" s="51"/>
    </row>
    <row r="1343" spans="10:10" ht="11.25" customHeight="1">
      <c r="J1343" s="51"/>
    </row>
    <row r="1344" spans="10:10" ht="11.25" customHeight="1">
      <c r="J1344" s="51"/>
    </row>
    <row r="1345" spans="10:10" ht="11.25" customHeight="1">
      <c r="J1345" s="51"/>
    </row>
    <row r="1346" spans="10:10" ht="11.25" customHeight="1">
      <c r="J1346" s="51"/>
    </row>
    <row r="1347" spans="10:10" ht="11.25" customHeight="1">
      <c r="J1347" s="51"/>
    </row>
    <row r="1348" spans="10:10" ht="11.25" customHeight="1">
      <c r="J1348" s="51"/>
    </row>
    <row r="1349" spans="10:10" ht="11.25" customHeight="1">
      <c r="J1349" s="51"/>
    </row>
    <row r="1350" spans="10:10" ht="11.25" customHeight="1">
      <c r="J1350" s="51"/>
    </row>
    <row r="1351" spans="10:10" ht="11.25" customHeight="1">
      <c r="J1351" s="51"/>
    </row>
    <row r="1352" spans="10:10" ht="11.25" customHeight="1">
      <c r="J1352" s="51"/>
    </row>
    <row r="1353" spans="10:10" ht="11.25" customHeight="1">
      <c r="J1353" s="51"/>
    </row>
    <row r="1354" spans="10:10" ht="11.25" customHeight="1">
      <c r="J1354" s="51"/>
    </row>
    <row r="1355" spans="10:10" ht="11.25" customHeight="1">
      <c r="J1355" s="51"/>
    </row>
    <row r="1356" spans="10:10" ht="11.25" customHeight="1">
      <c r="J1356" s="51"/>
    </row>
    <row r="1357" spans="10:10" ht="11.25" customHeight="1">
      <c r="J1357" s="51"/>
    </row>
    <row r="1358" spans="10:10" ht="11.25" customHeight="1">
      <c r="J1358" s="51"/>
    </row>
    <row r="1359" spans="10:10" ht="11.25" customHeight="1">
      <c r="J1359" s="51"/>
    </row>
    <row r="1360" spans="10:10" ht="11.25" customHeight="1">
      <c r="J1360" s="51"/>
    </row>
    <row r="1361" spans="10:10" ht="11.25" customHeight="1">
      <c r="J1361" s="51"/>
    </row>
    <row r="1362" spans="10:10" ht="11.25" customHeight="1">
      <c r="J1362" s="51"/>
    </row>
    <row r="1363" spans="10:10" ht="11.25" customHeight="1">
      <c r="J1363" s="51"/>
    </row>
    <row r="1364" spans="10:10" ht="11.25" customHeight="1">
      <c r="J1364" s="51"/>
    </row>
    <row r="1365" spans="10:10" ht="11.25" customHeight="1">
      <c r="J1365" s="51"/>
    </row>
    <row r="1366" spans="10:10" ht="11.25" customHeight="1">
      <c r="J1366" s="51"/>
    </row>
    <row r="1367" spans="10:10" ht="11.25" customHeight="1">
      <c r="J1367" s="51"/>
    </row>
    <row r="1368" spans="10:10" ht="11.25" customHeight="1">
      <c r="J1368" s="51"/>
    </row>
    <row r="1369" spans="10:10" ht="11.25" customHeight="1">
      <c r="J1369" s="51"/>
    </row>
    <row r="1370" spans="10:10" ht="11.25" customHeight="1">
      <c r="J1370" s="51"/>
    </row>
    <row r="1371" spans="10:10" ht="11.25" customHeight="1">
      <c r="J1371" s="51"/>
    </row>
    <row r="1372" spans="10:10" ht="11.25" customHeight="1">
      <c r="J1372" s="51"/>
    </row>
    <row r="1373" spans="10:10" ht="11.25" customHeight="1">
      <c r="J1373" s="51"/>
    </row>
    <row r="1374" spans="10:10" ht="11.25" customHeight="1">
      <c r="J1374" s="51"/>
    </row>
    <row r="1375" spans="10:10" ht="11.25" customHeight="1">
      <c r="J1375" s="51"/>
    </row>
    <row r="1376" spans="10:10" ht="11.25" customHeight="1">
      <c r="J1376" s="51"/>
    </row>
    <row r="1377" spans="10:10" ht="11.25" customHeight="1">
      <c r="J1377" s="51"/>
    </row>
    <row r="1378" spans="10:10" ht="11.25" customHeight="1">
      <c r="J1378" s="51"/>
    </row>
    <row r="1379" spans="10:10" ht="11.25" customHeight="1">
      <c r="J1379" s="51"/>
    </row>
    <row r="1380" spans="10:10" ht="11.25" customHeight="1">
      <c r="J1380" s="51"/>
    </row>
    <row r="1381" spans="10:10" ht="11.25" customHeight="1">
      <c r="J1381" s="51"/>
    </row>
    <row r="1382" spans="10:10" ht="11.25" customHeight="1">
      <c r="J1382" s="51"/>
    </row>
    <row r="1383" spans="10:10" ht="11.25" customHeight="1">
      <c r="J1383" s="51"/>
    </row>
    <row r="1384" spans="10:10" ht="11.25" customHeight="1">
      <c r="J1384" s="51"/>
    </row>
    <row r="1385" spans="10:10" ht="11.25" customHeight="1">
      <c r="J1385" s="51"/>
    </row>
    <row r="1386" spans="10:10" ht="11.25" customHeight="1">
      <c r="J1386" s="51"/>
    </row>
    <row r="1387" spans="10:10" ht="11.25" customHeight="1">
      <c r="J1387" s="51"/>
    </row>
    <row r="1388" spans="10:10" ht="11.25" customHeight="1">
      <c r="J1388" s="51"/>
    </row>
    <row r="1389" spans="10:10" ht="11.25" customHeight="1">
      <c r="J1389" s="51"/>
    </row>
    <row r="1390" spans="10:10" ht="11.25" customHeight="1">
      <c r="J1390" s="51"/>
    </row>
    <row r="1391" spans="10:10" ht="11.25" customHeight="1">
      <c r="J1391" s="51"/>
    </row>
    <row r="1392" spans="10:10" ht="11.25" customHeight="1">
      <c r="J1392" s="51"/>
    </row>
    <row r="1393" spans="10:10" ht="11.25" customHeight="1">
      <c r="J1393" s="51"/>
    </row>
    <row r="1394" spans="10:10" ht="11.25" customHeight="1">
      <c r="J1394" s="51"/>
    </row>
    <row r="1395" spans="10:10" ht="11.25" customHeight="1">
      <c r="J1395" s="51"/>
    </row>
    <row r="1396" spans="10:10" ht="11.25" customHeight="1">
      <c r="J1396" s="51"/>
    </row>
    <row r="1397" spans="10:10" ht="11.25" customHeight="1">
      <c r="J1397" s="51"/>
    </row>
    <row r="1398" spans="10:10" ht="11.25" customHeight="1">
      <c r="J1398" s="51"/>
    </row>
    <row r="1399" spans="10:10" ht="11.25" customHeight="1">
      <c r="J1399" s="51"/>
    </row>
    <row r="1400" spans="10:10" ht="11.25" customHeight="1">
      <c r="J1400" s="51"/>
    </row>
    <row r="1401" spans="10:10" ht="11.25" customHeight="1">
      <c r="J1401" s="51"/>
    </row>
    <row r="1402" spans="10:10" ht="11.25" customHeight="1">
      <c r="J1402" s="51"/>
    </row>
    <row r="1403" spans="10:10" ht="11.25" customHeight="1">
      <c r="J1403" s="51"/>
    </row>
    <row r="1404" spans="10:10" ht="11.25" customHeight="1">
      <c r="J1404" s="51"/>
    </row>
    <row r="1405" spans="10:10" ht="11.25" customHeight="1">
      <c r="J1405" s="51"/>
    </row>
    <row r="1406" spans="10:10" ht="11.25" customHeight="1">
      <c r="J1406" s="51"/>
    </row>
    <row r="1407" spans="10:10" ht="11.25" customHeight="1">
      <c r="J1407" s="51"/>
    </row>
    <row r="1408" spans="10:10" ht="11.25" customHeight="1">
      <c r="J1408" s="51"/>
    </row>
    <row r="1409" spans="10:10" ht="11.25" customHeight="1">
      <c r="J1409" s="51"/>
    </row>
    <row r="1410" spans="10:10" ht="11.25" customHeight="1">
      <c r="J1410" s="51"/>
    </row>
    <row r="1411" spans="10:10" ht="11.25" customHeight="1">
      <c r="J1411" s="51"/>
    </row>
    <row r="1412" spans="10:10" ht="11.25" customHeight="1">
      <c r="J1412" s="51"/>
    </row>
    <row r="1413" spans="10:10" ht="11.25" customHeight="1">
      <c r="J1413" s="51"/>
    </row>
    <row r="1414" spans="10:10" ht="11.25" customHeight="1">
      <c r="J1414" s="51"/>
    </row>
    <row r="1415" spans="10:10" ht="11.25" customHeight="1">
      <c r="J1415" s="51"/>
    </row>
    <row r="1416" spans="10:10" ht="11.25" customHeight="1">
      <c r="J1416" s="51"/>
    </row>
    <row r="1417" spans="10:10" ht="11.25" customHeight="1">
      <c r="J1417" s="51"/>
    </row>
    <row r="1418" spans="10:10" ht="11.25" customHeight="1">
      <c r="J1418" s="51"/>
    </row>
    <row r="1419" spans="10:10" ht="11.25" customHeight="1">
      <c r="J1419" s="51"/>
    </row>
    <row r="1420" spans="10:10" ht="11.25" customHeight="1">
      <c r="J1420" s="51"/>
    </row>
    <row r="1421" spans="10:10" ht="11.25" customHeight="1">
      <c r="J1421" s="51"/>
    </row>
    <row r="1422" spans="10:10" ht="11.25" customHeight="1">
      <c r="J1422" s="51"/>
    </row>
    <row r="1423" spans="10:10" ht="11.25" customHeight="1">
      <c r="J1423" s="51"/>
    </row>
    <row r="1424" spans="10:10" ht="11.25" customHeight="1">
      <c r="J1424" s="51"/>
    </row>
    <row r="1425" spans="10:10" ht="11.25" customHeight="1">
      <c r="J1425" s="51"/>
    </row>
    <row r="1426" spans="10:10" ht="11.25" customHeight="1">
      <c r="J1426" s="51"/>
    </row>
    <row r="1427" spans="10:10" ht="11.25" customHeight="1">
      <c r="J1427" s="51"/>
    </row>
    <row r="1428" spans="10:10" ht="11.25" customHeight="1">
      <c r="J1428" s="51"/>
    </row>
    <row r="1429" spans="10:10" ht="11.25" customHeight="1">
      <c r="J1429" s="51"/>
    </row>
    <row r="1430" spans="10:10" ht="11.25" customHeight="1">
      <c r="J1430" s="51"/>
    </row>
    <row r="1431" spans="10:10" ht="11.25" customHeight="1">
      <c r="J1431" s="51"/>
    </row>
    <row r="1432" spans="10:10" ht="11.25" customHeight="1">
      <c r="J1432" s="51"/>
    </row>
    <row r="1433" spans="10:10" ht="11.25" customHeight="1">
      <c r="J1433" s="51"/>
    </row>
    <row r="1434" spans="10:10" ht="11.25" customHeight="1">
      <c r="J1434" s="51"/>
    </row>
    <row r="1435" spans="10:10" ht="11.25" customHeight="1">
      <c r="J1435" s="51"/>
    </row>
    <row r="1436" spans="10:10" ht="11.25" customHeight="1">
      <c r="J1436" s="51"/>
    </row>
    <row r="1437" spans="10:10" ht="11.25" customHeight="1">
      <c r="J1437" s="51"/>
    </row>
    <row r="1438" spans="10:10" ht="11.25" customHeight="1">
      <c r="J1438" s="51"/>
    </row>
    <row r="1439" spans="10:10" ht="11.25" customHeight="1">
      <c r="J1439" s="51"/>
    </row>
    <row r="1440" spans="10:10" ht="11.25" customHeight="1">
      <c r="J1440" s="51"/>
    </row>
    <row r="1441" spans="10:10" ht="11.25" customHeight="1">
      <c r="J1441" s="51"/>
    </row>
    <row r="1442" spans="10:10" ht="11.25" customHeight="1">
      <c r="J1442" s="51"/>
    </row>
    <row r="1443" spans="10:10" ht="11.25" customHeight="1">
      <c r="J1443" s="51"/>
    </row>
    <row r="1444" spans="10:10" ht="11.25" customHeight="1">
      <c r="J1444" s="51"/>
    </row>
    <row r="1445" spans="10:10" ht="11.25" customHeight="1">
      <c r="J1445" s="51"/>
    </row>
    <row r="1446" spans="10:10" ht="11.25" customHeight="1">
      <c r="J1446" s="51"/>
    </row>
    <row r="1447" spans="10:10" ht="11.25" customHeight="1">
      <c r="J1447" s="51"/>
    </row>
    <row r="1448" spans="10:10" ht="11.25" customHeight="1">
      <c r="J1448" s="51"/>
    </row>
    <row r="1449" spans="10:10" ht="11.25" customHeight="1">
      <c r="J1449" s="51"/>
    </row>
    <row r="1450" spans="10:10" ht="11.25" customHeight="1">
      <c r="J1450" s="51"/>
    </row>
    <row r="1451" spans="10:10" ht="11.25" customHeight="1">
      <c r="J1451" s="51"/>
    </row>
    <row r="1452" spans="10:10" ht="11.25" customHeight="1">
      <c r="J1452" s="51"/>
    </row>
    <row r="1453" spans="10:10" ht="11.25" customHeight="1">
      <c r="J1453" s="51"/>
    </row>
    <row r="1454" spans="10:10" ht="11.25" customHeight="1">
      <c r="J1454" s="51"/>
    </row>
    <row r="1455" spans="10:10" ht="11.25" customHeight="1">
      <c r="J1455" s="51"/>
    </row>
    <row r="1456" spans="10:10" ht="11.25" customHeight="1">
      <c r="J1456" s="51"/>
    </row>
    <row r="1457" spans="10:10" ht="11.25" customHeight="1">
      <c r="J1457" s="51"/>
    </row>
    <row r="1458" spans="10:10" ht="11.25" customHeight="1">
      <c r="J1458" s="51"/>
    </row>
    <row r="1459" spans="10:10" ht="11.25" customHeight="1">
      <c r="J1459" s="51"/>
    </row>
    <row r="1460" spans="10:10" ht="11.25" customHeight="1">
      <c r="J1460" s="51"/>
    </row>
    <row r="1461" spans="10:10" ht="11.25" customHeight="1">
      <c r="J1461" s="51"/>
    </row>
    <row r="1462" spans="10:10" ht="11.25" customHeight="1">
      <c r="J1462" s="51"/>
    </row>
    <row r="1463" spans="10:10" ht="11.25" customHeight="1">
      <c r="J1463" s="51"/>
    </row>
    <row r="1464" spans="10:10" ht="11.25" customHeight="1">
      <c r="J1464" s="51"/>
    </row>
    <row r="1465" spans="10:10" ht="11.25" customHeight="1">
      <c r="J1465" s="51"/>
    </row>
    <row r="1466" spans="10:10" ht="11.25" customHeight="1">
      <c r="J1466" s="51"/>
    </row>
    <row r="1467" spans="10:10" ht="11.25" customHeight="1">
      <c r="J1467" s="51"/>
    </row>
    <row r="1468" spans="10:10" ht="11.25" customHeight="1">
      <c r="J1468" s="51"/>
    </row>
    <row r="1469" spans="10:10" ht="11.25" customHeight="1">
      <c r="J1469" s="51"/>
    </row>
    <row r="1470" spans="10:10" ht="11.25" customHeight="1">
      <c r="J1470" s="51"/>
    </row>
    <row r="1471" spans="10:10" ht="11.25" customHeight="1">
      <c r="J1471" s="51"/>
    </row>
    <row r="1472" spans="10:10" ht="11.25" customHeight="1">
      <c r="J1472" s="51"/>
    </row>
    <row r="1473" spans="10:10" ht="11.25" customHeight="1">
      <c r="J1473" s="51"/>
    </row>
    <row r="1474" spans="10:10" ht="11.25" customHeight="1">
      <c r="J1474" s="51"/>
    </row>
    <row r="1475" spans="10:10" ht="11.25" customHeight="1">
      <c r="J1475" s="51"/>
    </row>
    <row r="1476" spans="10:10" ht="11.25" customHeight="1">
      <c r="J1476" s="51"/>
    </row>
    <row r="1477" spans="10:10" ht="11.25" customHeight="1">
      <c r="J1477" s="51"/>
    </row>
    <row r="1478" spans="10:10" ht="11.25" customHeight="1">
      <c r="J1478" s="51"/>
    </row>
    <row r="1479" spans="10:10" ht="11.25" customHeight="1">
      <c r="J1479" s="51"/>
    </row>
    <row r="1480" spans="10:10" ht="11.25" customHeight="1">
      <c r="J1480" s="51"/>
    </row>
    <row r="1481" spans="10:10" ht="11.25" customHeight="1">
      <c r="J1481" s="51"/>
    </row>
    <row r="1482" spans="10:10" ht="11.25" customHeight="1">
      <c r="J1482" s="51"/>
    </row>
    <row r="1483" spans="10:10" ht="11.25" customHeight="1">
      <c r="J1483" s="51"/>
    </row>
    <row r="1484" spans="10:10" ht="11.25" customHeight="1">
      <c r="J1484" s="51"/>
    </row>
    <row r="1485" spans="10:10" ht="11.25" customHeight="1">
      <c r="J1485" s="51"/>
    </row>
    <row r="1486" spans="10:10" ht="11.25" customHeight="1">
      <c r="J1486" s="51"/>
    </row>
    <row r="1487" spans="10:10" ht="11.25" customHeight="1">
      <c r="J1487" s="51"/>
    </row>
    <row r="1488" spans="10:10" ht="11.25" customHeight="1">
      <c r="J1488" s="51"/>
    </row>
    <row r="1489" spans="10:10" ht="11.25" customHeight="1">
      <c r="J1489" s="51"/>
    </row>
    <row r="1490" spans="10:10" ht="11.25" customHeight="1">
      <c r="J1490" s="51"/>
    </row>
    <row r="1491" spans="10:10" ht="11.25" customHeight="1">
      <c r="J1491" s="51"/>
    </row>
    <row r="1492" spans="10:10" ht="11.25" customHeight="1">
      <c r="J1492" s="51"/>
    </row>
    <row r="1493" spans="10:10" ht="11.25" customHeight="1">
      <c r="J1493" s="51"/>
    </row>
    <row r="1494" spans="10:10" ht="11.25" customHeight="1">
      <c r="J1494" s="51"/>
    </row>
    <row r="1495" spans="10:10" ht="11.25" customHeight="1">
      <c r="J1495" s="51"/>
    </row>
    <row r="1496" spans="10:10" ht="11.25" customHeight="1">
      <c r="J1496" s="51"/>
    </row>
    <row r="1497" spans="10:10" ht="11.25" customHeight="1">
      <c r="J1497" s="51"/>
    </row>
    <row r="1498" spans="10:10" ht="11.25" customHeight="1">
      <c r="J1498" s="51"/>
    </row>
    <row r="1499" spans="10:10" ht="11.25" customHeight="1">
      <c r="J1499" s="51"/>
    </row>
    <row r="1500" spans="10:10" ht="11.25" customHeight="1">
      <c r="J1500" s="51"/>
    </row>
    <row r="1501" spans="10:10" ht="11.25" customHeight="1">
      <c r="J1501" s="51"/>
    </row>
    <row r="1502" spans="10:10" ht="11.25" customHeight="1">
      <c r="J1502" s="51"/>
    </row>
    <row r="1503" spans="10:10" ht="11.25" customHeight="1">
      <c r="J1503" s="51"/>
    </row>
    <row r="1504" spans="10:10" ht="11.25" customHeight="1">
      <c r="J1504" s="51"/>
    </row>
    <row r="1505" spans="10:10" ht="11.25" customHeight="1">
      <c r="J1505" s="51"/>
    </row>
    <row r="1506" spans="10:10" ht="11.25" customHeight="1">
      <c r="J1506" s="51"/>
    </row>
    <row r="1507" spans="10:10" ht="11.25" customHeight="1">
      <c r="J1507" s="51"/>
    </row>
    <row r="1508" spans="10:10" ht="11.25" customHeight="1">
      <c r="J1508" s="51"/>
    </row>
    <row r="1509" spans="10:10" ht="11.25" customHeight="1">
      <c r="J1509" s="51"/>
    </row>
    <row r="1510" spans="10:10" ht="11.25" customHeight="1">
      <c r="J1510" s="51"/>
    </row>
    <row r="1511" spans="10:10" ht="11.25" customHeight="1">
      <c r="J1511" s="51"/>
    </row>
    <row r="1512" spans="10:10" ht="11.25" customHeight="1">
      <c r="J1512" s="51"/>
    </row>
    <row r="1513" spans="10:10" ht="11.25" customHeight="1">
      <c r="J1513" s="51"/>
    </row>
    <row r="1514" spans="10:10" ht="11.25" customHeight="1">
      <c r="J1514" s="51"/>
    </row>
    <row r="1515" spans="10:10" ht="11.25" customHeight="1">
      <c r="J1515" s="51"/>
    </row>
    <row r="1516" spans="10:10" ht="11.25" customHeight="1">
      <c r="J1516" s="51"/>
    </row>
    <row r="1517" spans="10:10" ht="11.25" customHeight="1">
      <c r="J1517" s="51"/>
    </row>
    <row r="1518" spans="10:10" ht="11.25" customHeight="1">
      <c r="J1518" s="51"/>
    </row>
    <row r="1519" spans="10:10" ht="11.25" customHeight="1">
      <c r="J1519" s="51"/>
    </row>
    <row r="1520" spans="10:10" ht="11.25" customHeight="1">
      <c r="J1520" s="51"/>
    </row>
    <row r="1521" spans="10:10" ht="11.25" customHeight="1">
      <c r="J1521" s="51"/>
    </row>
    <row r="1522" spans="10:10" ht="11.25" customHeight="1">
      <c r="J1522" s="51"/>
    </row>
    <row r="1523" spans="10:10" ht="11.25" customHeight="1">
      <c r="J1523" s="51"/>
    </row>
    <row r="1524" spans="10:10" ht="11.25" customHeight="1">
      <c r="J1524" s="51"/>
    </row>
    <row r="1525" spans="10:10" ht="11.25" customHeight="1">
      <c r="J1525" s="51"/>
    </row>
    <row r="1526" spans="10:10" ht="11.25" customHeight="1">
      <c r="J1526" s="51"/>
    </row>
    <row r="1527" spans="10:10" ht="11.25" customHeight="1">
      <c r="J1527" s="51"/>
    </row>
    <row r="1528" spans="10:10" ht="11.25" customHeight="1">
      <c r="J1528" s="51"/>
    </row>
    <row r="1529" spans="10:10" ht="11.25" customHeight="1">
      <c r="J1529" s="51"/>
    </row>
    <row r="1530" spans="10:10" ht="11.25" customHeight="1">
      <c r="J1530" s="51"/>
    </row>
    <row r="1531" spans="10:10" ht="11.25" customHeight="1">
      <c r="J1531" s="51"/>
    </row>
    <row r="1532" spans="10:10" ht="11.25" customHeight="1">
      <c r="J1532" s="51"/>
    </row>
    <row r="1533" spans="10:10" ht="11.25" customHeight="1">
      <c r="J1533" s="51"/>
    </row>
    <row r="1534" spans="10:10" ht="11.25" customHeight="1">
      <c r="J1534" s="51"/>
    </row>
    <row r="1535" spans="10:10" ht="11.25" customHeight="1">
      <c r="J1535" s="51"/>
    </row>
    <row r="1536" spans="10:10" ht="11.25" customHeight="1">
      <c r="J1536" s="51"/>
    </row>
    <row r="1537" spans="10:10" ht="11.25" customHeight="1">
      <c r="J1537" s="51"/>
    </row>
    <row r="1538" spans="10:10" ht="11.25" customHeight="1">
      <c r="J1538" s="51"/>
    </row>
    <row r="1539" spans="10:10" ht="11.25" customHeight="1">
      <c r="J1539" s="51"/>
    </row>
    <row r="1540" spans="10:10" ht="11.25" customHeight="1">
      <c r="J1540" s="51"/>
    </row>
    <row r="1541" spans="10:10" ht="11.25" customHeight="1">
      <c r="J1541" s="51"/>
    </row>
    <row r="1542" spans="10:10" ht="11.25" customHeight="1">
      <c r="J1542" s="51"/>
    </row>
    <row r="1543" spans="10:10" ht="11.25" customHeight="1">
      <c r="J1543" s="51"/>
    </row>
    <row r="1544" spans="10:10" ht="11.25" customHeight="1">
      <c r="J1544" s="51"/>
    </row>
    <row r="1545" spans="10:10" ht="11.25" customHeight="1">
      <c r="J1545" s="51"/>
    </row>
    <row r="1546" spans="10:10" ht="11.25" customHeight="1">
      <c r="J1546" s="51"/>
    </row>
    <row r="1547" spans="10:10" ht="11.25" customHeight="1">
      <c r="J1547" s="51"/>
    </row>
    <row r="1548" spans="10:10" ht="11.25" customHeight="1">
      <c r="J1548" s="51"/>
    </row>
    <row r="1549" spans="10:10" ht="11.25" customHeight="1">
      <c r="J1549" s="51"/>
    </row>
    <row r="1550" spans="10:10" ht="11.25" customHeight="1">
      <c r="J1550" s="51"/>
    </row>
    <row r="1551" spans="10:10" ht="11.25" customHeight="1">
      <c r="J1551" s="51"/>
    </row>
    <row r="1552" spans="10:10" ht="11.25" customHeight="1">
      <c r="J1552" s="51"/>
    </row>
    <row r="1553" spans="10:10" ht="11.25" customHeight="1">
      <c r="J1553" s="51"/>
    </row>
    <row r="1554" spans="10:10" ht="11.25" customHeight="1">
      <c r="J1554" s="51"/>
    </row>
    <row r="1555" spans="10:10" ht="11.25" customHeight="1">
      <c r="J1555" s="51"/>
    </row>
    <row r="1556" spans="10:10" ht="11.25" customHeight="1">
      <c r="J1556" s="51"/>
    </row>
    <row r="1557" spans="10:10" ht="11.25" customHeight="1">
      <c r="J1557" s="51"/>
    </row>
    <row r="1558" spans="10:10" ht="11.25" customHeight="1">
      <c r="J1558" s="51"/>
    </row>
    <row r="1559" spans="10:10" ht="11.25" customHeight="1">
      <c r="J1559" s="51"/>
    </row>
    <row r="1560" spans="10:10" ht="11.25" customHeight="1">
      <c r="J1560" s="51"/>
    </row>
    <row r="1561" spans="10:10" ht="11.25" customHeight="1">
      <c r="J1561" s="51"/>
    </row>
    <row r="1562" spans="10:10" ht="11.25" customHeight="1">
      <c r="J1562" s="51"/>
    </row>
    <row r="1563" spans="10:10" ht="11.25" customHeight="1">
      <c r="J1563" s="51"/>
    </row>
    <row r="1564" spans="10:10" ht="11.25" customHeight="1">
      <c r="J1564" s="51"/>
    </row>
    <row r="1565" spans="10:10" ht="11.25" customHeight="1">
      <c r="J1565" s="51"/>
    </row>
    <row r="1566" spans="10:10" ht="11.25" customHeight="1">
      <c r="J1566" s="51"/>
    </row>
    <row r="1567" spans="10:10" ht="11.25" customHeight="1">
      <c r="J1567" s="51"/>
    </row>
    <row r="1568" spans="10:10" ht="11.25" customHeight="1">
      <c r="J1568" s="51"/>
    </row>
    <row r="1569" spans="10:10" ht="11.25" customHeight="1">
      <c r="J1569" s="51"/>
    </row>
    <row r="1570" spans="10:10" ht="11.25" customHeight="1">
      <c r="J1570" s="51"/>
    </row>
    <row r="1571" spans="10:10" ht="11.25" customHeight="1">
      <c r="J1571" s="51"/>
    </row>
    <row r="1572" spans="10:10" ht="11.25" customHeight="1">
      <c r="J1572" s="51"/>
    </row>
    <row r="1573" spans="10:10" ht="11.25" customHeight="1">
      <c r="J1573" s="51"/>
    </row>
    <row r="1574" spans="10:10" ht="11.25" customHeight="1">
      <c r="J1574" s="51"/>
    </row>
    <row r="1575" spans="10:10" ht="11.25" customHeight="1">
      <c r="J1575" s="51"/>
    </row>
    <row r="1576" spans="10:10" ht="11.25" customHeight="1">
      <c r="J1576" s="51"/>
    </row>
    <row r="1577" spans="10:10" ht="11.25" customHeight="1">
      <c r="J1577" s="51"/>
    </row>
    <row r="1578" spans="10:10" ht="11.25" customHeight="1">
      <c r="J1578" s="51"/>
    </row>
    <row r="1579" spans="10:10" ht="11.25" customHeight="1">
      <c r="J1579" s="51"/>
    </row>
    <row r="1580" spans="10:10" ht="11.25" customHeight="1">
      <c r="J1580" s="51"/>
    </row>
    <row r="1581" spans="10:10" ht="11.25" customHeight="1">
      <c r="J1581" s="51"/>
    </row>
    <row r="1582" spans="10:10" ht="11.25" customHeight="1">
      <c r="J1582" s="51"/>
    </row>
    <row r="1583" spans="10:10" ht="11.25" customHeight="1">
      <c r="J1583" s="51"/>
    </row>
    <row r="1584" spans="10:10" ht="11.25" customHeight="1">
      <c r="J1584" s="51"/>
    </row>
    <row r="1585" spans="10:10" ht="11.25" customHeight="1">
      <c r="J1585" s="51"/>
    </row>
    <row r="1586" spans="10:10" ht="11.25" customHeight="1">
      <c r="J1586" s="51"/>
    </row>
    <row r="1587" spans="10:10" ht="11.25" customHeight="1">
      <c r="J1587" s="51"/>
    </row>
    <row r="1588" spans="10:10" ht="11.25" customHeight="1">
      <c r="J1588" s="51"/>
    </row>
    <row r="1589" spans="10:10" ht="11.25" customHeight="1">
      <c r="J1589" s="51"/>
    </row>
    <row r="1590" spans="10:10" ht="11.25" customHeight="1">
      <c r="J1590" s="51"/>
    </row>
    <row r="1591" spans="10:10" ht="11.25" customHeight="1">
      <c r="J1591" s="51"/>
    </row>
    <row r="1592" spans="10:10" ht="11.25" customHeight="1">
      <c r="J1592" s="51"/>
    </row>
    <row r="1593" spans="10:10" ht="11.25" customHeight="1">
      <c r="J1593" s="51"/>
    </row>
    <row r="1594" spans="10:10" ht="11.25" customHeight="1">
      <c r="J1594" s="51"/>
    </row>
    <row r="1595" spans="10:10" ht="11.25" customHeight="1">
      <c r="J1595" s="51"/>
    </row>
    <row r="1596" spans="10:10" ht="11.25" customHeight="1">
      <c r="J1596" s="51"/>
    </row>
    <row r="1597" spans="10:10" ht="11.25" customHeight="1">
      <c r="J1597" s="51"/>
    </row>
    <row r="1598" spans="10:10" ht="11.25" customHeight="1">
      <c r="J1598" s="51"/>
    </row>
    <row r="1599" spans="10:10" ht="11.25" customHeight="1">
      <c r="J1599" s="51"/>
    </row>
    <row r="1600" spans="10:10" ht="11.25" customHeight="1">
      <c r="J1600" s="51"/>
    </row>
    <row r="1601" spans="10:10" ht="11.25" customHeight="1">
      <c r="J1601" s="51"/>
    </row>
    <row r="1602" spans="10:10" ht="11.25" customHeight="1">
      <c r="J1602" s="51"/>
    </row>
    <row r="1603" spans="10:10" ht="11.25" customHeight="1">
      <c r="J1603" s="51"/>
    </row>
    <row r="1604" spans="10:10" ht="11.25" customHeight="1">
      <c r="J1604" s="51"/>
    </row>
    <row r="1605" spans="10:10" ht="11.25" customHeight="1">
      <c r="J1605" s="51"/>
    </row>
    <row r="1606" spans="10:10" ht="11.25" customHeight="1">
      <c r="J1606" s="51"/>
    </row>
    <row r="1607" spans="10:10" ht="11.25" customHeight="1">
      <c r="J1607" s="51"/>
    </row>
    <row r="1608" spans="10:10" ht="11.25" customHeight="1">
      <c r="J1608" s="51"/>
    </row>
    <row r="1609" spans="10:10" ht="11.25" customHeight="1">
      <c r="J1609" s="51"/>
    </row>
    <row r="1610" spans="10:10" ht="11.25" customHeight="1">
      <c r="J1610" s="51"/>
    </row>
    <row r="1611" spans="10:10" ht="11.25" customHeight="1">
      <c r="J1611" s="51"/>
    </row>
    <row r="1612" spans="10:10" ht="11.25" customHeight="1">
      <c r="J1612" s="51"/>
    </row>
    <row r="1613" spans="10:10" ht="11.25" customHeight="1">
      <c r="J1613" s="51"/>
    </row>
    <row r="1614" spans="10:10" ht="11.25" customHeight="1">
      <c r="J1614" s="51"/>
    </row>
    <row r="1615" spans="10:10" ht="11.25" customHeight="1">
      <c r="J1615" s="51"/>
    </row>
    <row r="1616" spans="10:10" ht="11.25" customHeight="1">
      <c r="J1616" s="51"/>
    </row>
    <row r="1617" spans="10:10" ht="11.25" customHeight="1">
      <c r="J1617" s="51"/>
    </row>
    <row r="1618" spans="10:10" ht="11.25" customHeight="1">
      <c r="J1618" s="51"/>
    </row>
    <row r="1619" spans="10:10" ht="11.25" customHeight="1">
      <c r="J1619" s="51"/>
    </row>
    <row r="1620" spans="10:10" ht="11.25" customHeight="1">
      <c r="J1620" s="51"/>
    </row>
    <row r="1621" spans="10:10" ht="11.25" customHeight="1">
      <c r="J1621" s="51"/>
    </row>
    <row r="1622" spans="10:10" ht="11.25" customHeight="1">
      <c r="J1622" s="51"/>
    </row>
    <row r="1623" spans="10:10" ht="11.25" customHeight="1">
      <c r="J1623" s="51"/>
    </row>
    <row r="1624" spans="10:10" ht="11.25" customHeight="1">
      <c r="J1624" s="51"/>
    </row>
    <row r="1625" spans="10:10" ht="11.25" customHeight="1">
      <c r="J1625" s="51"/>
    </row>
    <row r="1626" spans="10:10" ht="11.25" customHeight="1">
      <c r="J1626" s="51"/>
    </row>
    <row r="1627" spans="10:10" ht="11.25" customHeight="1">
      <c r="J1627" s="51"/>
    </row>
    <row r="1628" spans="10:10" ht="11.25" customHeight="1">
      <c r="J1628" s="51"/>
    </row>
    <row r="1629" spans="10:10" ht="11.25" customHeight="1">
      <c r="J1629" s="51"/>
    </row>
    <row r="1630" spans="10:10" ht="11.25" customHeight="1">
      <c r="J1630" s="51"/>
    </row>
    <row r="1631" spans="10:10" ht="11.25" customHeight="1">
      <c r="J1631" s="51"/>
    </row>
    <row r="1632" spans="10:10" ht="11.25" customHeight="1">
      <c r="J1632" s="51"/>
    </row>
    <row r="1633" spans="10:10" ht="11.25" customHeight="1">
      <c r="J1633" s="51"/>
    </row>
    <row r="1634" spans="10:10" ht="11.25" customHeight="1">
      <c r="J1634" s="51"/>
    </row>
    <row r="1635" spans="10:10" ht="11.25" customHeight="1">
      <c r="J1635" s="51"/>
    </row>
    <row r="1636" spans="10:10" ht="11.25" customHeight="1">
      <c r="J1636" s="51"/>
    </row>
    <row r="1637" spans="10:10" ht="11.25" customHeight="1">
      <c r="J1637" s="51"/>
    </row>
    <row r="1638" spans="10:10" ht="11.25" customHeight="1">
      <c r="J1638" s="51"/>
    </row>
    <row r="1639" spans="10:10" ht="11.25" customHeight="1">
      <c r="J1639" s="51"/>
    </row>
    <row r="1640" spans="10:10" ht="11.25" customHeight="1">
      <c r="J1640" s="51"/>
    </row>
    <row r="1641" spans="10:10" ht="11.25" customHeight="1">
      <c r="J1641" s="51"/>
    </row>
    <row r="1642" spans="10:10" ht="11.25" customHeight="1">
      <c r="J1642" s="51"/>
    </row>
    <row r="1643" spans="10:10" ht="11.25" customHeight="1">
      <c r="J1643" s="51"/>
    </row>
    <row r="1644" spans="10:10" ht="11.25" customHeight="1">
      <c r="J1644" s="51"/>
    </row>
    <row r="1645" spans="10:10" ht="11.25" customHeight="1">
      <c r="J1645" s="51"/>
    </row>
    <row r="1646" spans="10:10" ht="11.25" customHeight="1">
      <c r="J1646" s="51"/>
    </row>
    <row r="1647" spans="10:10" ht="11.25" customHeight="1">
      <c r="J1647" s="51"/>
    </row>
    <row r="1648" spans="10:10" ht="11.25" customHeight="1">
      <c r="J1648" s="51"/>
    </row>
    <row r="1649" spans="10:10" ht="11.25" customHeight="1">
      <c r="J1649" s="51"/>
    </row>
    <row r="1650" spans="10:10" ht="11.25" customHeight="1">
      <c r="J1650" s="51"/>
    </row>
    <row r="1651" spans="10:10" ht="11.25" customHeight="1">
      <c r="J1651" s="51"/>
    </row>
    <row r="1652" spans="10:10" ht="11.25" customHeight="1">
      <c r="J1652" s="51"/>
    </row>
    <row r="1653" spans="10:10" ht="11.25" customHeight="1">
      <c r="J1653" s="51"/>
    </row>
    <row r="1654" spans="10:10" ht="11.25" customHeight="1">
      <c r="J1654" s="51"/>
    </row>
    <row r="1655" spans="10:10" ht="11.25" customHeight="1">
      <c r="J1655" s="51"/>
    </row>
    <row r="1656" spans="10:10" ht="11.25" customHeight="1">
      <c r="J1656" s="51"/>
    </row>
    <row r="1657" spans="10:10" ht="11.25" customHeight="1">
      <c r="J1657" s="51"/>
    </row>
    <row r="1658" spans="10:10" ht="11.25" customHeight="1">
      <c r="J1658" s="51"/>
    </row>
    <row r="1659" spans="10:10" ht="11.25" customHeight="1">
      <c r="J1659" s="51"/>
    </row>
    <row r="1660" spans="10:10" ht="11.25" customHeight="1">
      <c r="J1660" s="51"/>
    </row>
    <row r="1661" spans="10:10" ht="11.25" customHeight="1">
      <c r="J1661" s="51"/>
    </row>
    <row r="1662" spans="10:10" ht="11.25" customHeight="1">
      <c r="J1662" s="51"/>
    </row>
    <row r="1663" spans="10:10" ht="11.25" customHeight="1">
      <c r="J1663" s="51"/>
    </row>
    <row r="1664" spans="10:10" ht="11.25" customHeight="1">
      <c r="J1664" s="51"/>
    </row>
    <row r="1665" spans="10:10" ht="11.25" customHeight="1">
      <c r="J1665" s="51"/>
    </row>
    <row r="1666" spans="10:10" ht="11.25" customHeight="1">
      <c r="J1666" s="51"/>
    </row>
    <row r="1667" spans="10:10" ht="11.25" customHeight="1">
      <c r="J1667" s="51"/>
    </row>
    <row r="1668" spans="10:10" ht="11.25" customHeight="1">
      <c r="J1668" s="51"/>
    </row>
    <row r="1669" spans="10:10" ht="11.25" customHeight="1">
      <c r="J1669" s="51"/>
    </row>
    <row r="1670" spans="10:10" ht="11.25" customHeight="1">
      <c r="J1670" s="51"/>
    </row>
    <row r="1671" spans="10:10" ht="11.25" customHeight="1">
      <c r="J1671" s="51"/>
    </row>
    <row r="1672" spans="10:10" ht="11.25" customHeight="1">
      <c r="J1672" s="51"/>
    </row>
    <row r="1673" spans="10:10" ht="11.25" customHeight="1">
      <c r="J1673" s="51"/>
    </row>
    <row r="1674" spans="10:10" ht="11.25" customHeight="1">
      <c r="J1674" s="51"/>
    </row>
    <row r="1675" spans="10:10" ht="11.25" customHeight="1">
      <c r="J1675" s="51"/>
    </row>
    <row r="1676" spans="10:10" ht="11.25" customHeight="1">
      <c r="J1676" s="51"/>
    </row>
    <row r="1677" spans="10:10" ht="11.25" customHeight="1">
      <c r="J1677" s="51"/>
    </row>
    <row r="1678" spans="10:10" ht="11.25" customHeight="1">
      <c r="J1678" s="51"/>
    </row>
    <row r="1679" spans="10:10" ht="11.25" customHeight="1">
      <c r="J1679" s="51"/>
    </row>
    <row r="1680" spans="10:10" ht="11.25" customHeight="1">
      <c r="J1680" s="51"/>
    </row>
    <row r="1681" spans="10:10" ht="11.25" customHeight="1">
      <c r="J1681" s="51"/>
    </row>
    <row r="1682" spans="10:10" ht="11.25" customHeight="1">
      <c r="J1682" s="51"/>
    </row>
    <row r="1683" spans="10:10" ht="11.25" customHeight="1">
      <c r="J1683" s="51"/>
    </row>
    <row r="1684" spans="10:10" ht="11.25" customHeight="1">
      <c r="J1684" s="51"/>
    </row>
    <row r="1685" spans="10:10" ht="11.25" customHeight="1">
      <c r="J1685" s="51"/>
    </row>
    <row r="1686" spans="10:10" ht="11.25" customHeight="1">
      <c r="J1686" s="51"/>
    </row>
    <row r="1687" spans="10:10" ht="11.25" customHeight="1">
      <c r="J1687" s="51"/>
    </row>
    <row r="1688" spans="10:10" ht="11.25" customHeight="1">
      <c r="J1688" s="51"/>
    </row>
    <row r="1689" spans="10:10" ht="11.25" customHeight="1">
      <c r="J1689" s="51"/>
    </row>
    <row r="1690" spans="10:10" ht="11.25" customHeight="1">
      <c r="J1690" s="51"/>
    </row>
    <row r="1691" spans="10:10" ht="11.25" customHeight="1">
      <c r="J1691" s="51"/>
    </row>
    <row r="1692" spans="10:10" ht="11.25" customHeight="1">
      <c r="J1692" s="51"/>
    </row>
    <row r="1693" spans="10:10" ht="11.25" customHeight="1">
      <c r="J1693" s="51"/>
    </row>
    <row r="1694" spans="10:10" ht="11.25" customHeight="1">
      <c r="J1694" s="51"/>
    </row>
    <row r="1695" spans="10:10" ht="11.25" customHeight="1">
      <c r="J1695" s="51"/>
    </row>
    <row r="1696" spans="10:10" ht="11.25" customHeight="1">
      <c r="J1696" s="51"/>
    </row>
    <row r="1697" spans="10:10" ht="11.25" customHeight="1">
      <c r="J1697" s="51"/>
    </row>
    <row r="1698" spans="10:10" ht="11.25" customHeight="1">
      <c r="J1698" s="51"/>
    </row>
    <row r="1699" spans="10:10" ht="11.25" customHeight="1">
      <c r="J1699" s="51"/>
    </row>
    <row r="1700" spans="10:10" ht="11.25" customHeight="1">
      <c r="J1700" s="51"/>
    </row>
    <row r="1701" spans="10:10" ht="11.25" customHeight="1">
      <c r="J1701" s="51"/>
    </row>
    <row r="1702" spans="10:10" ht="11.25" customHeight="1">
      <c r="J1702" s="51"/>
    </row>
    <row r="1703" spans="10:10" ht="11.25" customHeight="1">
      <c r="J1703" s="51"/>
    </row>
    <row r="1704" spans="10:10" ht="11.25" customHeight="1">
      <c r="J1704" s="51"/>
    </row>
    <row r="1705" spans="10:10" ht="11.25" customHeight="1">
      <c r="J1705" s="51"/>
    </row>
    <row r="1706" spans="10:10" ht="11.25" customHeight="1">
      <c r="J1706" s="51"/>
    </row>
    <row r="1707" spans="10:10" ht="11.25" customHeight="1">
      <c r="J1707" s="51"/>
    </row>
    <row r="1708" spans="10:10" ht="11.25" customHeight="1">
      <c r="J1708" s="51"/>
    </row>
    <row r="1709" spans="10:10" ht="11.25" customHeight="1">
      <c r="J1709" s="51"/>
    </row>
    <row r="1710" spans="10:10" ht="11.25" customHeight="1">
      <c r="J1710" s="406"/>
    </row>
  </sheetData>
  <autoFilter ref="A2:AC1051" xr:uid="{9AA28650-BEEF-4F8F-AC9A-658EBF292A9C}">
    <filterColumn colId="8">
      <filters>
        <filter val="sprint 1"/>
      </filters>
    </filterColumn>
  </autoFilter>
  <dataConsolidate/>
  <mergeCells count="66">
    <mergeCell ref="C82:C97"/>
    <mergeCell ref="D82:D97"/>
    <mergeCell ref="C112:C116"/>
    <mergeCell ref="D26:D47"/>
    <mergeCell ref="E26:E27"/>
    <mergeCell ref="E30:E31"/>
    <mergeCell ref="E32:E34"/>
    <mergeCell ref="E36:E40"/>
    <mergeCell ref="E41:E42"/>
    <mergeCell ref="E43:E45"/>
    <mergeCell ref="E46:E47"/>
    <mergeCell ref="E28:E29"/>
    <mergeCell ref="D112:D116"/>
    <mergeCell ref="C98:C104"/>
    <mergeCell ref="D98:D104"/>
    <mergeCell ref="C105:C111"/>
    <mergeCell ref="E150:E151"/>
    <mergeCell ref="C129:C133"/>
    <mergeCell ref="D129:D132"/>
    <mergeCell ref="E123:E128"/>
    <mergeCell ref="E129:E130"/>
    <mergeCell ref="E131:E132"/>
    <mergeCell ref="E142:E143"/>
    <mergeCell ref="E144:E145"/>
    <mergeCell ref="E146:E147"/>
    <mergeCell ref="E148:E149"/>
    <mergeCell ref="C134:C139"/>
    <mergeCell ref="D134:D139"/>
    <mergeCell ref="E135:E139"/>
    <mergeCell ref="D142:D151"/>
    <mergeCell ref="C123:C128"/>
    <mergeCell ref="C117:C122"/>
    <mergeCell ref="D117:D122"/>
    <mergeCell ref="D123:D128"/>
    <mergeCell ref="E117:E122"/>
    <mergeCell ref="E112:E114"/>
    <mergeCell ref="E115:E116"/>
    <mergeCell ref="X1:AB1"/>
    <mergeCell ref="X3:AB3"/>
    <mergeCell ref="B3:Q3"/>
    <mergeCell ref="M1:W1"/>
    <mergeCell ref="V3:W3"/>
    <mergeCell ref="B1:G1"/>
    <mergeCell ref="E68:E71"/>
    <mergeCell ref="E77:E81"/>
    <mergeCell ref="E72:E76"/>
    <mergeCell ref="C68:C81"/>
    <mergeCell ref="D68:D71"/>
    <mergeCell ref="D77:D81"/>
    <mergeCell ref="D72:D76"/>
    <mergeCell ref="D105:D111"/>
    <mergeCell ref="C4:C25"/>
    <mergeCell ref="E4:E5"/>
    <mergeCell ref="E6:E7"/>
    <mergeCell ref="E8:E9"/>
    <mergeCell ref="E10:E12"/>
    <mergeCell ref="E14:E18"/>
    <mergeCell ref="E19:E20"/>
    <mergeCell ref="E21:E23"/>
    <mergeCell ref="E24:E25"/>
    <mergeCell ref="D4:D25"/>
    <mergeCell ref="E98:E102"/>
    <mergeCell ref="E103:E104"/>
    <mergeCell ref="E105:E106"/>
    <mergeCell ref="E107:E108"/>
    <mergeCell ref="E109:E111"/>
  </mergeCells>
  <phoneticPr fontId="5" type="noConversion"/>
  <conditionalFormatting sqref="M4:S1051">
    <cfRule type="expression" dxfId="8" priority="7">
      <formula>$L4&lt;&gt;"기타"</formula>
    </cfRule>
    <cfRule type="expression" dxfId="7" priority="8">
      <formula>$L4="기타"</formula>
    </cfRule>
  </conditionalFormatting>
  <conditionalFormatting sqref="Q4:Q1051">
    <cfRule type="expression" dxfId="6" priority="5">
      <formula>OR($P4="신규",$P4="변경")</formula>
    </cfRule>
    <cfRule type="expression" dxfId="5" priority="6">
      <formula>$P4="신규 재사용"</formula>
    </cfRule>
  </conditionalFormatting>
  <conditionalFormatting sqref="S68 S71 R68:R73 R79:S82 R77:R78 R74:S76 R4:S67 R83:R1051">
    <cfRule type="expression" dxfId="4" priority="3">
      <formula>$R4="공수참조불가"</formula>
    </cfRule>
  </conditionalFormatting>
  <conditionalFormatting sqref="S4:S1051">
    <cfRule type="cellIs" dxfId="3" priority="4" operator="equal">
      <formula>"재사용변경율을 선택하세요."</formula>
    </cfRule>
  </conditionalFormatting>
  <conditionalFormatting sqref="T4:T1051">
    <cfRule type="expression" dxfId="2" priority="16">
      <formula>$L4&lt;&gt;"기타"</formula>
    </cfRule>
    <cfRule type="expression" dxfId="1" priority="17">
      <formula>$L4="기타"</formula>
    </cfRule>
  </conditionalFormatting>
  <conditionalFormatting sqref="U4:U1051">
    <cfRule type="containsText" dxfId="0" priority="12" operator="containsText" text="기타공수를 입력하세요">
      <formula>NOT(ISERROR(SEARCH("기타공수를 입력하세요",U4)))</formula>
    </cfRule>
  </conditionalFormatting>
  <dataValidations count="6">
    <dataValidation type="list" allowBlank="1" showInputMessage="1" showErrorMessage="1" sqref="P221:P1051" xr:uid="{E545F89B-1868-484F-950B-BE8B39022767}">
      <formula1>"신규,신규 재사용,변경"</formula1>
    </dataValidation>
    <dataValidation type="list" allowBlank="1" showInputMessage="1" showErrorMessage="1" sqref="P4:P220" xr:uid="{C7B4F964-776A-4361-B58E-D8489C599293}">
      <formula1>"New, New Reuse, CHA"</formula1>
    </dataValidation>
    <dataValidation type="list" allowBlank="1" showInputMessage="1" showErrorMessage="1" sqref="M4:M1051" xr:uid="{1B7536A0-BB55-4FBC-B7B6-0612405E4145}">
      <formula1>"Online,Batch,I/F,DB,Report,BW,DW,PV,RPA,모바일,기타"</formula1>
    </dataValidation>
    <dataValidation type="list" allowBlank="1" showInputMessage="1" showErrorMessage="1" sqref="O4:O1051" xr:uid="{B4DD509E-2C3D-4600-8238-AA52CE25B739}">
      <formula1>"C5, C4, C3, C2, C1, C0"</formula1>
    </dataValidation>
    <dataValidation type="list" allowBlank="1" showInputMessage="1" showErrorMessage="1" sqref="Q4:Q1051" xr:uid="{1E7786B3-5F08-4B35-8173-5E127C3B4F33}">
      <formula1>"33%미만 - 0.25 , 33%-66% - 0.5 , 66%이상 - 0.75"</formula1>
    </dataValidation>
    <dataValidation type="list" allowBlank="1" showInputMessage="1" showErrorMessage="1" sqref="N4:O1051" xr:uid="{C356E346-0A4E-4FC6-8F29-09A798805E14}">
      <formula1>"입력,수정,삭제,조회"</formula1>
    </dataValidation>
  </dataValidations>
  <pageMargins left="0.7" right="0.7" top="0.75" bottom="0.75" header="0.3" footer="0.3"/>
  <pageSetup paperSize="9" orientation="portrait" r:id="rId1"/>
  <ignoredErrors>
    <ignoredError sqref="R3" unlockedFormula="1"/>
  </ignoredError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C9699A6-AE81-4166-9718-254E3BB5CE90}">
          <x14:formula1>
            <xm:f>'https://lgcns.sharepoint.com/sites/o365m_63000012/Shared Documents/099. Project/Open Device Platform_ CMS/1. Planning &amp; Analysis/Estimation/[기준)공수표]기준)공수표'!#REF!</xm:f>
          </x14:formula1>
          <xm:sqref>L221:L1051</xm:sqref>
        </x14:dataValidation>
        <x14:dataValidation type="list" allowBlank="1" showInputMessage="1" showErrorMessage="1" xr:uid="{98771282-8F66-4DF4-8856-F87F56C87CE0}">
          <x14:formula1>
            <xm:f>'Refer_Standard Effort'!$C$6:$C$53</xm:f>
          </x14:formula1>
          <xm:sqref>L4:L220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F1B5A-34EE-4FDB-A657-04AC485E495B}">
  <dimension ref="A1:N16"/>
  <sheetViews>
    <sheetView topLeftCell="A17" workbookViewId="0">
      <selection activeCell="K34" sqref="K34"/>
    </sheetView>
  </sheetViews>
  <sheetFormatPr defaultColWidth="9" defaultRowHeight="14.25"/>
  <cols>
    <col min="1" max="1" width="12.25" style="74" customWidth="1"/>
    <col min="2" max="2" width="9" style="74"/>
    <col min="3" max="3" width="16.25" style="74" hidden="1" customWidth="1"/>
    <col min="4" max="4" width="9" style="74"/>
    <col min="5" max="5" width="14.875" style="74" customWidth="1"/>
    <col min="6" max="6" width="14.875" style="74" hidden="1" customWidth="1"/>
    <col min="7" max="7" width="3.625" style="74" customWidth="1"/>
    <col min="8" max="8" width="15.375" style="74" customWidth="1"/>
    <col min="9" max="11" width="13.375" style="74" customWidth="1"/>
    <col min="12" max="16384" width="9" style="74"/>
  </cols>
  <sheetData>
    <row r="1" spans="1:14" ht="13.7" hidden="1" customHeight="1">
      <c r="B1" s="144"/>
    </row>
    <row r="2" spans="1:14" hidden="1">
      <c r="A2" s="74" t="s">
        <v>378</v>
      </c>
      <c r="B2" s="157" t="s">
        <v>379</v>
      </c>
      <c r="C2" s="157" t="s">
        <v>380</v>
      </c>
      <c r="D2" s="157" t="s">
        <v>381</v>
      </c>
      <c r="E2" s="230" t="s">
        <v>382</v>
      </c>
      <c r="F2" s="230" t="s">
        <v>383</v>
      </c>
      <c r="H2" s="481" t="s">
        <v>384</v>
      </c>
      <c r="I2" s="482"/>
      <c r="J2" s="199">
        <v>21</v>
      </c>
    </row>
    <row r="3" spans="1:14" hidden="1">
      <c r="A3" s="74" t="str">
        <f>"LG CNS"&amp;B3</f>
        <v>LG CNSL-0.5</v>
      </c>
      <c r="B3" s="145" t="s">
        <v>385</v>
      </c>
      <c r="C3" s="146">
        <v>142.9</v>
      </c>
      <c r="D3" s="147">
        <v>0.7</v>
      </c>
      <c r="E3" s="148">
        <v>14652</v>
      </c>
      <c r="F3" s="148">
        <v>13479</v>
      </c>
    </row>
    <row r="4" spans="1:14" hidden="1">
      <c r="A4" s="74" t="str">
        <f t="shared" ref="A4:A12" si="0">"LG CNS"&amp;B4</f>
        <v>LG CNSL-1.0</v>
      </c>
      <c r="B4" s="145" t="s">
        <v>386</v>
      </c>
      <c r="C4" s="146">
        <v>125</v>
      </c>
      <c r="D4" s="147">
        <v>0.8</v>
      </c>
      <c r="E4" s="148">
        <v>16744</v>
      </c>
      <c r="F4" s="148">
        <v>15404</v>
      </c>
    </row>
    <row r="5" spans="1:14" ht="14.25" hidden="1" customHeight="1">
      <c r="A5" s="74" t="str">
        <f t="shared" si="0"/>
        <v>LG CNSL-1.5</v>
      </c>
      <c r="B5" s="145" t="s">
        <v>387</v>
      </c>
      <c r="C5" s="146">
        <v>111.1</v>
      </c>
      <c r="D5" s="147">
        <v>0.9</v>
      </c>
      <c r="E5" s="148">
        <v>18838</v>
      </c>
      <c r="F5" s="148">
        <v>17330</v>
      </c>
      <c r="H5" s="480"/>
      <c r="I5" s="480"/>
      <c r="J5" s="480"/>
      <c r="K5" s="480"/>
      <c r="L5" s="480"/>
      <c r="M5" s="480"/>
      <c r="N5" s="480"/>
    </row>
    <row r="6" spans="1:14" hidden="1">
      <c r="A6" s="74" t="str">
        <f t="shared" si="0"/>
        <v>LG CNSL-2.0</v>
      </c>
      <c r="B6" s="149" t="s">
        <v>388</v>
      </c>
      <c r="C6" s="150">
        <v>100</v>
      </c>
      <c r="D6" s="151">
        <v>1</v>
      </c>
      <c r="E6" s="265">
        <v>20930</v>
      </c>
      <c r="F6" s="265">
        <v>19255</v>
      </c>
    </row>
    <row r="7" spans="1:14" hidden="1">
      <c r="A7" s="74" t="str">
        <f t="shared" si="0"/>
        <v>LG CNSL-2.5</v>
      </c>
      <c r="B7" s="145" t="s">
        <v>389</v>
      </c>
      <c r="C7" s="146">
        <v>90.9</v>
      </c>
      <c r="D7" s="147">
        <v>1.1000000000000001</v>
      </c>
      <c r="E7" s="148">
        <v>23024</v>
      </c>
      <c r="F7" s="148">
        <v>21181</v>
      </c>
    </row>
    <row r="8" spans="1:14" hidden="1">
      <c r="A8" s="74" t="str">
        <f t="shared" si="0"/>
        <v>LG CNSL-3.0</v>
      </c>
      <c r="B8" s="149" t="s">
        <v>390</v>
      </c>
      <c r="C8" s="150">
        <v>80</v>
      </c>
      <c r="D8" s="151">
        <v>1.25</v>
      </c>
      <c r="E8" s="152">
        <v>26164</v>
      </c>
      <c r="F8" s="152">
        <v>24070</v>
      </c>
    </row>
    <row r="9" spans="1:14" hidden="1">
      <c r="A9" s="74" t="str">
        <f t="shared" si="0"/>
        <v>LG CNSL-3.5</v>
      </c>
      <c r="B9" s="145" t="s">
        <v>391</v>
      </c>
      <c r="C9" s="146">
        <v>74.099999999999994</v>
      </c>
      <c r="D9" s="147">
        <v>1.35</v>
      </c>
      <c r="E9" s="148">
        <v>28255</v>
      </c>
      <c r="F9" s="148">
        <v>25994</v>
      </c>
    </row>
    <row r="10" spans="1:14" hidden="1">
      <c r="A10" s="74" t="str">
        <f t="shared" si="0"/>
        <v>LG CNSL-4.0</v>
      </c>
      <c r="B10" s="149" t="s">
        <v>392</v>
      </c>
      <c r="C10" s="150">
        <v>66.7</v>
      </c>
      <c r="D10" s="151">
        <v>1.5</v>
      </c>
      <c r="E10" s="152">
        <v>31396</v>
      </c>
      <c r="F10" s="152">
        <v>28883</v>
      </c>
    </row>
    <row r="11" spans="1:14" hidden="1">
      <c r="A11" s="74" t="str">
        <f t="shared" si="0"/>
        <v>LG CNSL-4.5</v>
      </c>
      <c r="B11" s="145" t="s">
        <v>393</v>
      </c>
      <c r="C11" s="146">
        <v>60.6</v>
      </c>
      <c r="D11" s="147">
        <v>1.65</v>
      </c>
      <c r="E11" s="148">
        <v>34535</v>
      </c>
      <c r="F11" s="148">
        <v>31771</v>
      </c>
    </row>
    <row r="12" spans="1:14" hidden="1">
      <c r="A12" s="74" t="str">
        <f t="shared" si="0"/>
        <v>LG CNSL-5.0</v>
      </c>
      <c r="B12" s="145" t="s">
        <v>394</v>
      </c>
      <c r="C12" s="146">
        <v>55.6</v>
      </c>
      <c r="D12" s="147">
        <v>1.8</v>
      </c>
      <c r="E12" s="153" t="s">
        <v>395</v>
      </c>
      <c r="F12" s="153" t="s">
        <v>395</v>
      </c>
    </row>
    <row r="13" spans="1:14" hidden="1"/>
    <row r="14" spans="1:14" hidden="1"/>
    <row r="15" spans="1:14" hidden="1"/>
    <row r="16" spans="1:14" hidden="1"/>
  </sheetData>
  <sheetProtection algorithmName="SHA-512" hashValue="9yq45vy5lwRfPFW9l3giq4AQrD2WLgUtju6Ku1CpwjZ/B6ZLCrPhLJLMA5aIOF4C8cYTcjA7MfJquQzPoPW0xw==" saltValue="CoHsxK9m16hoalG/cW52oA==" spinCount="100000" sheet="1" objects="1" scenarios="1"/>
  <mergeCells count="2">
    <mergeCell ref="H5:N5"/>
    <mergeCell ref="H2:I2"/>
  </mergeCells>
  <phoneticPr fontId="5" type="noConversion"/>
  <hyperlinks>
    <hyperlink ref="D2" r:id="rId1" display="l@로 환산값" xr:uid="{577BA0EB-F8E6-4DD7-9E73-4E0B6899E47C}"/>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BDA2A-39A7-4B41-95A5-877F285FF182}">
  <sheetPr>
    <tabColor theme="9" tint="0.39997558519241921"/>
  </sheetPr>
  <dimension ref="B1:K27"/>
  <sheetViews>
    <sheetView showGridLines="0" zoomScaleNormal="100" workbookViewId="0">
      <pane ySplit="9" topLeftCell="N20" activePane="bottomLeft" state="frozen"/>
      <selection pane="bottomLeft" activeCell="N20" sqref="N20"/>
    </sheetView>
  </sheetViews>
  <sheetFormatPr defaultColWidth="9" defaultRowHeight="18" customHeight="1"/>
  <cols>
    <col min="1" max="1" width="1.625" style="61" customWidth="1"/>
    <col min="2" max="2" width="20.875" style="61" customWidth="1"/>
    <col min="3" max="3" width="19.625" style="61" customWidth="1"/>
    <col min="4" max="4" width="18.875" style="61" bestFit="1" customWidth="1"/>
    <col min="5" max="5" width="10.75" style="61" customWidth="1"/>
    <col min="6" max="6" width="14.375" style="61" customWidth="1"/>
    <col min="7" max="7" width="10.75" style="61" customWidth="1"/>
    <col min="8" max="8" width="14" style="61" customWidth="1"/>
    <col min="9" max="10" width="13.875" style="61" customWidth="1"/>
    <col min="11" max="11" width="40.75" style="61" customWidth="1"/>
    <col min="12" max="15" width="19.375" style="61" customWidth="1"/>
    <col min="16" max="17" width="30.25" style="61" customWidth="1"/>
    <col min="18" max="16384" width="9" style="61"/>
  </cols>
  <sheetData>
    <row r="1" spans="2:11" ht="18" customHeight="1">
      <c r="B1" s="228" t="s">
        <v>396</v>
      </c>
    </row>
    <row r="2" spans="2:11" ht="18" customHeight="1">
      <c r="B2" s="219" t="s">
        <v>21</v>
      </c>
      <c r="C2" s="220" t="s">
        <v>397</v>
      </c>
      <c r="D2" s="220" t="s">
        <v>398</v>
      </c>
    </row>
    <row r="3" spans="2:11" ht="18" customHeight="1">
      <c r="B3" s="215" t="s">
        <v>399</v>
      </c>
      <c r="C3" s="213">
        <f>SUMIFS($I:$I,$B:$B,$B3)</f>
        <v>2</v>
      </c>
      <c r="D3" s="221">
        <f>SUMIFS($J:$J,$B:$B,$B3)</f>
        <v>49709.8</v>
      </c>
    </row>
    <row r="4" spans="2:11" ht="18" customHeight="1">
      <c r="B4" s="215" t="s">
        <v>400</v>
      </c>
      <c r="C4" s="213">
        <f>SUMIFS($I:$I,$B:$B,$B4)</f>
        <v>2</v>
      </c>
      <c r="D4" s="214">
        <f>SUMIFS($J:$J,$B:$B,$B4)</f>
        <v>63839.199999999997</v>
      </c>
    </row>
    <row r="5" spans="2:11" ht="18" customHeight="1">
      <c r="B5" s="215" t="s">
        <v>401</v>
      </c>
      <c r="C5" s="213">
        <f>SUMIFS($I:$I,$B:$B,$B5)</f>
        <v>0</v>
      </c>
      <c r="D5" s="221">
        <f>SUMIFS($J:$J,$B:$B,$B5)</f>
        <v>0</v>
      </c>
    </row>
    <row r="6" spans="2:11" ht="18" customHeight="1" thickBot="1">
      <c r="B6" s="216" t="s">
        <v>402</v>
      </c>
      <c r="C6" s="217">
        <f>SUM(C3:C5)</f>
        <v>4</v>
      </c>
      <c r="D6" s="218">
        <f>SUM(D3:D5)</f>
        <v>113549</v>
      </c>
      <c r="E6" s="207" t="s">
        <v>403</v>
      </c>
      <c r="F6" s="208"/>
    </row>
    <row r="7" spans="2:11" ht="18" customHeight="1">
      <c r="B7" s="483" t="s">
        <v>404</v>
      </c>
      <c r="C7" s="483"/>
      <c r="D7" s="483"/>
      <c r="E7" s="483"/>
      <c r="F7" s="483"/>
      <c r="G7" s="483"/>
      <c r="H7" s="483"/>
      <c r="I7" s="483"/>
      <c r="J7" s="483"/>
      <c r="K7" s="483"/>
    </row>
    <row r="8" spans="2:11" ht="28.5" customHeight="1">
      <c r="B8" s="58" t="s">
        <v>21</v>
      </c>
      <c r="C8" s="58" t="s">
        <v>405</v>
      </c>
      <c r="D8" s="58" t="s">
        <v>406</v>
      </c>
      <c r="E8" s="58" t="s">
        <v>407</v>
      </c>
      <c r="F8" s="58" t="s">
        <v>408</v>
      </c>
      <c r="G8" s="58" t="s">
        <v>409</v>
      </c>
      <c r="H8" s="58" t="s">
        <v>410</v>
      </c>
      <c r="I8" s="58" t="s">
        <v>411</v>
      </c>
      <c r="J8" s="58" t="s">
        <v>412</v>
      </c>
      <c r="K8" s="58" t="s">
        <v>98</v>
      </c>
    </row>
    <row r="9" spans="2:11" ht="18" customHeight="1">
      <c r="B9" s="484" t="s">
        <v>413</v>
      </c>
      <c r="C9" s="484"/>
      <c r="D9" s="484"/>
      <c r="E9" s="484"/>
      <c r="F9" s="484"/>
      <c r="G9" s="484"/>
      <c r="H9" s="143"/>
      <c r="I9" s="98">
        <f>SUM(I10:I25)</f>
        <v>4</v>
      </c>
      <c r="J9" s="158">
        <f>SUM(J10:J25)</f>
        <v>113549</v>
      </c>
      <c r="K9" s="97"/>
    </row>
    <row r="10" spans="2:11" ht="38.25">
      <c r="B10" s="209" t="s">
        <v>399</v>
      </c>
      <c r="C10" s="62" t="s">
        <v>414</v>
      </c>
      <c r="D10" s="62" t="s">
        <v>415</v>
      </c>
      <c r="E10" s="64" t="s">
        <v>416</v>
      </c>
      <c r="F10" s="102" t="s">
        <v>417</v>
      </c>
      <c r="G10" s="264">
        <f>IF(F10="해당사항 없음",1,IF(F10="스마트 팩토리",1.05,IF(F10="ERP(SAP)",1.2,IF(F10="빅데이터 사업",1.3,"확인요망"))))</f>
        <v>1</v>
      </c>
      <c r="H10" s="159" t="str">
        <f>IFERROR(IF(F10&lt;&gt;"해당사항 없음",G10*(VLOOKUP(E10,참고!$B$3:$E$12,4,FALSE)),VLOOKUP(E10,참고!$B$3:$E$12,4,FALSE)),"직접입력하세요")</f>
        <v>직접입력하세요</v>
      </c>
      <c r="I10" s="63">
        <v>0</v>
      </c>
      <c r="J10" s="160">
        <f>IFERROR(H10*I10,0)</f>
        <v>0</v>
      </c>
      <c r="K10" s="62"/>
    </row>
    <row r="11" spans="2:11" ht="38.25">
      <c r="B11" s="209" t="s">
        <v>399</v>
      </c>
      <c r="C11" s="62" t="s">
        <v>414</v>
      </c>
      <c r="D11" s="62" t="s">
        <v>418</v>
      </c>
      <c r="E11" s="64" t="s">
        <v>419</v>
      </c>
      <c r="F11" s="102" t="s">
        <v>417</v>
      </c>
      <c r="G11" s="264">
        <f t="shared" ref="G11:G24" si="0">IF(F11="해당사항 없음",1,IF(F11="스마트 팩토리",1.05,IF(F11="ERP(SAP)",1.2,IF(F11="빅데이터 사업",1.3,"확인요망"))))</f>
        <v>1</v>
      </c>
      <c r="H11" s="159">
        <f>IFERROR(IF(F11&lt;&gt;"해당사항 없음",G11*(VLOOKUP(E11,참고!$B$3:$E$12,4,FALSE)),VLOOKUP(E11,참고!$B$3:$E$12,4,FALSE)),"직접입력하세요")</f>
        <v>31396</v>
      </c>
      <c r="I11" s="63">
        <v>0</v>
      </c>
      <c r="J11" s="160">
        <f t="shared" ref="J11:J24" si="1">IFERROR(H11*I11,0)</f>
        <v>0</v>
      </c>
      <c r="K11" s="62"/>
    </row>
    <row r="12" spans="2:11" ht="38.25">
      <c r="B12" s="209" t="s">
        <v>399</v>
      </c>
      <c r="C12" s="62" t="s">
        <v>414</v>
      </c>
      <c r="D12" s="62" t="s">
        <v>420</v>
      </c>
      <c r="E12" s="64" t="s">
        <v>421</v>
      </c>
      <c r="F12" s="102" t="s">
        <v>417</v>
      </c>
      <c r="G12" s="264">
        <f t="shared" si="0"/>
        <v>1</v>
      </c>
      <c r="H12" s="159">
        <f>IFERROR(IF(F12&lt;&gt;"해당사항 없음",G12*(VLOOKUP(E12,참고!$B$3:$E$12,4,FALSE)),VLOOKUP(E12,참고!$B$3:$E$12,4,FALSE)),"직접입력하세요")</f>
        <v>16744</v>
      </c>
      <c r="I12" s="63">
        <v>1</v>
      </c>
      <c r="J12" s="160">
        <f t="shared" si="1"/>
        <v>16744</v>
      </c>
      <c r="K12" s="106" t="s">
        <v>422</v>
      </c>
    </row>
    <row r="13" spans="2:11" ht="38.25">
      <c r="B13" s="209" t="s">
        <v>399</v>
      </c>
      <c r="C13" s="62" t="s">
        <v>414</v>
      </c>
      <c r="D13" s="62" t="s">
        <v>423</v>
      </c>
      <c r="E13" s="64" t="s">
        <v>419</v>
      </c>
      <c r="F13" s="102" t="s">
        <v>424</v>
      </c>
      <c r="G13" s="264">
        <f t="shared" si="0"/>
        <v>1.05</v>
      </c>
      <c r="H13" s="159">
        <f>IFERROR(IF(F13&lt;&gt;"해당사항 없음",G13*(VLOOKUP(E13,참고!$B$3:$E$12,4,FALSE)),VLOOKUP(E13,참고!$B$3:$E$12,4,FALSE)),"직접입력하세요")</f>
        <v>32965.800000000003</v>
      </c>
      <c r="I13" s="63">
        <v>1</v>
      </c>
      <c r="J13" s="160">
        <f t="shared" si="1"/>
        <v>32965.800000000003</v>
      </c>
      <c r="K13" s="106" t="s">
        <v>425</v>
      </c>
    </row>
    <row r="14" spans="2:11" ht="25.5">
      <c r="B14" s="209" t="s">
        <v>400</v>
      </c>
      <c r="C14" s="62" t="s">
        <v>426</v>
      </c>
      <c r="D14" s="62" t="s">
        <v>426</v>
      </c>
      <c r="E14" s="64" t="s">
        <v>419</v>
      </c>
      <c r="F14" s="102" t="s">
        <v>427</v>
      </c>
      <c r="G14" s="264">
        <f t="shared" si="0"/>
        <v>1.2</v>
      </c>
      <c r="H14" s="159">
        <f>IFERROR(IF(F14&lt;&gt;"해당사항 없음",G14*(VLOOKUP(E14,참고!$B$3:$E$12,4,FALSE)),VLOOKUP(E14,참고!$B$3:$E$12,4,FALSE)),"직접입력하세요")</f>
        <v>37675.199999999997</v>
      </c>
      <c r="I14" s="63">
        <v>1</v>
      </c>
      <c r="J14" s="160">
        <f t="shared" si="1"/>
        <v>37675.199999999997</v>
      </c>
      <c r="K14" s="62"/>
    </row>
    <row r="15" spans="2:11" ht="25.5">
      <c r="B15" s="209" t="s">
        <v>400</v>
      </c>
      <c r="C15" s="62" t="s">
        <v>428</v>
      </c>
      <c r="D15" s="62" t="s">
        <v>428</v>
      </c>
      <c r="E15" s="64" t="s">
        <v>429</v>
      </c>
      <c r="F15" s="102" t="s">
        <v>417</v>
      </c>
      <c r="G15" s="264">
        <f t="shared" si="0"/>
        <v>1</v>
      </c>
      <c r="H15" s="159">
        <f>IFERROR(IF(F15&lt;&gt;"해당사항 없음",G15*(VLOOKUP(E15,참고!$B$3:$E$12,4,FALSE)),VLOOKUP(E15,참고!$B$3:$E$12,4,FALSE)),"직접입력하세요")</f>
        <v>26164</v>
      </c>
      <c r="I15" s="63">
        <v>1</v>
      </c>
      <c r="J15" s="160">
        <f t="shared" si="1"/>
        <v>26164</v>
      </c>
      <c r="K15" s="62"/>
    </row>
    <row r="16" spans="2:11" ht="25.5">
      <c r="B16" s="209" t="s">
        <v>400</v>
      </c>
      <c r="C16" s="62" t="s">
        <v>430</v>
      </c>
      <c r="D16" s="62" t="s">
        <v>431</v>
      </c>
      <c r="E16" s="64" t="s">
        <v>419</v>
      </c>
      <c r="F16" s="102" t="s">
        <v>417</v>
      </c>
      <c r="G16" s="264">
        <f t="shared" si="0"/>
        <v>1</v>
      </c>
      <c r="H16" s="159">
        <f>IFERROR(IF(F16&lt;&gt;"해당사항 없음",G16*(VLOOKUP(E16,참고!$B$3:$E$12,4,FALSE)),VLOOKUP(E16,참고!$B$3:$E$12,4,FALSE)),"직접입력하세요")</f>
        <v>31396</v>
      </c>
      <c r="I16" s="63">
        <v>0</v>
      </c>
      <c r="J16" s="160">
        <f t="shared" si="1"/>
        <v>0</v>
      </c>
      <c r="K16" s="62"/>
    </row>
    <row r="17" spans="2:11" ht="25.5">
      <c r="B17" s="209" t="s">
        <v>400</v>
      </c>
      <c r="C17" s="62" t="s">
        <v>430</v>
      </c>
      <c r="D17" s="62" t="s">
        <v>432</v>
      </c>
      <c r="E17" s="64" t="s">
        <v>416</v>
      </c>
      <c r="F17" s="102" t="s">
        <v>417</v>
      </c>
      <c r="G17" s="264">
        <f t="shared" si="0"/>
        <v>1</v>
      </c>
      <c r="H17" s="159" t="str">
        <f>IFERROR(IF(F17&lt;&gt;"해당사항 없음",G17*(VLOOKUP(E17,참고!$B$3:$E$12,4,FALSE)),VLOOKUP(E17,참고!$B$3:$E$12,4,FALSE)),"직접입력하세요")</f>
        <v>직접입력하세요</v>
      </c>
      <c r="I17" s="63">
        <v>0</v>
      </c>
      <c r="J17" s="160">
        <f t="shared" si="1"/>
        <v>0</v>
      </c>
      <c r="K17" s="62"/>
    </row>
    <row r="18" spans="2:11" ht="25.5">
      <c r="B18" s="209" t="s">
        <v>400</v>
      </c>
      <c r="C18" s="62" t="s">
        <v>433</v>
      </c>
      <c r="D18" s="62" t="s">
        <v>434</v>
      </c>
      <c r="E18" s="64" t="s">
        <v>419</v>
      </c>
      <c r="F18" s="102" t="s">
        <v>417</v>
      </c>
      <c r="G18" s="264">
        <f t="shared" si="0"/>
        <v>1</v>
      </c>
      <c r="H18" s="159">
        <f>IFERROR(IF(F18&lt;&gt;"해당사항 없음",G18*(VLOOKUP(E18,참고!$B$3:$E$12,4,FALSE)),VLOOKUP(E18,참고!$B$3:$E$12,4,FALSE)),"직접입력하세요")</f>
        <v>31396</v>
      </c>
      <c r="I18" s="63">
        <v>0</v>
      </c>
      <c r="J18" s="160">
        <f t="shared" si="1"/>
        <v>0</v>
      </c>
      <c r="K18" s="62"/>
    </row>
    <row r="19" spans="2:11" ht="25.5">
      <c r="B19" s="209" t="s">
        <v>400</v>
      </c>
      <c r="C19" s="62" t="s">
        <v>435</v>
      </c>
      <c r="D19" s="62" t="s">
        <v>434</v>
      </c>
      <c r="E19" s="64" t="s">
        <v>419</v>
      </c>
      <c r="F19" s="102" t="s">
        <v>417</v>
      </c>
      <c r="G19" s="264">
        <f t="shared" si="0"/>
        <v>1</v>
      </c>
      <c r="H19" s="159">
        <f>IFERROR(IF(F19&lt;&gt;"해당사항 없음",G19*(VLOOKUP(E19,참고!$B$3:$E$12,4,FALSE)),VLOOKUP(E19,참고!$B$3:$E$12,4,FALSE)),"직접입력하세요")</f>
        <v>31396</v>
      </c>
      <c r="I19" s="63">
        <v>0</v>
      </c>
      <c r="J19" s="160">
        <f t="shared" si="1"/>
        <v>0</v>
      </c>
      <c r="K19" s="62"/>
    </row>
    <row r="20" spans="2:11" ht="25.5">
      <c r="B20" s="209" t="s">
        <v>400</v>
      </c>
      <c r="C20" s="62" t="s">
        <v>436</v>
      </c>
      <c r="D20" s="62" t="s">
        <v>437</v>
      </c>
      <c r="E20" s="64" t="s">
        <v>438</v>
      </c>
      <c r="F20" s="102" t="s">
        <v>417</v>
      </c>
      <c r="G20" s="264">
        <f t="shared" si="0"/>
        <v>1</v>
      </c>
      <c r="H20" s="159">
        <f>IFERROR(IF(F20&lt;&gt;"해당사항 없음",G20*(VLOOKUP(E20,참고!$B$3:$E$12,4,FALSE)),VLOOKUP(E20,참고!$B$3:$E$12,4,FALSE)),"직접입력하세요")</f>
        <v>20930</v>
      </c>
      <c r="I20" s="63">
        <v>0</v>
      </c>
      <c r="J20" s="160">
        <f t="shared" si="1"/>
        <v>0</v>
      </c>
      <c r="K20" s="62"/>
    </row>
    <row r="21" spans="2:11" ht="25.5">
      <c r="B21" s="209" t="s">
        <v>400</v>
      </c>
      <c r="C21" s="62" t="s">
        <v>439</v>
      </c>
      <c r="D21" s="62" t="s">
        <v>440</v>
      </c>
      <c r="E21" s="64" t="s">
        <v>438</v>
      </c>
      <c r="F21" s="102" t="s">
        <v>417</v>
      </c>
      <c r="G21" s="264">
        <f t="shared" si="0"/>
        <v>1</v>
      </c>
      <c r="H21" s="159">
        <f>IFERROR(IF(F21&lt;&gt;"해당사항 없음",G21*(VLOOKUP(E21,참고!$B$3:$E$12,4,FALSE)),VLOOKUP(E21,참고!$B$3:$E$12,4,FALSE)),"직접입력하세요")</f>
        <v>20930</v>
      </c>
      <c r="I21" s="63">
        <v>0</v>
      </c>
      <c r="J21" s="160">
        <f t="shared" si="1"/>
        <v>0</v>
      </c>
      <c r="K21" s="62"/>
    </row>
    <row r="22" spans="2:11" ht="25.5">
      <c r="B22" s="209" t="s">
        <v>400</v>
      </c>
      <c r="C22" s="62" t="s">
        <v>441</v>
      </c>
      <c r="D22" s="62" t="s">
        <v>426</v>
      </c>
      <c r="E22" s="64" t="s">
        <v>419</v>
      </c>
      <c r="F22" s="102" t="s">
        <v>417</v>
      </c>
      <c r="G22" s="264">
        <f>IF(F22="해당사항 없음",1,IF(F22="스마트 팩토리",1.05,IF(F22="ERP(SAP)",1.2,IF(F22="빅데이터 사업",1.3,"확인요망"))))</f>
        <v>1</v>
      </c>
      <c r="H22" s="159">
        <f>IFERROR(IF(F22&lt;&gt;"해당사항 없음",G22*(VLOOKUP(E22,참고!$B$3:$E$12,4,FALSE)),VLOOKUP(E22,참고!$B$3:$E$12,4,FALSE)),"직접입력하세요")</f>
        <v>31396</v>
      </c>
      <c r="I22" s="63">
        <v>0</v>
      </c>
      <c r="J22" s="160">
        <f t="shared" si="1"/>
        <v>0</v>
      </c>
      <c r="K22" s="62"/>
    </row>
    <row r="23" spans="2:11" ht="25.5">
      <c r="B23" s="209" t="s">
        <v>400</v>
      </c>
      <c r="C23" s="62" t="s">
        <v>442</v>
      </c>
      <c r="D23" s="62" t="s">
        <v>442</v>
      </c>
      <c r="E23" s="64" t="s">
        <v>419</v>
      </c>
      <c r="F23" s="102" t="s">
        <v>417</v>
      </c>
      <c r="G23" s="264">
        <f t="shared" si="0"/>
        <v>1</v>
      </c>
      <c r="H23" s="159">
        <f>IFERROR(IF(F23&lt;&gt;"해당사항 없음",G23*(VLOOKUP(E23,참고!$B$3:$E$12,4,FALSE)),VLOOKUP(E23,참고!$B$3:$E$12,4,FALSE)),"직접입력하세요")</f>
        <v>31396</v>
      </c>
      <c r="I23" s="63">
        <v>0</v>
      </c>
      <c r="J23" s="160">
        <f t="shared" si="1"/>
        <v>0</v>
      </c>
      <c r="K23" s="62"/>
    </row>
    <row r="24" spans="2:11" ht="25.5">
      <c r="B24" s="209" t="s">
        <v>400</v>
      </c>
      <c r="C24" s="62" t="s">
        <v>443</v>
      </c>
      <c r="D24" s="62" t="s">
        <v>444</v>
      </c>
      <c r="E24" s="64" t="s">
        <v>429</v>
      </c>
      <c r="F24" s="102" t="s">
        <v>417</v>
      </c>
      <c r="G24" s="264">
        <f t="shared" si="0"/>
        <v>1</v>
      </c>
      <c r="H24" s="159">
        <f>IFERROR(IF(F24&lt;&gt;"해당사항 없음",G24*(VLOOKUP(E24,참고!$B$3:$E$12,4,FALSE)),VLOOKUP(E24,참고!$B$3:$E$12,4,FALSE)),"직접입력하세요")</f>
        <v>26164</v>
      </c>
      <c r="I24" s="63">
        <v>0</v>
      </c>
      <c r="J24" s="160">
        <f t="shared" si="1"/>
        <v>0</v>
      </c>
      <c r="K24" s="62"/>
    </row>
    <row r="25" spans="2:11" ht="18.75" customHeight="1">
      <c r="B25" s="209" t="s">
        <v>401</v>
      </c>
      <c r="C25" s="485"/>
      <c r="D25" s="486"/>
      <c r="E25" s="486"/>
      <c r="F25" s="486"/>
      <c r="G25" s="487"/>
      <c r="H25" s="211"/>
      <c r="I25" s="210">
        <v>0</v>
      </c>
      <c r="J25" s="160">
        <f>H25*1</f>
        <v>0</v>
      </c>
      <c r="K25" s="212" t="s">
        <v>445</v>
      </c>
    </row>
    <row r="27" spans="2:11" ht="18" customHeight="1">
      <c r="B27" s="204" t="s">
        <v>446</v>
      </c>
    </row>
  </sheetData>
  <mergeCells count="3">
    <mergeCell ref="B7:K7"/>
    <mergeCell ref="B9:G9"/>
    <mergeCell ref="C25:G25"/>
  </mergeCells>
  <phoneticPr fontId="5" type="noConversion"/>
  <dataValidations count="4">
    <dataValidation type="list" allowBlank="1" showInputMessage="1" showErrorMessage="1" sqref="B10:B25" xr:uid="{D791B39F-A3B6-4351-8722-EEB1A956DCAB}">
      <formula1>"①개발 인건비-표준공수 외,②개발이외 인건비,③HW/SW 등"</formula1>
    </dataValidation>
    <dataValidation type="list" allowBlank="1" showInputMessage="1" showErrorMessage="1" sqref="E10:E24" xr:uid="{1A02A15B-9D8B-4EB0-8784-056A3CE9745D}">
      <formula1>"시장단가,L-5.0,L-4.5,L-4.0,L-3.5,L-3.0,L-2.5,L-2.0,L-1.5,L-1.0,L-0.5"</formula1>
    </dataValidation>
    <dataValidation type="list" allowBlank="1" showInputMessage="1" showErrorMessage="1" sqref="C10:C24" xr:uid="{65333C23-06E9-4720-866C-A60DEA0BAFBE}">
      <formula1>"개발,인프라설치,TA,SWA,DBA,튜너,성능테스트,취약성점검,모의해킹,개인정보보호점검,OSS점검,UX기획,디자인,퍼블리셔,PM,QA,테스터,PI,분석/설계,기타"</formula1>
    </dataValidation>
    <dataValidation type="list" allowBlank="1" showInputMessage="1" showErrorMessage="1" sqref="F10:F24" xr:uid="{77957B87-5995-4672-8A07-3DB7AEB8940F}">
      <formula1>"해당사항 없음, 스마트 팩토리, ERP(SAP), 빅데이터 사업"</formula1>
    </dataValidation>
  </dataValidations>
  <pageMargins left="0.7" right="0.7" top="0.75" bottom="0.75" header="0.3" footer="0.3"/>
  <pageSetup paperSize="122" orientation="portrait" r:id="rId1"/>
  <ignoredErrors>
    <ignoredError sqref="I9:J9"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C6716-3CF1-4766-BA12-53313ECBAF62}">
  <dimension ref="A1:I1056"/>
  <sheetViews>
    <sheetView topLeftCell="A72" workbookViewId="0">
      <selection activeCell="G81" sqref="G81"/>
    </sheetView>
  </sheetViews>
  <sheetFormatPr defaultRowHeight="13.5" customHeight="1"/>
  <cols>
    <col min="2" max="2" width="20.125" style="291" customWidth="1"/>
    <col min="3" max="3" width="22.375" style="289" customWidth="1"/>
    <col min="4" max="4" width="47" style="289" customWidth="1"/>
    <col min="5" max="5" width="64.25" style="290" customWidth="1"/>
    <col min="6" max="6" width="49.375" style="290" customWidth="1"/>
    <col min="7" max="7" width="43.75" style="290" customWidth="1"/>
    <col min="8" max="8" width="44.875" style="287" customWidth="1"/>
    <col min="9" max="9" width="50.375" style="286" hidden="1" customWidth="1"/>
  </cols>
  <sheetData>
    <row r="1" spans="1:9" ht="15">
      <c r="B1" s="337" t="s">
        <v>69</v>
      </c>
      <c r="C1" s="337" t="s">
        <v>70</v>
      </c>
      <c r="D1" s="488" t="s">
        <v>447</v>
      </c>
      <c r="E1" s="489"/>
      <c r="F1" s="338" t="s">
        <v>71</v>
      </c>
      <c r="G1" s="69" t="s">
        <v>448</v>
      </c>
      <c r="H1" s="339" t="s">
        <v>449</v>
      </c>
      <c r="I1" s="292" t="s">
        <v>450</v>
      </c>
    </row>
    <row r="2" spans="1:9" ht="37.5" customHeight="1">
      <c r="A2" s="72">
        <v>1</v>
      </c>
      <c r="B2" s="434" t="s">
        <v>104</v>
      </c>
      <c r="C2" s="441" t="s">
        <v>104</v>
      </c>
      <c r="D2" s="336">
        <v>1</v>
      </c>
      <c r="E2" s="336" t="s">
        <v>451</v>
      </c>
      <c r="F2" s="437" t="s">
        <v>105</v>
      </c>
      <c r="G2" s="413"/>
      <c r="H2" s="350"/>
    </row>
    <row r="3" spans="1:9" ht="18.75" customHeight="1">
      <c r="A3" s="72">
        <v>2</v>
      </c>
      <c r="B3" s="435"/>
      <c r="C3" s="442"/>
      <c r="D3" s="336"/>
      <c r="E3" s="336"/>
      <c r="F3" s="438"/>
      <c r="G3" s="383"/>
      <c r="H3" s="350"/>
    </row>
    <row r="4" spans="1:9" ht="18.75" customHeight="1">
      <c r="A4" s="72">
        <v>3</v>
      </c>
      <c r="B4" s="435"/>
      <c r="C4" s="442"/>
      <c r="D4" s="336"/>
      <c r="E4" s="336"/>
      <c r="F4" s="439" t="s">
        <v>115</v>
      </c>
      <c r="G4" s="384"/>
      <c r="H4" s="350"/>
    </row>
    <row r="5" spans="1:9" ht="40.5" customHeight="1">
      <c r="A5" s="72">
        <v>4</v>
      </c>
      <c r="B5" s="435"/>
      <c r="C5" s="442"/>
      <c r="D5" s="336"/>
      <c r="E5" s="336"/>
      <c r="F5" s="438"/>
      <c r="G5" s="383"/>
      <c r="H5" s="350"/>
    </row>
    <row r="6" spans="1:9" ht="18.75" customHeight="1">
      <c r="A6" s="72">
        <v>5</v>
      </c>
      <c r="B6" s="435"/>
      <c r="C6" s="442"/>
      <c r="D6" s="336"/>
      <c r="E6" s="336"/>
      <c r="F6" s="439" t="s">
        <v>118</v>
      </c>
      <c r="G6" s="384"/>
      <c r="H6" s="350"/>
    </row>
    <row r="7" spans="1:9" ht="18.75" customHeight="1">
      <c r="A7" s="72">
        <v>6</v>
      </c>
      <c r="B7" s="435"/>
      <c r="C7" s="442"/>
      <c r="D7" s="336"/>
      <c r="E7" s="336"/>
      <c r="F7" s="438"/>
      <c r="G7" s="385"/>
      <c r="H7" s="350"/>
    </row>
    <row r="8" spans="1:9" ht="18.75" customHeight="1">
      <c r="A8" s="72">
        <v>7</v>
      </c>
      <c r="B8" s="435"/>
      <c r="C8" s="442"/>
      <c r="D8" s="336"/>
      <c r="E8" s="336"/>
      <c r="F8" s="439" t="s">
        <v>122</v>
      </c>
      <c r="G8" s="385"/>
      <c r="H8" s="350"/>
    </row>
    <row r="9" spans="1:9">
      <c r="A9" s="72">
        <v>8</v>
      </c>
      <c r="B9" s="435"/>
      <c r="C9" s="442"/>
      <c r="D9" s="336">
        <v>3</v>
      </c>
      <c r="E9" s="336" t="s">
        <v>452</v>
      </c>
      <c r="F9" s="440"/>
      <c r="G9" s="383"/>
      <c r="H9" s="350"/>
    </row>
    <row r="10" spans="1:9" ht="15">
      <c r="A10" s="72">
        <v>9</v>
      </c>
      <c r="B10" s="435"/>
      <c r="C10" s="442"/>
      <c r="D10" s="490">
        <v>1</v>
      </c>
      <c r="E10" s="336" t="s">
        <v>453</v>
      </c>
      <c r="F10" s="438"/>
      <c r="G10" s="386"/>
      <c r="H10" s="350"/>
    </row>
    <row r="11" spans="1:9" ht="18">
      <c r="A11" s="72">
        <v>10</v>
      </c>
      <c r="B11" s="435"/>
      <c r="C11" s="442"/>
      <c r="D11" s="491"/>
      <c r="E11" s="336"/>
      <c r="F11" s="389" t="s">
        <v>128</v>
      </c>
      <c r="G11" s="387"/>
      <c r="H11" s="350"/>
    </row>
    <row r="12" spans="1:9">
      <c r="A12" s="72">
        <v>11</v>
      </c>
      <c r="B12" s="435"/>
      <c r="C12" s="442"/>
      <c r="D12" s="491"/>
      <c r="E12" s="336"/>
      <c r="F12" s="439" t="s">
        <v>132</v>
      </c>
      <c r="G12" s="388"/>
      <c r="H12" s="350"/>
    </row>
    <row r="13" spans="1:9">
      <c r="A13" s="72">
        <v>12</v>
      </c>
      <c r="B13" s="435"/>
      <c r="C13" s="442"/>
      <c r="D13" s="492"/>
      <c r="E13" s="336"/>
      <c r="F13" s="440"/>
      <c r="G13" s="387"/>
      <c r="H13" s="350"/>
    </row>
    <row r="14" spans="1:9" ht="15">
      <c r="A14" s="72">
        <v>13</v>
      </c>
      <c r="B14" s="435"/>
      <c r="C14" s="442"/>
      <c r="D14" s="336"/>
      <c r="E14" s="344"/>
      <c r="F14" s="440"/>
      <c r="G14" s="386"/>
      <c r="H14" s="350"/>
    </row>
    <row r="15" spans="1:9">
      <c r="A15" s="72">
        <v>14</v>
      </c>
      <c r="B15" s="435"/>
      <c r="C15" s="442"/>
      <c r="D15" s="336"/>
      <c r="E15" s="344"/>
      <c r="F15" s="440"/>
      <c r="G15" s="387"/>
      <c r="H15" s="350"/>
    </row>
    <row r="16" spans="1:9">
      <c r="A16" s="72">
        <v>15</v>
      </c>
      <c r="B16" s="435"/>
      <c r="C16" s="442"/>
      <c r="D16" s="336"/>
      <c r="E16" s="344"/>
      <c r="F16" s="438"/>
      <c r="G16" s="387"/>
      <c r="H16" s="350"/>
    </row>
    <row r="17" spans="1:8">
      <c r="A17" s="72">
        <v>16</v>
      </c>
      <c r="B17" s="435"/>
      <c r="C17" s="442"/>
      <c r="D17" s="336"/>
      <c r="E17" s="344"/>
      <c r="F17" s="439" t="s">
        <v>141</v>
      </c>
      <c r="G17" s="387"/>
      <c r="H17" s="350"/>
    </row>
    <row r="18" spans="1:8">
      <c r="A18" s="72">
        <v>17</v>
      </c>
      <c r="B18" s="435"/>
      <c r="C18" s="442"/>
      <c r="D18" s="336"/>
      <c r="E18" s="336"/>
      <c r="F18" s="438"/>
      <c r="G18" s="387"/>
      <c r="H18" s="350"/>
    </row>
    <row r="19" spans="1:8">
      <c r="A19" s="72">
        <v>18</v>
      </c>
      <c r="B19" s="435"/>
      <c r="C19" s="442"/>
      <c r="D19" s="336"/>
      <c r="E19" s="336"/>
      <c r="F19" s="439" t="s">
        <v>145</v>
      </c>
      <c r="G19" s="387"/>
      <c r="H19" s="350"/>
    </row>
    <row r="20" spans="1:8" ht="15">
      <c r="A20" s="72">
        <v>19</v>
      </c>
      <c r="B20" s="435"/>
      <c r="C20" s="442"/>
      <c r="D20" s="336"/>
      <c r="E20" s="336"/>
      <c r="F20" s="440"/>
      <c r="G20" s="386"/>
      <c r="H20" s="350"/>
    </row>
    <row r="21" spans="1:8">
      <c r="A21" s="72">
        <v>20</v>
      </c>
      <c r="B21" s="435"/>
      <c r="C21" s="442"/>
      <c r="D21" s="336"/>
      <c r="E21" s="336"/>
      <c r="F21" s="438"/>
      <c r="G21" s="387"/>
      <c r="H21" s="350"/>
    </row>
    <row r="22" spans="1:8">
      <c r="A22" s="72">
        <v>21</v>
      </c>
      <c r="B22" s="435"/>
      <c r="C22" s="442"/>
      <c r="D22" s="336"/>
      <c r="E22" s="336"/>
      <c r="F22" s="439" t="s">
        <v>150</v>
      </c>
      <c r="G22" s="387"/>
      <c r="H22" s="350"/>
    </row>
    <row r="23" spans="1:8">
      <c r="A23" s="72">
        <v>22</v>
      </c>
      <c r="B23" s="436"/>
      <c r="C23" s="444"/>
      <c r="D23" s="336"/>
      <c r="E23" s="336"/>
      <c r="F23" s="438"/>
      <c r="G23" s="388"/>
      <c r="H23" s="350"/>
    </row>
    <row r="24" spans="1:8" ht="15.75">
      <c r="A24" s="72">
        <v>24</v>
      </c>
      <c r="B24" s="398"/>
      <c r="C24" s="431" t="s">
        <v>154</v>
      </c>
      <c r="D24" s="336"/>
      <c r="E24" s="336"/>
      <c r="F24" s="445" t="s">
        <v>155</v>
      </c>
      <c r="G24" s="388"/>
      <c r="H24" s="350"/>
    </row>
    <row r="25" spans="1:8" ht="18.75">
      <c r="A25" s="72">
        <v>25</v>
      </c>
      <c r="B25" s="398" t="s">
        <v>157</v>
      </c>
      <c r="C25" s="432"/>
      <c r="D25" s="336"/>
      <c r="E25" s="336"/>
      <c r="F25" s="447"/>
      <c r="G25" s="349"/>
      <c r="H25" s="350"/>
    </row>
    <row r="26" spans="1:8" ht="15.75">
      <c r="A26" s="72">
        <v>26</v>
      </c>
      <c r="B26" s="398"/>
      <c r="C26" s="432"/>
      <c r="D26" s="336"/>
      <c r="E26" s="336"/>
      <c r="F26" s="445" t="s">
        <v>159</v>
      </c>
      <c r="G26" s="380"/>
      <c r="H26" s="350"/>
    </row>
    <row r="27" spans="1:8" ht="15.75">
      <c r="A27" s="72">
        <v>27</v>
      </c>
      <c r="B27" s="398"/>
      <c r="C27" s="432"/>
      <c r="D27" s="336"/>
      <c r="E27" s="336"/>
      <c r="F27" s="447"/>
      <c r="G27" s="349"/>
      <c r="H27" s="350"/>
    </row>
    <row r="28" spans="1:8" ht="15.75">
      <c r="A28" s="72">
        <v>28</v>
      </c>
      <c r="B28" s="398"/>
      <c r="C28" s="432"/>
      <c r="D28" s="336"/>
      <c r="E28" s="336"/>
      <c r="F28" s="445" t="s">
        <v>162</v>
      </c>
      <c r="G28" s="380"/>
      <c r="H28" s="350"/>
    </row>
    <row r="29" spans="1:8" ht="82.5">
      <c r="A29" s="72">
        <v>29</v>
      </c>
      <c r="B29" s="398"/>
      <c r="C29" s="432"/>
      <c r="D29" s="336">
        <v>3</v>
      </c>
      <c r="E29" s="336" t="s">
        <v>454</v>
      </c>
      <c r="F29" s="447"/>
      <c r="G29" s="379"/>
      <c r="H29" s="350" t="s">
        <v>455</v>
      </c>
    </row>
    <row r="30" spans="1:8" ht="15.75">
      <c r="A30" s="72">
        <v>30</v>
      </c>
      <c r="B30" s="398"/>
      <c r="C30" s="432"/>
      <c r="D30" s="336"/>
      <c r="E30" s="336"/>
      <c r="F30" s="445" t="s">
        <v>165</v>
      </c>
      <c r="G30" s="379"/>
      <c r="H30" s="350"/>
    </row>
    <row r="31" spans="1:8" ht="15.75">
      <c r="A31" s="72">
        <v>31</v>
      </c>
      <c r="B31" s="398"/>
      <c r="C31" s="432"/>
      <c r="D31" s="336"/>
      <c r="E31" s="336"/>
      <c r="F31" s="446"/>
      <c r="G31" s="349"/>
      <c r="H31" s="350"/>
    </row>
    <row r="32" spans="1:8" ht="15.75">
      <c r="A32" s="72">
        <v>32</v>
      </c>
      <c r="B32" s="398"/>
      <c r="C32" s="432"/>
      <c r="D32" s="336"/>
      <c r="E32" s="336"/>
      <c r="F32" s="447"/>
      <c r="G32" s="381"/>
      <c r="H32" s="350"/>
    </row>
    <row r="33" spans="1:8" ht="18">
      <c r="A33" s="72">
        <v>33</v>
      </c>
      <c r="B33" s="398"/>
      <c r="C33" s="432"/>
      <c r="D33" s="336"/>
      <c r="E33" s="336"/>
      <c r="F33" s="377" t="s">
        <v>170</v>
      </c>
      <c r="G33" s="349"/>
      <c r="H33" s="350"/>
    </row>
    <row r="34" spans="1:8" ht="15.75">
      <c r="A34" s="72">
        <v>34</v>
      </c>
      <c r="B34" s="398"/>
      <c r="C34" s="432"/>
      <c r="D34" s="336"/>
      <c r="E34" s="344"/>
      <c r="F34" s="445" t="s">
        <v>172</v>
      </c>
      <c r="G34" s="342"/>
      <c r="H34" s="350"/>
    </row>
    <row r="35" spans="1:8" ht="15.75">
      <c r="A35" s="72">
        <v>35</v>
      </c>
      <c r="B35" s="398"/>
      <c r="C35" s="432"/>
      <c r="D35" s="336"/>
      <c r="E35" s="336"/>
      <c r="F35" s="446"/>
      <c r="G35" s="349"/>
      <c r="H35" s="350"/>
    </row>
    <row r="36" spans="1:8" ht="15.75">
      <c r="A36" s="72">
        <v>36</v>
      </c>
      <c r="B36" s="398"/>
      <c r="C36" s="432"/>
      <c r="D36" s="336"/>
      <c r="E36" s="336"/>
      <c r="F36" s="446"/>
      <c r="G36" s="381"/>
      <c r="H36" s="350"/>
    </row>
    <row r="37" spans="1:8" ht="66">
      <c r="A37" s="72">
        <v>37</v>
      </c>
      <c r="B37" s="398"/>
      <c r="C37" s="432"/>
      <c r="D37" s="336"/>
      <c r="E37" s="336"/>
      <c r="F37" s="446"/>
      <c r="G37" s="349"/>
      <c r="H37" s="350" t="s">
        <v>456</v>
      </c>
    </row>
    <row r="38" spans="1:8" ht="44.25" customHeight="1">
      <c r="A38" s="72">
        <v>38</v>
      </c>
      <c r="B38" s="398"/>
      <c r="C38" s="432"/>
      <c r="D38" s="336"/>
      <c r="E38" s="336"/>
      <c r="F38" s="447"/>
      <c r="G38" s="349"/>
      <c r="H38" s="350"/>
    </row>
    <row r="39" spans="1:8" ht="38.25" customHeight="1">
      <c r="A39" s="72">
        <v>39</v>
      </c>
      <c r="B39" s="398"/>
      <c r="C39" s="432"/>
      <c r="D39" s="336"/>
      <c r="E39" s="336"/>
      <c r="F39" s="445" t="s">
        <v>178</v>
      </c>
      <c r="G39" s="349"/>
      <c r="H39" s="350" t="s">
        <v>457</v>
      </c>
    </row>
    <row r="40" spans="1:8" ht="16.5">
      <c r="A40" s="72">
        <v>40</v>
      </c>
      <c r="B40" s="398"/>
      <c r="C40" s="432"/>
      <c r="D40" s="336"/>
      <c r="E40" s="336"/>
      <c r="F40" s="447"/>
      <c r="G40" s="349"/>
      <c r="H40" s="350" t="s">
        <v>458</v>
      </c>
    </row>
    <row r="41" spans="1:8" ht="15.75">
      <c r="A41" s="72">
        <v>41</v>
      </c>
      <c r="B41" s="398"/>
      <c r="C41" s="432"/>
      <c r="D41" s="336"/>
      <c r="E41" s="336"/>
      <c r="F41" s="445" t="s">
        <v>182</v>
      </c>
      <c r="G41" s="349"/>
      <c r="H41" s="350"/>
    </row>
    <row r="42" spans="1:8" ht="15.75">
      <c r="A42" s="72">
        <v>42</v>
      </c>
      <c r="B42" s="398"/>
      <c r="C42" s="432"/>
      <c r="D42" s="336"/>
      <c r="E42" s="336"/>
      <c r="F42" s="446"/>
      <c r="G42" s="381"/>
      <c r="H42" s="350"/>
    </row>
    <row r="43" spans="1:8" ht="15.75">
      <c r="A43" s="72">
        <v>43</v>
      </c>
      <c r="B43" s="398"/>
      <c r="C43" s="432"/>
      <c r="D43" s="336"/>
      <c r="E43" s="336"/>
      <c r="F43" s="447"/>
      <c r="G43" s="349"/>
      <c r="H43" s="350"/>
    </row>
    <row r="44" spans="1:8" ht="15.75">
      <c r="A44" s="72">
        <v>44</v>
      </c>
      <c r="B44" s="398"/>
      <c r="C44" s="432"/>
      <c r="D44" s="336"/>
      <c r="E44" s="336"/>
      <c r="F44" s="445" t="s">
        <v>186</v>
      </c>
      <c r="G44" s="349"/>
      <c r="H44" s="350"/>
    </row>
    <row r="45" spans="1:8" ht="15.75">
      <c r="A45" s="72">
        <v>45</v>
      </c>
      <c r="B45" s="399"/>
      <c r="C45" s="432"/>
      <c r="D45" s="336"/>
      <c r="E45" s="336"/>
      <c r="F45" s="447"/>
      <c r="G45" s="342"/>
      <c r="H45" s="350"/>
    </row>
    <row r="46" spans="1:8" ht="18">
      <c r="A46" s="72">
        <v>23</v>
      </c>
      <c r="B46" s="393" t="s">
        <v>189</v>
      </c>
      <c r="C46" s="342" t="s">
        <v>190</v>
      </c>
      <c r="D46" s="336"/>
      <c r="E46" s="336"/>
      <c r="F46" s="379" t="s">
        <v>190</v>
      </c>
      <c r="G46" s="342"/>
      <c r="H46" s="350"/>
    </row>
    <row r="47" spans="1:8" ht="18">
      <c r="A47" s="72">
        <v>46</v>
      </c>
      <c r="B47" s="67"/>
      <c r="C47" s="378" t="s">
        <v>194</v>
      </c>
      <c r="D47" s="336"/>
      <c r="E47" s="336"/>
      <c r="F47" s="342" t="s">
        <v>194</v>
      </c>
      <c r="G47" s="342"/>
      <c r="H47" s="350"/>
    </row>
    <row r="48" spans="1:8" ht="36" customHeight="1">
      <c r="A48" s="72">
        <v>47</v>
      </c>
      <c r="B48" s="394"/>
      <c r="C48" s="335" t="s">
        <v>195</v>
      </c>
      <c r="D48" s="336">
        <v>4</v>
      </c>
      <c r="E48" s="336" t="s">
        <v>459</v>
      </c>
      <c r="F48" s="335" t="s">
        <v>195</v>
      </c>
      <c r="G48" s="357"/>
      <c r="H48" s="350" t="s">
        <v>460</v>
      </c>
    </row>
    <row r="49" spans="1:8">
      <c r="A49" s="72">
        <v>47</v>
      </c>
      <c r="B49" s="394"/>
      <c r="C49" s="335" t="s">
        <v>195</v>
      </c>
      <c r="D49" s="336"/>
      <c r="E49" s="336"/>
      <c r="F49" s="335" t="s">
        <v>195</v>
      </c>
      <c r="G49" s="356"/>
      <c r="H49" s="350"/>
    </row>
    <row r="50" spans="1:8">
      <c r="A50" s="72">
        <v>47</v>
      </c>
      <c r="B50" s="394"/>
      <c r="C50" s="335" t="s">
        <v>195</v>
      </c>
      <c r="D50" s="336"/>
      <c r="E50" s="336"/>
      <c r="F50" s="335" t="s">
        <v>195</v>
      </c>
      <c r="G50" s="356"/>
      <c r="H50" s="350"/>
    </row>
    <row r="51" spans="1:8">
      <c r="A51" s="72">
        <v>47</v>
      </c>
      <c r="B51" s="394"/>
      <c r="C51" s="335" t="s">
        <v>195</v>
      </c>
      <c r="D51" s="336"/>
      <c r="E51" s="336"/>
      <c r="F51" s="335" t="s">
        <v>195</v>
      </c>
      <c r="G51" s="356"/>
      <c r="H51" s="350"/>
    </row>
    <row r="52" spans="1:8">
      <c r="A52" s="72">
        <v>48</v>
      </c>
      <c r="B52" s="394"/>
      <c r="C52" s="391" t="s">
        <v>203</v>
      </c>
      <c r="D52" s="346"/>
      <c r="E52" s="336"/>
      <c r="F52" s="290" t="s">
        <v>204</v>
      </c>
      <c r="G52" s="356"/>
      <c r="H52" s="350"/>
    </row>
    <row r="53" spans="1:8">
      <c r="A53" s="72">
        <v>48</v>
      </c>
      <c r="B53" s="394"/>
      <c r="C53" s="391" t="s">
        <v>203</v>
      </c>
      <c r="D53" s="346"/>
      <c r="E53" s="336"/>
      <c r="F53" s="290" t="s">
        <v>204</v>
      </c>
      <c r="G53" s="356"/>
      <c r="H53" s="350"/>
    </row>
    <row r="54" spans="1:8" ht="15">
      <c r="A54" s="72">
        <v>48</v>
      </c>
      <c r="B54" s="394"/>
      <c r="C54" s="396" t="s">
        <v>203</v>
      </c>
      <c r="D54" s="346"/>
      <c r="E54" s="336"/>
      <c r="F54" s="295" t="s">
        <v>204</v>
      </c>
      <c r="G54" s="356"/>
      <c r="H54" s="350"/>
    </row>
    <row r="55" spans="1:8" ht="15">
      <c r="A55" s="72">
        <v>48</v>
      </c>
      <c r="B55" s="394"/>
      <c r="C55" s="396" t="s">
        <v>203</v>
      </c>
      <c r="D55" s="346"/>
      <c r="E55" s="336"/>
      <c r="F55" s="295" t="s">
        <v>204</v>
      </c>
      <c r="G55" s="356"/>
      <c r="H55" s="350"/>
    </row>
    <row r="56" spans="1:8" ht="15">
      <c r="A56" s="72">
        <v>48</v>
      </c>
      <c r="B56" s="394"/>
      <c r="C56" s="396" t="s">
        <v>203</v>
      </c>
      <c r="D56" s="346"/>
      <c r="E56" s="336"/>
      <c r="F56" s="295" t="s">
        <v>204</v>
      </c>
      <c r="G56" s="356"/>
      <c r="H56" s="350"/>
    </row>
    <row r="57" spans="1:8" ht="15">
      <c r="A57" s="72">
        <v>48</v>
      </c>
      <c r="B57" s="394"/>
      <c r="C57" s="396" t="s">
        <v>203</v>
      </c>
      <c r="D57" s="346"/>
      <c r="E57" s="336"/>
      <c r="F57" s="295" t="s">
        <v>204</v>
      </c>
      <c r="G57" s="356"/>
      <c r="H57" s="350"/>
    </row>
    <row r="58" spans="1:8">
      <c r="A58" s="72">
        <v>49</v>
      </c>
      <c r="B58" s="394"/>
      <c r="C58" s="392"/>
      <c r="D58" s="346"/>
      <c r="E58" s="336"/>
      <c r="F58" s="391" t="s">
        <v>216</v>
      </c>
      <c r="G58" s="356"/>
      <c r="H58" s="350"/>
    </row>
    <row r="59" spans="1:8">
      <c r="A59" s="72">
        <v>50</v>
      </c>
      <c r="B59" s="394"/>
      <c r="C59" s="392"/>
      <c r="D59" s="346"/>
      <c r="E59" s="336"/>
      <c r="F59" s="392"/>
      <c r="G59" s="356"/>
      <c r="H59" s="350"/>
    </row>
    <row r="60" spans="1:8" ht="16.5">
      <c r="A60" s="72">
        <v>51</v>
      </c>
      <c r="B60" s="394"/>
      <c r="C60" s="392"/>
      <c r="D60" s="336">
        <v>3</v>
      </c>
      <c r="E60" s="336" t="s">
        <v>461</v>
      </c>
      <c r="F60" s="392"/>
      <c r="G60" s="363"/>
      <c r="H60" s="350" t="s">
        <v>460</v>
      </c>
    </row>
    <row r="61" spans="1:8" ht="15">
      <c r="A61" s="72">
        <v>51</v>
      </c>
      <c r="B61" s="394"/>
      <c r="C61" s="392"/>
      <c r="D61" s="336"/>
      <c r="E61" s="336"/>
      <c r="F61" s="392"/>
      <c r="G61" s="363"/>
      <c r="H61" s="350"/>
    </row>
    <row r="62" spans="1:8" ht="15">
      <c r="A62" s="72">
        <v>51</v>
      </c>
      <c r="B62" s="394"/>
      <c r="C62" s="392"/>
      <c r="D62" s="336"/>
      <c r="E62" s="344"/>
      <c r="F62" s="392"/>
      <c r="G62" s="363"/>
      <c r="H62" s="350"/>
    </row>
    <row r="63" spans="1:8" ht="15">
      <c r="A63" s="72">
        <v>51</v>
      </c>
      <c r="B63" s="394"/>
      <c r="C63" s="392"/>
      <c r="D63" s="336"/>
      <c r="E63" s="344"/>
      <c r="F63" s="392"/>
      <c r="G63" s="363"/>
      <c r="H63" s="350"/>
    </row>
    <row r="64" spans="1:8" ht="15">
      <c r="A64" s="72">
        <v>51</v>
      </c>
      <c r="B64" s="394"/>
      <c r="C64" s="392"/>
      <c r="D64" s="336"/>
      <c r="E64" s="344"/>
      <c r="F64" s="392"/>
      <c r="G64" s="363"/>
      <c r="H64" s="350"/>
    </row>
    <row r="65" spans="1:8" ht="15">
      <c r="A65" s="72">
        <v>52</v>
      </c>
      <c r="B65" s="395"/>
      <c r="C65" s="335"/>
      <c r="D65" s="336"/>
      <c r="E65" s="336"/>
      <c r="F65" s="335"/>
      <c r="G65" s="363"/>
      <c r="H65" s="350"/>
    </row>
    <row r="66" spans="1:8" ht="66" customHeight="1">
      <c r="A66" s="72">
        <v>53</v>
      </c>
      <c r="B66" s="451" t="s">
        <v>229</v>
      </c>
      <c r="C66" s="432" t="s">
        <v>230</v>
      </c>
      <c r="D66" s="336"/>
      <c r="E66" s="336"/>
      <c r="F66" s="448" t="s">
        <v>231</v>
      </c>
      <c r="G66" s="363"/>
      <c r="H66" s="350" t="s">
        <v>462</v>
      </c>
    </row>
    <row r="67" spans="1:8">
      <c r="A67" s="72">
        <v>54</v>
      </c>
      <c r="B67" s="452"/>
      <c r="C67" s="432"/>
      <c r="D67" s="336"/>
      <c r="E67" s="336"/>
      <c r="F67" s="449"/>
      <c r="G67" s="288"/>
      <c r="H67" s="350"/>
    </row>
    <row r="68" spans="1:8">
      <c r="A68" s="72">
        <v>55</v>
      </c>
      <c r="B68" s="452"/>
      <c r="C68" s="432"/>
      <c r="D68" s="336"/>
      <c r="E68" s="336"/>
      <c r="F68" s="449"/>
      <c r="G68" s="288"/>
      <c r="H68" s="350"/>
    </row>
    <row r="69" spans="1:8" ht="29.25" customHeight="1">
      <c r="A69" s="72">
        <v>56</v>
      </c>
      <c r="B69" s="452"/>
      <c r="C69" s="433"/>
      <c r="D69" s="336"/>
      <c r="E69" s="336"/>
      <c r="F69" s="450"/>
      <c r="G69" s="288"/>
      <c r="H69" s="350"/>
    </row>
    <row r="70" spans="1:8" ht="29.25" customHeight="1">
      <c r="A70" s="72"/>
      <c r="B70" s="452"/>
      <c r="C70" s="432" t="s">
        <v>238</v>
      </c>
      <c r="D70" s="336"/>
      <c r="E70" s="336"/>
      <c r="F70" s="445" t="s">
        <v>238</v>
      </c>
      <c r="G70" s="288"/>
      <c r="H70" s="350"/>
    </row>
    <row r="71" spans="1:8">
      <c r="A71" s="72"/>
      <c r="B71" s="452"/>
      <c r="C71" s="432"/>
      <c r="D71" s="336"/>
      <c r="E71" s="336"/>
      <c r="F71" s="446"/>
      <c r="G71" s="288"/>
      <c r="H71" s="350"/>
    </row>
    <row r="72" spans="1:8" ht="33" customHeight="1">
      <c r="A72" s="72"/>
      <c r="B72" s="452"/>
      <c r="C72" s="432"/>
      <c r="D72" s="336">
        <v>1</v>
      </c>
      <c r="E72" s="336" t="s">
        <v>463</v>
      </c>
      <c r="F72" s="446"/>
      <c r="G72" s="288"/>
    </row>
    <row r="73" spans="1:8">
      <c r="A73" s="72"/>
      <c r="B73" s="452"/>
      <c r="C73" s="432"/>
      <c r="D73" s="336"/>
      <c r="E73" s="336"/>
      <c r="F73" s="446"/>
      <c r="G73" s="288"/>
    </row>
    <row r="74" spans="1:8" ht="33" customHeight="1">
      <c r="A74" s="72"/>
      <c r="B74" s="452"/>
      <c r="C74" s="433"/>
      <c r="D74" s="336"/>
      <c r="E74" s="336"/>
      <c r="F74" s="447"/>
      <c r="G74" s="288"/>
    </row>
    <row r="75" spans="1:8">
      <c r="A75" s="72">
        <v>59</v>
      </c>
      <c r="B75" s="453"/>
      <c r="C75" s="432" t="s">
        <v>464</v>
      </c>
      <c r="D75" s="336"/>
      <c r="E75" s="336"/>
      <c r="F75" s="445" t="s">
        <v>465</v>
      </c>
      <c r="G75" s="288"/>
    </row>
    <row r="76" spans="1:8" ht="53.25" customHeight="1">
      <c r="A76" s="72">
        <v>60</v>
      </c>
      <c r="B76" s="453"/>
      <c r="C76" s="432"/>
      <c r="D76" s="336">
        <v>1</v>
      </c>
      <c r="E76" s="336" t="s">
        <v>466</v>
      </c>
      <c r="F76" s="446"/>
      <c r="G76" s="288"/>
    </row>
    <row r="77" spans="1:8" ht="53.25" customHeight="1">
      <c r="A77" s="72">
        <v>64</v>
      </c>
      <c r="B77" s="453"/>
      <c r="C77" s="432"/>
      <c r="D77" s="336"/>
      <c r="E77" s="336"/>
      <c r="F77" s="446"/>
      <c r="G77" s="288"/>
    </row>
    <row r="78" spans="1:8" ht="67.5" customHeight="1">
      <c r="A78" s="72">
        <v>65</v>
      </c>
      <c r="B78" s="453"/>
      <c r="C78" s="432"/>
      <c r="D78" s="336"/>
      <c r="E78" s="336"/>
      <c r="F78" s="446"/>
      <c r="G78" s="288"/>
    </row>
    <row r="79" spans="1:8" ht="67.5" customHeight="1">
      <c r="A79" s="72">
        <v>66</v>
      </c>
      <c r="B79" s="454"/>
      <c r="C79" s="433"/>
      <c r="D79" s="336"/>
      <c r="E79" s="336"/>
      <c r="F79" s="447"/>
      <c r="G79" s="288"/>
    </row>
    <row r="80" spans="1:8" ht="33" customHeight="1">
      <c r="A80" s="72">
        <v>67</v>
      </c>
      <c r="B80" s="474" t="s">
        <v>255</v>
      </c>
      <c r="C80" s="477" t="s">
        <v>256</v>
      </c>
      <c r="D80" s="336"/>
      <c r="E80" s="336"/>
      <c r="F80" s="390" t="s">
        <v>257</v>
      </c>
      <c r="G80" s="288"/>
    </row>
    <row r="81" spans="1:8">
      <c r="A81" s="72">
        <v>68</v>
      </c>
      <c r="B81" s="475"/>
      <c r="C81" s="478"/>
      <c r="D81" s="336">
        <v>2</v>
      </c>
      <c r="E81" s="336" t="s">
        <v>467</v>
      </c>
      <c r="F81" s="377"/>
      <c r="G81" s="370"/>
      <c r="H81" s="350"/>
    </row>
    <row r="82" spans="1:8">
      <c r="A82" s="72">
        <v>69</v>
      </c>
      <c r="B82" s="475"/>
      <c r="C82" s="478"/>
      <c r="D82" s="299" t="s">
        <v>468</v>
      </c>
      <c r="E82" s="299" t="s">
        <v>468</v>
      </c>
      <c r="F82" s="377"/>
      <c r="G82" s="288"/>
      <c r="H82" s="350"/>
    </row>
    <row r="83" spans="1:8">
      <c r="A83" s="72">
        <v>70</v>
      </c>
      <c r="B83" s="475"/>
      <c r="C83" s="478"/>
      <c r="F83" s="377"/>
      <c r="G83" s="288"/>
      <c r="H83" s="350"/>
    </row>
    <row r="84" spans="1:8">
      <c r="A84" s="72">
        <v>71</v>
      </c>
      <c r="B84" s="475"/>
      <c r="C84" s="478"/>
      <c r="D84" s="336">
        <v>2</v>
      </c>
      <c r="E84" s="336" t="s">
        <v>469</v>
      </c>
      <c r="F84" s="378"/>
      <c r="G84" s="288"/>
      <c r="H84" s="350"/>
    </row>
    <row r="85" spans="1:8" ht="45" customHeight="1">
      <c r="A85" s="72">
        <v>72</v>
      </c>
      <c r="B85" s="475"/>
      <c r="C85" s="478"/>
      <c r="D85" s="336">
        <v>2</v>
      </c>
      <c r="E85" s="336" t="s">
        <v>470</v>
      </c>
      <c r="F85" s="347" t="s">
        <v>265</v>
      </c>
      <c r="G85" s="288"/>
      <c r="H85" s="350"/>
    </row>
    <row r="86" spans="1:8">
      <c r="A86" s="72">
        <v>73</v>
      </c>
      <c r="B86" s="475"/>
      <c r="C86" s="478"/>
      <c r="D86" s="490">
        <v>1</v>
      </c>
      <c r="E86" s="336" t="s">
        <v>471</v>
      </c>
      <c r="F86" s="377"/>
      <c r="G86" s="288"/>
      <c r="H86" s="350"/>
    </row>
    <row r="87" spans="1:8">
      <c r="A87" s="72">
        <v>74</v>
      </c>
      <c r="B87" s="475"/>
      <c r="C87" s="478"/>
      <c r="D87" s="491"/>
      <c r="E87" s="336" t="s">
        <v>472</v>
      </c>
      <c r="F87" s="377"/>
      <c r="G87" s="288"/>
      <c r="H87" s="351"/>
    </row>
    <row r="88" spans="1:8">
      <c r="A88" s="72">
        <v>75</v>
      </c>
      <c r="B88" s="475"/>
      <c r="C88" s="478"/>
      <c r="D88" s="491"/>
      <c r="E88" s="336" t="s">
        <v>473</v>
      </c>
      <c r="F88" s="377"/>
      <c r="G88" s="288"/>
      <c r="H88" s="350"/>
    </row>
    <row r="89" spans="1:8">
      <c r="A89" s="72">
        <v>76</v>
      </c>
      <c r="B89" s="475"/>
      <c r="C89" s="478"/>
      <c r="D89" s="491"/>
      <c r="E89" s="336" t="s">
        <v>474</v>
      </c>
      <c r="F89" s="377"/>
      <c r="G89" s="288"/>
      <c r="H89" s="350"/>
    </row>
    <row r="90" spans="1:8">
      <c r="A90" s="72">
        <v>77</v>
      </c>
      <c r="B90" s="475"/>
      <c r="C90" s="478"/>
      <c r="D90" s="492"/>
      <c r="E90" s="336" t="s">
        <v>475</v>
      </c>
      <c r="F90" s="377"/>
      <c r="G90" s="288"/>
      <c r="H90" s="350"/>
    </row>
    <row r="91" spans="1:8">
      <c r="A91" s="72">
        <v>78</v>
      </c>
      <c r="B91" s="475"/>
      <c r="C91" s="478"/>
      <c r="F91" s="377"/>
      <c r="G91" s="288"/>
    </row>
    <row r="92" spans="1:8">
      <c r="A92" s="72">
        <v>79</v>
      </c>
      <c r="B92" s="475"/>
      <c r="C92" s="478"/>
      <c r="D92" s="336">
        <v>1</v>
      </c>
      <c r="E92" s="336" t="s">
        <v>476</v>
      </c>
      <c r="F92" s="378"/>
      <c r="G92" s="288"/>
      <c r="H92" s="350"/>
    </row>
    <row r="93" spans="1:8" ht="18">
      <c r="A93" s="72">
        <v>80</v>
      </c>
      <c r="B93" s="475"/>
      <c r="C93" s="478"/>
      <c r="D93" s="336">
        <v>4</v>
      </c>
      <c r="E93" s="336" t="s">
        <v>477</v>
      </c>
      <c r="F93" s="347" t="s">
        <v>274</v>
      </c>
      <c r="G93" s="288"/>
      <c r="H93" s="350"/>
    </row>
    <row r="94" spans="1:8">
      <c r="A94" s="72">
        <v>81</v>
      </c>
      <c r="B94" s="475"/>
      <c r="C94" s="478"/>
      <c r="D94" s="336">
        <v>1</v>
      </c>
      <c r="E94" s="336" t="s">
        <v>478</v>
      </c>
      <c r="F94" s="377"/>
      <c r="G94" s="288"/>
    </row>
    <row r="95" spans="1:8">
      <c r="A95" s="72">
        <v>82</v>
      </c>
      <c r="B95" s="476"/>
      <c r="C95" s="479"/>
      <c r="D95" s="336">
        <v>3</v>
      </c>
      <c r="E95" s="336" t="s">
        <v>454</v>
      </c>
      <c r="F95" s="378"/>
      <c r="G95" s="288"/>
      <c r="H95" s="350"/>
    </row>
    <row r="96" spans="1:8">
      <c r="A96" s="72">
        <v>83</v>
      </c>
      <c r="B96" s="470" t="s">
        <v>278</v>
      </c>
      <c r="C96" s="431" t="s">
        <v>279</v>
      </c>
      <c r="D96" s="336">
        <v>1</v>
      </c>
      <c r="E96" s="336" t="s">
        <v>476</v>
      </c>
      <c r="F96" s="445" t="s">
        <v>280</v>
      </c>
      <c r="G96" s="288"/>
      <c r="H96" s="350"/>
    </row>
    <row r="97" spans="1:8">
      <c r="A97" s="72">
        <v>84</v>
      </c>
      <c r="B97" s="471"/>
      <c r="C97" s="432"/>
      <c r="D97" s="336">
        <v>4</v>
      </c>
      <c r="E97" s="336" t="s">
        <v>479</v>
      </c>
      <c r="F97" s="446"/>
      <c r="G97" s="288"/>
      <c r="H97" s="350"/>
    </row>
    <row r="98" spans="1:8">
      <c r="A98" s="72">
        <v>85</v>
      </c>
      <c r="B98" s="471"/>
      <c r="C98" s="432"/>
      <c r="F98" s="446"/>
      <c r="G98" s="288"/>
    </row>
    <row r="99" spans="1:8">
      <c r="A99" s="72">
        <v>86</v>
      </c>
      <c r="B99" s="471"/>
      <c r="C99" s="432"/>
      <c r="D99" s="336">
        <v>4</v>
      </c>
      <c r="E99" s="336" t="s">
        <v>480</v>
      </c>
      <c r="F99" s="446"/>
      <c r="G99" s="288"/>
      <c r="H99" s="350"/>
    </row>
    <row r="100" spans="1:8">
      <c r="A100" s="72">
        <v>87</v>
      </c>
      <c r="B100" s="471"/>
      <c r="C100" s="432"/>
      <c r="D100" s="336">
        <v>4</v>
      </c>
      <c r="E100" s="336" t="s">
        <v>481</v>
      </c>
      <c r="F100" s="447"/>
      <c r="G100" s="288"/>
      <c r="H100" s="350"/>
    </row>
    <row r="101" spans="1:8">
      <c r="A101" s="72">
        <v>88</v>
      </c>
      <c r="B101" s="471"/>
      <c r="C101" s="432"/>
      <c r="F101" s="445" t="s">
        <v>286</v>
      </c>
      <c r="G101" s="288"/>
    </row>
    <row r="102" spans="1:8" ht="40.5" customHeight="1">
      <c r="A102" s="72">
        <v>89</v>
      </c>
      <c r="B102" s="473"/>
      <c r="C102" s="433"/>
      <c r="D102" s="490">
        <v>1</v>
      </c>
      <c r="E102" s="336" t="s">
        <v>482</v>
      </c>
      <c r="F102" s="447"/>
      <c r="G102" s="345"/>
    </row>
    <row r="103" spans="1:8">
      <c r="A103" s="72">
        <v>90</v>
      </c>
      <c r="B103" s="470" t="s">
        <v>289</v>
      </c>
      <c r="C103" s="431" t="s">
        <v>289</v>
      </c>
      <c r="D103" s="492"/>
      <c r="E103" s="336" t="s">
        <v>483</v>
      </c>
      <c r="F103" s="445" t="s">
        <v>290</v>
      </c>
      <c r="G103" s="345"/>
      <c r="H103" s="350"/>
    </row>
    <row r="104" spans="1:8">
      <c r="A104" s="72">
        <v>91</v>
      </c>
      <c r="B104" s="471"/>
      <c r="C104" s="432"/>
      <c r="D104" s="346"/>
      <c r="E104" s="344"/>
      <c r="F104" s="447"/>
      <c r="G104" s="288"/>
      <c r="H104" s="350"/>
    </row>
    <row r="105" spans="1:8">
      <c r="A105" s="72">
        <v>92</v>
      </c>
      <c r="B105" s="471"/>
      <c r="C105" s="432"/>
      <c r="E105" s="355"/>
      <c r="F105" s="445" t="s">
        <v>295</v>
      </c>
      <c r="G105" s="288"/>
    </row>
    <row r="106" spans="1:8">
      <c r="A106" s="72">
        <v>93</v>
      </c>
      <c r="B106" s="471"/>
      <c r="C106" s="432"/>
      <c r="E106" s="355"/>
      <c r="F106" s="447"/>
      <c r="G106" s="288"/>
    </row>
    <row r="107" spans="1:8">
      <c r="A107" s="72">
        <v>94</v>
      </c>
      <c r="B107" s="471"/>
      <c r="C107" s="432"/>
      <c r="F107" s="445" t="s">
        <v>298</v>
      </c>
      <c r="G107" s="288"/>
    </row>
    <row r="108" spans="1:8">
      <c r="A108" s="72">
        <v>95</v>
      </c>
      <c r="B108" s="471"/>
      <c r="C108" s="432"/>
      <c r="D108" s="336">
        <v>2</v>
      </c>
      <c r="E108" s="336" t="s">
        <v>484</v>
      </c>
      <c r="F108" s="446"/>
      <c r="G108" s="288"/>
      <c r="H108" s="350"/>
    </row>
    <row r="109" spans="1:8">
      <c r="A109" s="72">
        <v>96</v>
      </c>
      <c r="B109" s="473"/>
      <c r="C109" s="433"/>
      <c r="D109" s="343"/>
      <c r="E109" s="342"/>
      <c r="F109" s="447"/>
      <c r="G109" s="288"/>
      <c r="H109" s="288"/>
    </row>
    <row r="110" spans="1:8" ht="13.5" customHeight="1">
      <c r="A110" s="72">
        <v>97</v>
      </c>
      <c r="B110" s="470" t="s">
        <v>302</v>
      </c>
      <c r="C110" s="445" t="s">
        <v>303</v>
      </c>
      <c r="D110" s="343"/>
      <c r="E110" s="342"/>
      <c r="F110" s="445" t="s">
        <v>304</v>
      </c>
      <c r="G110" s="288"/>
      <c r="H110" s="288"/>
    </row>
    <row r="111" spans="1:8">
      <c r="A111" s="72">
        <v>98</v>
      </c>
      <c r="B111" s="471"/>
      <c r="C111" s="446"/>
      <c r="D111" s="343"/>
      <c r="E111" s="342"/>
      <c r="F111" s="446"/>
      <c r="G111" s="288"/>
      <c r="H111" s="288"/>
    </row>
    <row r="112" spans="1:8">
      <c r="A112" s="72">
        <v>99</v>
      </c>
      <c r="B112" s="471"/>
      <c r="C112" s="446"/>
      <c r="D112" s="343"/>
      <c r="E112" s="342"/>
      <c r="F112" s="447"/>
      <c r="G112" s="288"/>
      <c r="H112" s="288"/>
    </row>
    <row r="113" spans="1:8">
      <c r="A113" s="72">
        <v>101</v>
      </c>
      <c r="B113" s="471"/>
      <c r="C113" s="446"/>
      <c r="D113" s="343"/>
      <c r="E113" s="342"/>
      <c r="F113" s="445" t="s">
        <v>308</v>
      </c>
      <c r="G113" s="288"/>
      <c r="H113" s="288"/>
    </row>
    <row r="114" spans="1:8">
      <c r="A114" s="72">
        <v>102</v>
      </c>
      <c r="B114" s="473"/>
      <c r="C114" s="447"/>
      <c r="D114" s="343"/>
      <c r="E114" s="342"/>
      <c r="F114" s="447"/>
      <c r="G114" s="288"/>
      <c r="H114" s="288"/>
    </row>
    <row r="115" spans="1:8" ht="13.5" customHeight="1">
      <c r="A115" s="72">
        <v>103</v>
      </c>
      <c r="B115" s="470" t="s">
        <v>312</v>
      </c>
      <c r="C115" s="431" t="s">
        <v>313</v>
      </c>
      <c r="D115" s="343"/>
      <c r="E115" s="342"/>
      <c r="F115" s="445" t="s">
        <v>314</v>
      </c>
      <c r="G115" s="288"/>
      <c r="H115" s="288"/>
    </row>
    <row r="116" spans="1:8">
      <c r="A116" s="72">
        <v>104</v>
      </c>
      <c r="B116" s="471"/>
      <c r="C116" s="432"/>
      <c r="D116" s="343"/>
      <c r="E116" s="342"/>
      <c r="F116" s="446"/>
      <c r="G116" s="288"/>
      <c r="H116" s="288"/>
    </row>
    <row r="117" spans="1:8">
      <c r="A117" s="72">
        <v>105</v>
      </c>
      <c r="B117" s="471"/>
      <c r="C117" s="432"/>
      <c r="D117" s="343"/>
      <c r="E117" s="342"/>
      <c r="F117" s="446"/>
      <c r="G117" s="288"/>
      <c r="H117" s="288"/>
    </row>
    <row r="118" spans="1:8">
      <c r="A118" s="72">
        <v>106</v>
      </c>
      <c r="B118" s="471"/>
      <c r="C118" s="432"/>
      <c r="D118" s="343"/>
      <c r="E118" s="342"/>
      <c r="F118" s="446"/>
      <c r="G118" s="288"/>
      <c r="H118" s="288"/>
    </row>
    <row r="119" spans="1:8">
      <c r="A119" s="72">
        <v>107</v>
      </c>
      <c r="B119" s="471"/>
      <c r="C119" s="432"/>
      <c r="D119" s="343"/>
      <c r="E119" s="342"/>
      <c r="F119" s="446"/>
      <c r="G119" s="288"/>
      <c r="H119" s="288"/>
    </row>
    <row r="120" spans="1:8">
      <c r="A120" s="72">
        <v>108</v>
      </c>
      <c r="B120" s="471"/>
      <c r="C120" s="433"/>
      <c r="D120" s="343"/>
      <c r="E120" s="342"/>
      <c r="F120" s="447"/>
      <c r="G120" s="288"/>
      <c r="H120" s="288"/>
    </row>
    <row r="121" spans="1:8" ht="13.5" customHeight="1">
      <c r="A121" s="72">
        <v>111</v>
      </c>
      <c r="B121" s="470" t="s">
        <v>323</v>
      </c>
      <c r="C121" s="431" t="s">
        <v>324</v>
      </c>
      <c r="D121" s="343"/>
      <c r="E121" s="342"/>
      <c r="F121" s="445" t="s">
        <v>325</v>
      </c>
      <c r="G121" s="288"/>
      <c r="H121" s="288"/>
    </row>
    <row r="122" spans="1:8">
      <c r="A122" s="72">
        <v>112</v>
      </c>
      <c r="B122" s="471"/>
      <c r="C122" s="432"/>
      <c r="D122" s="343"/>
      <c r="E122" s="342"/>
      <c r="F122" s="446"/>
      <c r="G122" s="288"/>
      <c r="H122" s="288"/>
    </row>
    <row r="123" spans="1:8">
      <c r="A123" s="72">
        <v>113</v>
      </c>
      <c r="B123" s="471"/>
      <c r="C123" s="432"/>
      <c r="D123" s="343"/>
      <c r="E123" s="342"/>
      <c r="F123" s="446"/>
      <c r="G123" s="288"/>
      <c r="H123" s="288"/>
    </row>
    <row r="124" spans="1:8">
      <c r="A124" s="72">
        <v>114</v>
      </c>
      <c r="B124" s="471"/>
      <c r="C124" s="432"/>
      <c r="D124" s="334"/>
      <c r="E124" s="335"/>
      <c r="F124" s="446"/>
      <c r="G124" s="288"/>
      <c r="H124" s="340"/>
    </row>
    <row r="125" spans="1:8">
      <c r="A125" s="72">
        <v>115</v>
      </c>
      <c r="B125" s="471"/>
      <c r="C125" s="432"/>
      <c r="F125" s="446"/>
      <c r="G125" s="288"/>
    </row>
    <row r="126" spans="1:8">
      <c r="A126" s="72">
        <v>116</v>
      </c>
      <c r="B126" s="473"/>
      <c r="C126" s="433"/>
      <c r="F126" s="447"/>
      <c r="G126" s="288"/>
    </row>
    <row r="127" spans="1:8" ht="13.5" customHeight="1">
      <c r="A127" s="72">
        <v>117</v>
      </c>
      <c r="B127" s="470" t="s">
        <v>332</v>
      </c>
      <c r="C127" s="431" t="s">
        <v>333</v>
      </c>
      <c r="F127" s="445" t="s">
        <v>334</v>
      </c>
      <c r="G127" s="288"/>
    </row>
    <row r="128" spans="1:8">
      <c r="A128" s="72">
        <v>118</v>
      </c>
      <c r="B128" s="471"/>
      <c r="C128" s="432"/>
      <c r="F128" s="447"/>
      <c r="G128" s="288"/>
    </row>
    <row r="129" spans="1:7">
      <c r="A129" s="72">
        <v>119</v>
      </c>
      <c r="B129" s="471"/>
      <c r="C129" s="432"/>
      <c r="F129" s="445"/>
      <c r="G129" s="288"/>
    </row>
    <row r="130" spans="1:7">
      <c r="A130" s="72">
        <v>120</v>
      </c>
      <c r="B130" s="471"/>
      <c r="C130" s="433"/>
      <c r="F130" s="447"/>
      <c r="G130" s="288"/>
    </row>
    <row r="131" spans="1:7" ht="16.5">
      <c r="A131" s="72">
        <v>121</v>
      </c>
      <c r="B131" s="473"/>
      <c r="C131" s="348" t="s">
        <v>339</v>
      </c>
      <c r="F131" s="348" t="s">
        <v>340</v>
      </c>
      <c r="G131" s="288"/>
    </row>
    <row r="132" spans="1:7" ht="13.5" customHeight="1">
      <c r="A132" s="72">
        <v>122</v>
      </c>
      <c r="B132" s="470" t="s">
        <v>342</v>
      </c>
      <c r="C132" s="431" t="s">
        <v>343</v>
      </c>
      <c r="F132" s="382" t="s">
        <v>344</v>
      </c>
      <c r="G132" s="288"/>
    </row>
    <row r="133" spans="1:7">
      <c r="A133" s="72">
        <v>123</v>
      </c>
      <c r="B133" s="471"/>
      <c r="C133" s="432"/>
      <c r="F133" s="445" t="s">
        <v>345</v>
      </c>
      <c r="G133" s="350"/>
    </row>
    <row r="134" spans="1:7">
      <c r="A134" s="72">
        <v>124</v>
      </c>
      <c r="B134" s="471"/>
      <c r="C134" s="432"/>
      <c r="F134" s="446"/>
      <c r="G134" s="345"/>
    </row>
    <row r="135" spans="1:7">
      <c r="A135" s="72">
        <v>125</v>
      </c>
      <c r="B135" s="471"/>
      <c r="C135" s="432"/>
      <c r="F135" s="446"/>
      <c r="G135" s="345"/>
    </row>
    <row r="136" spans="1:7">
      <c r="A136" s="72">
        <v>126</v>
      </c>
      <c r="B136" s="471"/>
      <c r="C136" s="432"/>
      <c r="F136" s="446"/>
      <c r="G136" s="345"/>
    </row>
    <row r="137" spans="1:7">
      <c r="A137" s="72">
        <v>127</v>
      </c>
      <c r="B137" s="473"/>
      <c r="C137" s="433"/>
      <c r="F137" s="447"/>
      <c r="G137" s="345"/>
    </row>
    <row r="138" spans="1:7" ht="18">
      <c r="A138" s="72">
        <v>128</v>
      </c>
      <c r="B138" s="341" t="s">
        <v>352</v>
      </c>
      <c r="C138" s="348" t="s">
        <v>352</v>
      </c>
      <c r="F138" s="352"/>
      <c r="G138" s="345"/>
    </row>
    <row r="139" spans="1:7" ht="18">
      <c r="A139" s="72">
        <v>128</v>
      </c>
      <c r="B139" s="341" t="s">
        <v>352</v>
      </c>
      <c r="C139" s="348" t="s">
        <v>352</v>
      </c>
      <c r="F139" s="352"/>
      <c r="G139" s="288"/>
    </row>
    <row r="140" spans="1:7" ht="18" customHeight="1">
      <c r="A140" s="72">
        <v>129</v>
      </c>
      <c r="B140" s="401" t="s">
        <v>355</v>
      </c>
      <c r="C140" s="431" t="s">
        <v>356</v>
      </c>
      <c r="F140" s="431" t="s">
        <v>357</v>
      </c>
      <c r="G140" s="288"/>
    </row>
    <row r="141" spans="1:7">
      <c r="A141" s="72">
        <v>130</v>
      </c>
      <c r="B141" s="397"/>
      <c r="C141" s="432"/>
      <c r="F141" s="433"/>
      <c r="G141" s="288"/>
    </row>
    <row r="142" spans="1:7">
      <c r="A142" s="72">
        <v>131</v>
      </c>
      <c r="B142" s="397"/>
      <c r="C142" s="432"/>
      <c r="F142" s="431" t="s">
        <v>360</v>
      </c>
      <c r="G142" s="288"/>
    </row>
    <row r="143" spans="1:7">
      <c r="A143" s="72">
        <v>132</v>
      </c>
      <c r="B143" s="397"/>
      <c r="C143" s="432"/>
      <c r="F143" s="433"/>
      <c r="G143" s="288"/>
    </row>
    <row r="144" spans="1:7">
      <c r="A144" s="72">
        <v>133</v>
      </c>
      <c r="B144" s="397"/>
      <c r="C144" s="432"/>
      <c r="F144" s="431" t="s">
        <v>363</v>
      </c>
      <c r="G144" s="288"/>
    </row>
    <row r="145" spans="1:7">
      <c r="A145" s="72">
        <v>134</v>
      </c>
      <c r="B145" s="397"/>
      <c r="C145" s="432"/>
      <c r="F145" s="433"/>
      <c r="G145" s="288"/>
    </row>
    <row r="146" spans="1:7">
      <c r="A146" s="72">
        <v>135</v>
      </c>
      <c r="B146" s="397"/>
      <c r="C146" s="432"/>
      <c r="F146" s="431" t="s">
        <v>366</v>
      </c>
      <c r="G146" s="288"/>
    </row>
    <row r="147" spans="1:7">
      <c r="A147" s="72">
        <v>136</v>
      </c>
      <c r="B147" s="397"/>
      <c r="C147" s="432"/>
      <c r="F147" s="433"/>
      <c r="G147" s="288"/>
    </row>
    <row r="148" spans="1:7">
      <c r="A148" s="72">
        <v>137</v>
      </c>
      <c r="B148" s="397"/>
      <c r="C148" s="432"/>
      <c r="F148" s="431" t="s">
        <v>369</v>
      </c>
      <c r="G148" s="288"/>
    </row>
    <row r="149" spans="1:7">
      <c r="A149" s="72">
        <v>138</v>
      </c>
      <c r="B149" s="402"/>
      <c r="C149" s="472"/>
      <c r="F149" s="472"/>
      <c r="G149" s="288"/>
    </row>
    <row r="150" spans="1:7">
      <c r="A150" s="72">
        <v>139</v>
      </c>
      <c r="B150" s="400"/>
      <c r="C150" s="358" t="s">
        <v>372</v>
      </c>
      <c r="F150" s="315" t="s">
        <v>372</v>
      </c>
      <c r="G150" s="288"/>
    </row>
    <row r="151" spans="1:7">
      <c r="A151" s="72">
        <v>140</v>
      </c>
      <c r="B151" s="315" t="s">
        <v>374</v>
      </c>
      <c r="C151" s="315" t="s">
        <v>374</v>
      </c>
      <c r="F151" s="315" t="s">
        <v>374</v>
      </c>
      <c r="G151" s="299"/>
    </row>
    <row r="152" spans="1:7">
      <c r="A152" s="72">
        <v>140</v>
      </c>
      <c r="B152" s="315" t="s">
        <v>374</v>
      </c>
      <c r="C152" s="315" t="s">
        <v>374</v>
      </c>
      <c r="F152" s="315" t="s">
        <v>374</v>
      </c>
      <c r="G152" s="299"/>
    </row>
    <row r="153" spans="1:7">
      <c r="A153" s="72">
        <v>140</v>
      </c>
      <c r="B153" s="315" t="s">
        <v>374</v>
      </c>
      <c r="C153" s="315" t="s">
        <v>374</v>
      </c>
      <c r="F153" s="315" t="s">
        <v>374</v>
      </c>
      <c r="G153" s="299"/>
    </row>
    <row r="154" spans="1:7">
      <c r="G154" s="299"/>
    </row>
    <row r="155" spans="1:7"/>
    <row r="156" spans="1:7">
      <c r="G156" s="299"/>
    </row>
    <row r="157" spans="1:7">
      <c r="G157" s="299"/>
    </row>
    <row r="158" spans="1:7">
      <c r="G158" s="299"/>
    </row>
    <row r="159" spans="1:7">
      <c r="G159" s="299"/>
    </row>
    <row r="160" spans="1:7">
      <c r="G160" s="299"/>
    </row>
    <row r="161" spans="7:7">
      <c r="G161" s="299"/>
    </row>
    <row r="162" spans="7:7">
      <c r="G162" s="299"/>
    </row>
    <row r="163" spans="7:7">
      <c r="G163" s="299"/>
    </row>
    <row r="164" spans="7:7">
      <c r="G164" s="299"/>
    </row>
    <row r="165" spans="7:7">
      <c r="G165" s="299"/>
    </row>
    <row r="166" spans="7:7">
      <c r="G166" s="299"/>
    </row>
    <row r="167" spans="7:7">
      <c r="G167" s="299"/>
    </row>
    <row r="168" spans="7:7">
      <c r="G168" s="299"/>
    </row>
    <row r="169" spans="7:7">
      <c r="G169" s="299"/>
    </row>
    <row r="170" spans="7:7">
      <c r="G170" s="299"/>
    </row>
    <row r="171" spans="7:7">
      <c r="G171" s="299"/>
    </row>
    <row r="172" spans="7:7">
      <c r="G172" s="299"/>
    </row>
    <row r="173" spans="7:7">
      <c r="G173" s="299"/>
    </row>
    <row r="174" spans="7:7">
      <c r="G174" s="299"/>
    </row>
    <row r="175" spans="7:7">
      <c r="G175" s="299"/>
    </row>
    <row r="176" spans="7:7">
      <c r="G176" s="299"/>
    </row>
    <row r="177" spans="7:7">
      <c r="G177" s="299"/>
    </row>
    <row r="178" spans="7:7">
      <c r="G178" s="299"/>
    </row>
    <row r="179" spans="7:7">
      <c r="G179" s="299"/>
    </row>
    <row r="180" spans="7:7">
      <c r="G180" s="299"/>
    </row>
    <row r="181" spans="7:7">
      <c r="G181" s="299"/>
    </row>
    <row r="182" spans="7:7">
      <c r="G182" s="299"/>
    </row>
    <row r="183" spans="7:7">
      <c r="G183" s="299"/>
    </row>
    <row r="184" spans="7:7">
      <c r="G184" s="299"/>
    </row>
    <row r="185" spans="7:7">
      <c r="G185" s="299"/>
    </row>
    <row r="186" spans="7:7">
      <c r="G186" s="299"/>
    </row>
    <row r="187" spans="7:7">
      <c r="G187" s="299"/>
    </row>
    <row r="188" spans="7:7">
      <c r="G188" s="299"/>
    </row>
    <row r="189" spans="7:7">
      <c r="G189" s="299"/>
    </row>
    <row r="190" spans="7:7">
      <c r="G190" s="299"/>
    </row>
    <row r="191" spans="7:7">
      <c r="G191" s="299"/>
    </row>
    <row r="192" spans="7:7">
      <c r="G192" s="299"/>
    </row>
    <row r="193" spans="7:7">
      <c r="G193" s="299"/>
    </row>
    <row r="194" spans="7:7">
      <c r="G194" s="299"/>
    </row>
    <row r="195" spans="7:7">
      <c r="G195" s="299"/>
    </row>
    <row r="196" spans="7:7">
      <c r="G196" s="299"/>
    </row>
    <row r="197" spans="7:7">
      <c r="G197" s="299"/>
    </row>
    <row r="198" spans="7:7">
      <c r="G198" s="299"/>
    </row>
    <row r="199" spans="7:7">
      <c r="G199" s="299"/>
    </row>
    <row r="200" spans="7:7">
      <c r="G200" s="299"/>
    </row>
    <row r="201" spans="7:7">
      <c r="G201" s="299"/>
    </row>
    <row r="202" spans="7:7">
      <c r="G202" s="299"/>
    </row>
    <row r="203" spans="7:7">
      <c r="G203" s="299"/>
    </row>
    <row r="204" spans="7:7">
      <c r="G204" s="299"/>
    </row>
    <row r="205" spans="7:7">
      <c r="G205" s="299"/>
    </row>
    <row r="206" spans="7:7">
      <c r="G206" s="299"/>
    </row>
    <row r="207" spans="7:7">
      <c r="G207" s="299"/>
    </row>
    <row r="208" spans="7:7" ht="13.5" customHeight="1">
      <c r="G208" s="299"/>
    </row>
    <row r="209" spans="7:7" ht="13.5" customHeight="1">
      <c r="G209" s="299"/>
    </row>
    <row r="210" spans="7:7" ht="13.5" customHeight="1">
      <c r="G210" s="299"/>
    </row>
    <row r="211" spans="7:7" ht="13.5" customHeight="1">
      <c r="G211" s="299"/>
    </row>
    <row r="212" spans="7:7" ht="13.5" customHeight="1">
      <c r="G212" s="299"/>
    </row>
    <row r="213" spans="7:7" ht="13.5" customHeight="1">
      <c r="G213" s="299"/>
    </row>
    <row r="214" spans="7:7" ht="13.5" customHeight="1">
      <c r="G214" s="299"/>
    </row>
    <row r="215" spans="7:7" ht="13.5" customHeight="1">
      <c r="G215" s="299"/>
    </row>
    <row r="216" spans="7:7" ht="13.5" customHeight="1">
      <c r="G216" s="299"/>
    </row>
    <row r="217" spans="7:7" ht="13.5" customHeight="1">
      <c r="G217" s="299"/>
    </row>
    <row r="218" spans="7:7" ht="13.5" customHeight="1">
      <c r="G218" s="299"/>
    </row>
    <row r="219" spans="7:7" ht="13.5" customHeight="1">
      <c r="G219" s="299"/>
    </row>
    <row r="220" spans="7:7" ht="13.5" customHeight="1">
      <c r="G220" s="66"/>
    </row>
    <row r="221" spans="7:7" ht="13.5" customHeight="1">
      <c r="G221" s="66"/>
    </row>
    <row r="222" spans="7:7" ht="13.5" customHeight="1">
      <c r="G222" s="66"/>
    </row>
    <row r="223" spans="7:7" ht="13.5" customHeight="1">
      <c r="G223" s="66"/>
    </row>
    <row r="224" spans="7:7" ht="13.5" customHeight="1">
      <c r="G224" s="66"/>
    </row>
    <row r="225" spans="7:7" ht="13.5" customHeight="1">
      <c r="G225" s="66"/>
    </row>
    <row r="226" spans="7:7" ht="13.5" customHeight="1">
      <c r="G226" s="66"/>
    </row>
    <row r="227" spans="7:7" ht="13.5" customHeight="1">
      <c r="G227" s="66"/>
    </row>
    <row r="228" spans="7:7" ht="13.5" customHeight="1">
      <c r="G228" s="66"/>
    </row>
    <row r="229" spans="7:7" ht="13.5" customHeight="1">
      <c r="G229" s="66"/>
    </row>
    <row r="230" spans="7:7" ht="13.5" customHeight="1">
      <c r="G230" s="66"/>
    </row>
    <row r="231" spans="7:7" ht="13.5" customHeight="1">
      <c r="G231" s="66"/>
    </row>
    <row r="232" spans="7:7" ht="13.5" customHeight="1">
      <c r="G232" s="66"/>
    </row>
    <row r="233" spans="7:7" ht="13.5" customHeight="1">
      <c r="G233" s="66"/>
    </row>
    <row r="234" spans="7:7" ht="13.5" customHeight="1">
      <c r="G234" s="66"/>
    </row>
    <row r="235" spans="7:7" ht="13.5" customHeight="1">
      <c r="G235" s="66"/>
    </row>
    <row r="236" spans="7:7" ht="13.5" customHeight="1">
      <c r="G236" s="66"/>
    </row>
    <row r="237" spans="7:7" ht="13.5" customHeight="1">
      <c r="G237" s="66"/>
    </row>
    <row r="238" spans="7:7" ht="13.5" customHeight="1">
      <c r="G238" s="66"/>
    </row>
    <row r="239" spans="7:7" ht="13.5" customHeight="1">
      <c r="G239" s="66"/>
    </row>
    <row r="240" spans="7:7" ht="13.5" customHeight="1">
      <c r="G240" s="66"/>
    </row>
    <row r="241" spans="7:7" ht="13.5" customHeight="1">
      <c r="G241" s="66"/>
    </row>
    <row r="242" spans="7:7" ht="13.5" customHeight="1">
      <c r="G242" s="66"/>
    </row>
    <row r="243" spans="7:7" ht="13.5" customHeight="1">
      <c r="G243" s="66"/>
    </row>
    <row r="244" spans="7:7" ht="13.5" customHeight="1">
      <c r="G244" s="66"/>
    </row>
    <row r="245" spans="7:7" ht="13.5" customHeight="1">
      <c r="G245" s="66"/>
    </row>
    <row r="246" spans="7:7" ht="13.5" customHeight="1">
      <c r="G246" s="66"/>
    </row>
    <row r="247" spans="7:7" ht="13.5" customHeight="1">
      <c r="G247" s="66"/>
    </row>
    <row r="248" spans="7:7" ht="13.5" customHeight="1">
      <c r="G248" s="66"/>
    </row>
    <row r="249" spans="7:7" ht="13.5" customHeight="1">
      <c r="G249" s="66"/>
    </row>
    <row r="250" spans="7:7" ht="13.5" customHeight="1">
      <c r="G250" s="66"/>
    </row>
    <row r="251" spans="7:7" ht="13.5" customHeight="1">
      <c r="G251" s="66"/>
    </row>
    <row r="252" spans="7:7" ht="13.5" customHeight="1">
      <c r="G252" s="66"/>
    </row>
    <row r="253" spans="7:7" ht="13.5" customHeight="1">
      <c r="G253" s="66"/>
    </row>
    <row r="254" spans="7:7" ht="13.5" customHeight="1">
      <c r="G254" s="66"/>
    </row>
    <row r="255" spans="7:7" ht="13.5" customHeight="1">
      <c r="G255" s="66"/>
    </row>
    <row r="256" spans="7:7" ht="13.5" customHeight="1">
      <c r="G256" s="66"/>
    </row>
    <row r="257" spans="7:7" ht="13.5" customHeight="1">
      <c r="G257" s="66"/>
    </row>
    <row r="258" spans="7:7" ht="13.5" customHeight="1">
      <c r="G258" s="66"/>
    </row>
    <row r="259" spans="7:7" ht="13.5" customHeight="1">
      <c r="G259" s="66"/>
    </row>
    <row r="260" spans="7:7" ht="13.5" customHeight="1">
      <c r="G260" s="66"/>
    </row>
    <row r="261" spans="7:7" ht="13.5" customHeight="1">
      <c r="G261" s="66"/>
    </row>
    <row r="262" spans="7:7" ht="13.5" customHeight="1">
      <c r="G262" s="66"/>
    </row>
    <row r="263" spans="7:7" ht="13.5" customHeight="1">
      <c r="G263" s="66"/>
    </row>
    <row r="264" spans="7:7" ht="13.5" customHeight="1">
      <c r="G264" s="66"/>
    </row>
    <row r="265" spans="7:7" ht="13.5" customHeight="1">
      <c r="G265" s="66"/>
    </row>
    <row r="266" spans="7:7" ht="13.5" customHeight="1">
      <c r="G266" s="66"/>
    </row>
    <row r="267" spans="7:7" ht="13.5" customHeight="1">
      <c r="G267" s="66"/>
    </row>
    <row r="268" spans="7:7" ht="13.5" customHeight="1">
      <c r="G268" s="66"/>
    </row>
    <row r="269" spans="7:7" ht="13.5" customHeight="1">
      <c r="G269" s="66"/>
    </row>
    <row r="270" spans="7:7" ht="13.5" customHeight="1">
      <c r="G270" s="66"/>
    </row>
    <row r="271" spans="7:7" ht="13.5" customHeight="1">
      <c r="G271" s="66"/>
    </row>
    <row r="272" spans="7:7" ht="13.5" customHeight="1">
      <c r="G272" s="66"/>
    </row>
    <row r="273" spans="7:7" ht="13.5" customHeight="1">
      <c r="G273" s="66"/>
    </row>
    <row r="274" spans="7:7" ht="13.5" customHeight="1">
      <c r="G274" s="66"/>
    </row>
    <row r="275" spans="7:7" ht="13.5" customHeight="1">
      <c r="G275" s="66"/>
    </row>
    <row r="276" spans="7:7" ht="13.5" customHeight="1">
      <c r="G276" s="66"/>
    </row>
    <row r="277" spans="7:7" ht="13.5" customHeight="1">
      <c r="G277" s="66"/>
    </row>
    <row r="278" spans="7:7" ht="13.5" customHeight="1">
      <c r="G278" s="66"/>
    </row>
    <row r="279" spans="7:7" ht="13.5" customHeight="1">
      <c r="G279" s="66"/>
    </row>
    <row r="280" spans="7:7" ht="13.5" customHeight="1">
      <c r="G280" s="66"/>
    </row>
    <row r="281" spans="7:7" ht="13.5" customHeight="1">
      <c r="G281" s="66"/>
    </row>
    <row r="282" spans="7:7" ht="13.5" customHeight="1">
      <c r="G282" s="66"/>
    </row>
    <row r="283" spans="7:7" ht="13.5" customHeight="1">
      <c r="G283" s="66"/>
    </row>
    <row r="284" spans="7:7" ht="13.5" customHeight="1">
      <c r="G284" s="66"/>
    </row>
    <row r="285" spans="7:7" ht="13.5" customHeight="1">
      <c r="G285" s="66"/>
    </row>
    <row r="286" spans="7:7" ht="13.5" customHeight="1">
      <c r="G286" s="66"/>
    </row>
    <row r="287" spans="7:7" ht="13.5" customHeight="1">
      <c r="G287" s="66"/>
    </row>
    <row r="288" spans="7:7" ht="13.5" customHeight="1">
      <c r="G288" s="66"/>
    </row>
    <row r="289" spans="7:7" ht="13.5" customHeight="1">
      <c r="G289" s="66"/>
    </row>
    <row r="290" spans="7:7" ht="13.5" customHeight="1">
      <c r="G290" s="66"/>
    </row>
    <row r="291" spans="7:7" ht="13.5" customHeight="1">
      <c r="G291" s="66"/>
    </row>
    <row r="292" spans="7:7" ht="13.5" customHeight="1">
      <c r="G292" s="66"/>
    </row>
    <row r="293" spans="7:7" ht="13.5" customHeight="1">
      <c r="G293" s="66"/>
    </row>
    <row r="294" spans="7:7" ht="13.5" customHeight="1">
      <c r="G294" s="66"/>
    </row>
    <row r="295" spans="7:7" ht="13.5" customHeight="1">
      <c r="G295" s="66"/>
    </row>
    <row r="296" spans="7:7" ht="13.5" customHeight="1">
      <c r="G296" s="66"/>
    </row>
    <row r="297" spans="7:7" ht="13.5" customHeight="1">
      <c r="G297" s="66"/>
    </row>
    <row r="298" spans="7:7" ht="13.5" customHeight="1">
      <c r="G298" s="66"/>
    </row>
    <row r="299" spans="7:7" ht="13.5" customHeight="1">
      <c r="G299" s="66"/>
    </row>
    <row r="300" spans="7:7" ht="13.5" customHeight="1">
      <c r="G300" s="66"/>
    </row>
    <row r="301" spans="7:7" ht="13.5" customHeight="1">
      <c r="G301" s="66"/>
    </row>
    <row r="302" spans="7:7" ht="13.5" customHeight="1">
      <c r="G302" s="66"/>
    </row>
    <row r="303" spans="7:7" ht="13.5" customHeight="1">
      <c r="G303" s="66"/>
    </row>
    <row r="304" spans="7:7" ht="13.5" customHeight="1">
      <c r="G304" s="66"/>
    </row>
    <row r="305" spans="7:7" ht="13.5" customHeight="1">
      <c r="G305" s="66"/>
    </row>
    <row r="306" spans="7:7" ht="13.5" customHeight="1">
      <c r="G306" s="66"/>
    </row>
    <row r="307" spans="7:7" ht="13.5" customHeight="1">
      <c r="G307" s="66"/>
    </row>
    <row r="308" spans="7:7" ht="13.5" customHeight="1">
      <c r="G308" s="66"/>
    </row>
    <row r="309" spans="7:7" ht="13.5" customHeight="1">
      <c r="G309" s="66"/>
    </row>
    <row r="310" spans="7:7" ht="13.5" customHeight="1">
      <c r="G310" s="66"/>
    </row>
    <row r="311" spans="7:7" ht="13.5" customHeight="1">
      <c r="G311" s="66"/>
    </row>
    <row r="312" spans="7:7" ht="13.5" customHeight="1">
      <c r="G312" s="66"/>
    </row>
    <row r="313" spans="7:7" ht="13.5" customHeight="1">
      <c r="G313" s="66"/>
    </row>
    <row r="314" spans="7:7" ht="13.5" customHeight="1">
      <c r="G314" s="66"/>
    </row>
    <row r="315" spans="7:7" ht="13.5" customHeight="1">
      <c r="G315" s="66"/>
    </row>
    <row r="316" spans="7:7" ht="13.5" customHeight="1">
      <c r="G316" s="66"/>
    </row>
    <row r="317" spans="7:7" ht="13.5" customHeight="1">
      <c r="G317" s="66"/>
    </row>
    <row r="318" spans="7:7" ht="13.5" customHeight="1">
      <c r="G318" s="66"/>
    </row>
    <row r="319" spans="7:7" ht="13.5" customHeight="1">
      <c r="G319" s="66"/>
    </row>
    <row r="320" spans="7:7" ht="13.5" customHeight="1">
      <c r="G320" s="66"/>
    </row>
    <row r="321" spans="7:7" ht="13.5" customHeight="1">
      <c r="G321" s="66"/>
    </row>
    <row r="322" spans="7:7" ht="13.5" customHeight="1">
      <c r="G322" s="66"/>
    </row>
    <row r="323" spans="7:7" ht="13.5" customHeight="1">
      <c r="G323" s="66"/>
    </row>
    <row r="324" spans="7:7" ht="13.5" customHeight="1">
      <c r="G324" s="66"/>
    </row>
    <row r="325" spans="7:7" ht="13.5" customHeight="1">
      <c r="G325" s="66"/>
    </row>
    <row r="326" spans="7:7" ht="13.5" customHeight="1">
      <c r="G326" s="66"/>
    </row>
    <row r="327" spans="7:7" ht="13.5" customHeight="1">
      <c r="G327" s="66"/>
    </row>
    <row r="328" spans="7:7" ht="13.5" customHeight="1">
      <c r="G328" s="66"/>
    </row>
    <row r="329" spans="7:7" ht="13.5" customHeight="1">
      <c r="G329" s="66"/>
    </row>
    <row r="330" spans="7:7" ht="13.5" customHeight="1">
      <c r="G330" s="66"/>
    </row>
    <row r="331" spans="7:7" ht="13.5" customHeight="1">
      <c r="G331" s="66"/>
    </row>
    <row r="332" spans="7:7" ht="13.5" customHeight="1">
      <c r="G332" s="66"/>
    </row>
    <row r="333" spans="7:7" ht="13.5" customHeight="1">
      <c r="G333" s="66"/>
    </row>
    <row r="334" spans="7:7" ht="13.5" customHeight="1">
      <c r="G334" s="66"/>
    </row>
    <row r="335" spans="7:7" ht="13.5" customHeight="1">
      <c r="G335" s="66"/>
    </row>
    <row r="336" spans="7:7" ht="13.5" customHeight="1">
      <c r="G336" s="66"/>
    </row>
    <row r="337" spans="7:7" ht="13.5" customHeight="1">
      <c r="G337" s="66"/>
    </row>
    <row r="338" spans="7:7" ht="13.5" customHeight="1">
      <c r="G338" s="66"/>
    </row>
    <row r="339" spans="7:7" ht="13.5" customHeight="1">
      <c r="G339" s="66"/>
    </row>
    <row r="340" spans="7:7" ht="13.5" customHeight="1">
      <c r="G340" s="66"/>
    </row>
    <row r="341" spans="7:7" ht="13.5" customHeight="1">
      <c r="G341" s="66"/>
    </row>
    <row r="342" spans="7:7" ht="13.5" customHeight="1">
      <c r="G342" s="66"/>
    </row>
    <row r="343" spans="7:7" ht="13.5" customHeight="1">
      <c r="G343" s="66"/>
    </row>
    <row r="344" spans="7:7" ht="13.5" customHeight="1">
      <c r="G344" s="66"/>
    </row>
    <row r="345" spans="7:7" ht="13.5" customHeight="1">
      <c r="G345" s="66"/>
    </row>
    <row r="346" spans="7:7" ht="13.5" customHeight="1">
      <c r="G346" s="66"/>
    </row>
    <row r="347" spans="7:7" ht="13.5" customHeight="1">
      <c r="G347" s="66"/>
    </row>
    <row r="348" spans="7:7" ht="13.5" customHeight="1">
      <c r="G348" s="66"/>
    </row>
    <row r="349" spans="7:7" ht="13.5" customHeight="1">
      <c r="G349" s="66"/>
    </row>
    <row r="350" spans="7:7" ht="13.5" customHeight="1">
      <c r="G350" s="66"/>
    </row>
    <row r="351" spans="7:7" ht="13.5" customHeight="1">
      <c r="G351" s="66"/>
    </row>
    <row r="352" spans="7:7" ht="13.5" customHeight="1">
      <c r="G352" s="66"/>
    </row>
    <row r="353" spans="7:7" ht="13.5" customHeight="1">
      <c r="G353" s="66"/>
    </row>
    <row r="354" spans="7:7" ht="13.5" customHeight="1">
      <c r="G354" s="66"/>
    </row>
    <row r="355" spans="7:7" ht="13.5" customHeight="1">
      <c r="G355" s="66"/>
    </row>
    <row r="356" spans="7:7" ht="13.5" customHeight="1">
      <c r="G356" s="66"/>
    </row>
    <row r="357" spans="7:7" ht="13.5" customHeight="1">
      <c r="G357" s="66"/>
    </row>
    <row r="358" spans="7:7" ht="13.5" customHeight="1">
      <c r="G358" s="66"/>
    </row>
    <row r="359" spans="7:7" ht="13.5" customHeight="1">
      <c r="G359" s="66"/>
    </row>
    <row r="360" spans="7:7" ht="13.5" customHeight="1">
      <c r="G360" s="66"/>
    </row>
    <row r="361" spans="7:7" ht="13.5" customHeight="1">
      <c r="G361" s="66"/>
    </row>
    <row r="362" spans="7:7" ht="13.5" customHeight="1">
      <c r="G362" s="66"/>
    </row>
    <row r="363" spans="7:7" ht="13.5" customHeight="1">
      <c r="G363" s="66"/>
    </row>
    <row r="364" spans="7:7" ht="13.5" customHeight="1">
      <c r="G364" s="66"/>
    </row>
    <row r="365" spans="7:7" ht="13.5" customHeight="1">
      <c r="G365" s="66"/>
    </row>
    <row r="366" spans="7:7" ht="13.5" customHeight="1">
      <c r="G366" s="66"/>
    </row>
    <row r="367" spans="7:7" ht="13.5" customHeight="1">
      <c r="G367" s="66"/>
    </row>
    <row r="368" spans="7:7" ht="13.5" customHeight="1">
      <c r="G368" s="66"/>
    </row>
    <row r="369" spans="7:7" ht="13.5" customHeight="1">
      <c r="G369" s="66"/>
    </row>
    <row r="370" spans="7:7" ht="13.5" customHeight="1">
      <c r="G370" s="66"/>
    </row>
    <row r="371" spans="7:7" ht="13.5" customHeight="1">
      <c r="G371" s="66"/>
    </row>
    <row r="372" spans="7:7" ht="13.5" customHeight="1">
      <c r="G372" s="66"/>
    </row>
    <row r="373" spans="7:7" ht="13.5" customHeight="1">
      <c r="G373" s="66"/>
    </row>
    <row r="374" spans="7:7" ht="13.5" customHeight="1">
      <c r="G374" s="66"/>
    </row>
    <row r="375" spans="7:7" ht="13.5" customHeight="1">
      <c r="G375" s="66"/>
    </row>
    <row r="376" spans="7:7" ht="13.5" customHeight="1">
      <c r="G376" s="66"/>
    </row>
    <row r="377" spans="7:7" ht="13.5" customHeight="1">
      <c r="G377" s="66"/>
    </row>
    <row r="378" spans="7:7" ht="13.5" customHeight="1">
      <c r="G378" s="66"/>
    </row>
    <row r="379" spans="7:7" ht="13.5" customHeight="1">
      <c r="G379" s="66"/>
    </row>
    <row r="380" spans="7:7" ht="13.5" customHeight="1">
      <c r="G380" s="66"/>
    </row>
    <row r="381" spans="7:7" ht="13.5" customHeight="1">
      <c r="G381" s="66"/>
    </row>
    <row r="382" spans="7:7" ht="13.5" customHeight="1">
      <c r="G382" s="66"/>
    </row>
    <row r="383" spans="7:7" ht="13.5" customHeight="1">
      <c r="G383" s="66"/>
    </row>
    <row r="384" spans="7:7" ht="13.5" customHeight="1">
      <c r="G384" s="66"/>
    </row>
    <row r="385" spans="7:7" ht="13.5" customHeight="1">
      <c r="G385" s="66"/>
    </row>
    <row r="386" spans="7:7" ht="13.5" customHeight="1">
      <c r="G386" s="66"/>
    </row>
    <row r="387" spans="7:7" ht="13.5" customHeight="1">
      <c r="G387" s="66"/>
    </row>
    <row r="388" spans="7:7" ht="13.5" customHeight="1">
      <c r="G388" s="66"/>
    </row>
    <row r="389" spans="7:7" ht="13.5" customHeight="1">
      <c r="G389" s="66"/>
    </row>
    <row r="390" spans="7:7" ht="13.5" customHeight="1">
      <c r="G390" s="66"/>
    </row>
    <row r="391" spans="7:7" ht="13.5" customHeight="1">
      <c r="G391" s="66"/>
    </row>
    <row r="392" spans="7:7" ht="13.5" customHeight="1">
      <c r="G392" s="66"/>
    </row>
    <row r="393" spans="7:7" ht="13.5" customHeight="1">
      <c r="G393" s="66"/>
    </row>
    <row r="394" spans="7:7" ht="13.5" customHeight="1">
      <c r="G394" s="66"/>
    </row>
    <row r="395" spans="7:7" ht="13.5" customHeight="1">
      <c r="G395" s="66"/>
    </row>
    <row r="396" spans="7:7" ht="13.5" customHeight="1">
      <c r="G396" s="66"/>
    </row>
    <row r="397" spans="7:7" ht="13.5" customHeight="1">
      <c r="G397" s="66"/>
    </row>
    <row r="398" spans="7:7" ht="13.5" customHeight="1">
      <c r="G398" s="66"/>
    </row>
    <row r="399" spans="7:7" ht="13.5" customHeight="1">
      <c r="G399" s="66"/>
    </row>
    <row r="400" spans="7:7" ht="13.5" customHeight="1">
      <c r="G400" s="66"/>
    </row>
    <row r="401" spans="7:7" ht="13.5" customHeight="1">
      <c r="G401" s="66"/>
    </row>
    <row r="402" spans="7:7" ht="13.5" customHeight="1">
      <c r="G402" s="66"/>
    </row>
    <row r="403" spans="7:7" ht="13.5" customHeight="1">
      <c r="G403" s="66"/>
    </row>
    <row r="404" spans="7:7" ht="13.5" customHeight="1">
      <c r="G404" s="66"/>
    </row>
    <row r="405" spans="7:7" ht="13.5" customHeight="1">
      <c r="G405" s="66"/>
    </row>
    <row r="406" spans="7:7" ht="13.5" customHeight="1">
      <c r="G406" s="66"/>
    </row>
    <row r="407" spans="7:7" ht="13.5" customHeight="1">
      <c r="G407" s="66"/>
    </row>
    <row r="408" spans="7:7" ht="13.5" customHeight="1">
      <c r="G408" s="66"/>
    </row>
    <row r="409" spans="7:7" ht="13.5" customHeight="1">
      <c r="G409" s="66"/>
    </row>
    <row r="410" spans="7:7" ht="13.5" customHeight="1">
      <c r="G410" s="66"/>
    </row>
    <row r="411" spans="7:7" ht="13.5" customHeight="1">
      <c r="G411" s="66"/>
    </row>
    <row r="412" spans="7:7" ht="13.5" customHeight="1">
      <c r="G412" s="66"/>
    </row>
    <row r="413" spans="7:7" ht="13.5" customHeight="1">
      <c r="G413" s="66"/>
    </row>
    <row r="414" spans="7:7" ht="13.5" customHeight="1">
      <c r="G414" s="66"/>
    </row>
    <row r="415" spans="7:7" ht="13.5" customHeight="1">
      <c r="G415" s="66"/>
    </row>
    <row r="416" spans="7:7" ht="13.5" customHeight="1">
      <c r="G416" s="66"/>
    </row>
    <row r="417" spans="7:7" ht="13.5" customHeight="1">
      <c r="G417" s="66"/>
    </row>
    <row r="418" spans="7:7" ht="13.5" customHeight="1">
      <c r="G418" s="66"/>
    </row>
    <row r="419" spans="7:7" ht="13.5" customHeight="1">
      <c r="G419" s="66"/>
    </row>
    <row r="420" spans="7:7" ht="13.5" customHeight="1">
      <c r="G420" s="66"/>
    </row>
    <row r="421" spans="7:7" ht="13.5" customHeight="1">
      <c r="G421" s="66"/>
    </row>
    <row r="422" spans="7:7" ht="13.5" customHeight="1">
      <c r="G422" s="66"/>
    </row>
    <row r="423" spans="7:7" ht="13.5" customHeight="1">
      <c r="G423" s="66"/>
    </row>
    <row r="424" spans="7:7" ht="13.5" customHeight="1">
      <c r="G424" s="66"/>
    </row>
    <row r="425" spans="7:7" ht="13.5" customHeight="1">
      <c r="G425" s="66"/>
    </row>
    <row r="426" spans="7:7" ht="13.5" customHeight="1">
      <c r="G426" s="66"/>
    </row>
    <row r="427" spans="7:7" ht="13.5" customHeight="1">
      <c r="G427" s="66"/>
    </row>
    <row r="428" spans="7:7" ht="13.5" customHeight="1">
      <c r="G428" s="66"/>
    </row>
    <row r="429" spans="7:7" ht="13.5" customHeight="1">
      <c r="G429" s="66"/>
    </row>
    <row r="430" spans="7:7" ht="13.5" customHeight="1">
      <c r="G430" s="66"/>
    </row>
    <row r="431" spans="7:7" ht="13.5" customHeight="1">
      <c r="G431" s="66"/>
    </row>
    <row r="432" spans="7:7" ht="13.5" customHeight="1">
      <c r="G432" s="66"/>
    </row>
    <row r="433" spans="7:7" ht="13.5" customHeight="1">
      <c r="G433" s="66"/>
    </row>
    <row r="434" spans="7:7" ht="13.5" customHeight="1">
      <c r="G434" s="66"/>
    </row>
    <row r="435" spans="7:7" ht="13.5" customHeight="1">
      <c r="G435" s="66"/>
    </row>
    <row r="436" spans="7:7" ht="13.5" customHeight="1">
      <c r="G436" s="66"/>
    </row>
    <row r="437" spans="7:7" ht="13.5" customHeight="1">
      <c r="G437" s="66"/>
    </row>
    <row r="438" spans="7:7" ht="13.5" customHeight="1">
      <c r="G438" s="66"/>
    </row>
    <row r="439" spans="7:7" ht="13.5" customHeight="1">
      <c r="G439" s="66"/>
    </row>
    <row r="440" spans="7:7" ht="13.5" customHeight="1">
      <c r="G440" s="66"/>
    </row>
    <row r="441" spans="7:7" ht="13.5" customHeight="1">
      <c r="G441" s="66"/>
    </row>
    <row r="442" spans="7:7" ht="13.5" customHeight="1">
      <c r="G442" s="66"/>
    </row>
    <row r="443" spans="7:7" ht="13.5" customHeight="1">
      <c r="G443" s="66"/>
    </row>
    <row r="444" spans="7:7" ht="13.5" customHeight="1">
      <c r="G444" s="66"/>
    </row>
    <row r="445" spans="7:7" ht="13.5" customHeight="1">
      <c r="G445" s="66"/>
    </row>
    <row r="446" spans="7:7" ht="13.5" customHeight="1">
      <c r="G446" s="66"/>
    </row>
    <row r="447" spans="7:7" ht="13.5" customHeight="1">
      <c r="G447" s="66"/>
    </row>
    <row r="448" spans="7:7" ht="13.5" customHeight="1">
      <c r="G448" s="66"/>
    </row>
    <row r="449" spans="7:7" ht="13.5" customHeight="1">
      <c r="G449" s="66"/>
    </row>
    <row r="450" spans="7:7" ht="13.5" customHeight="1">
      <c r="G450" s="66"/>
    </row>
    <row r="451" spans="7:7" ht="13.5" customHeight="1">
      <c r="G451" s="66"/>
    </row>
    <row r="452" spans="7:7" ht="13.5" customHeight="1">
      <c r="G452" s="66"/>
    </row>
    <row r="453" spans="7:7" ht="13.5" customHeight="1">
      <c r="G453" s="66"/>
    </row>
    <row r="454" spans="7:7" ht="13.5" customHeight="1">
      <c r="G454" s="66"/>
    </row>
    <row r="455" spans="7:7" ht="13.5" customHeight="1">
      <c r="G455" s="66"/>
    </row>
    <row r="456" spans="7:7" ht="13.5" customHeight="1">
      <c r="G456" s="66"/>
    </row>
    <row r="457" spans="7:7" ht="13.5" customHeight="1">
      <c r="G457" s="66"/>
    </row>
    <row r="458" spans="7:7" ht="13.5" customHeight="1">
      <c r="G458" s="66"/>
    </row>
    <row r="459" spans="7:7" ht="13.5" customHeight="1">
      <c r="G459" s="66"/>
    </row>
    <row r="460" spans="7:7" ht="13.5" customHeight="1">
      <c r="G460" s="66"/>
    </row>
    <row r="461" spans="7:7" ht="13.5" customHeight="1">
      <c r="G461" s="66"/>
    </row>
    <row r="462" spans="7:7" ht="13.5" customHeight="1">
      <c r="G462" s="66"/>
    </row>
    <row r="463" spans="7:7" ht="13.5" customHeight="1">
      <c r="G463" s="66"/>
    </row>
    <row r="464" spans="7:7" ht="13.5" customHeight="1">
      <c r="G464" s="66"/>
    </row>
    <row r="465" spans="7:7" ht="13.5" customHeight="1">
      <c r="G465" s="66"/>
    </row>
    <row r="466" spans="7:7" ht="13.5" customHeight="1">
      <c r="G466" s="66"/>
    </row>
    <row r="467" spans="7:7" ht="13.5" customHeight="1">
      <c r="G467" s="66"/>
    </row>
    <row r="468" spans="7:7" ht="13.5" customHeight="1">
      <c r="G468" s="66"/>
    </row>
    <row r="469" spans="7:7" ht="13.5" customHeight="1">
      <c r="G469" s="66"/>
    </row>
    <row r="470" spans="7:7" ht="13.5" customHeight="1">
      <c r="G470" s="66"/>
    </row>
    <row r="471" spans="7:7" ht="13.5" customHeight="1">
      <c r="G471" s="66"/>
    </row>
    <row r="472" spans="7:7" ht="13.5" customHeight="1">
      <c r="G472" s="66"/>
    </row>
    <row r="473" spans="7:7" ht="13.5" customHeight="1">
      <c r="G473" s="66"/>
    </row>
    <row r="474" spans="7:7" ht="13.5" customHeight="1">
      <c r="G474" s="66"/>
    </row>
    <row r="475" spans="7:7" ht="13.5" customHeight="1">
      <c r="G475" s="66"/>
    </row>
    <row r="476" spans="7:7" ht="13.5" customHeight="1">
      <c r="G476" s="66"/>
    </row>
    <row r="477" spans="7:7" ht="13.5" customHeight="1">
      <c r="G477" s="66"/>
    </row>
    <row r="478" spans="7:7" ht="13.5" customHeight="1">
      <c r="G478" s="66"/>
    </row>
    <row r="479" spans="7:7" ht="13.5" customHeight="1">
      <c r="G479" s="66"/>
    </row>
    <row r="480" spans="7:7" ht="13.5" customHeight="1">
      <c r="G480" s="66"/>
    </row>
    <row r="481" spans="7:7" ht="13.5" customHeight="1">
      <c r="G481" s="66"/>
    </row>
    <row r="482" spans="7:7" ht="13.5" customHeight="1">
      <c r="G482" s="66"/>
    </row>
    <row r="483" spans="7:7" ht="13.5" customHeight="1">
      <c r="G483" s="66"/>
    </row>
    <row r="484" spans="7:7" ht="13.5" customHeight="1">
      <c r="G484" s="66"/>
    </row>
    <row r="485" spans="7:7" ht="13.5" customHeight="1">
      <c r="G485" s="66"/>
    </row>
    <row r="486" spans="7:7" ht="13.5" customHeight="1">
      <c r="G486" s="66"/>
    </row>
    <row r="487" spans="7:7" ht="13.5" customHeight="1">
      <c r="G487" s="66"/>
    </row>
    <row r="488" spans="7:7" ht="13.5" customHeight="1">
      <c r="G488" s="66"/>
    </row>
    <row r="489" spans="7:7" ht="13.5" customHeight="1">
      <c r="G489" s="66"/>
    </row>
    <row r="490" spans="7:7" ht="13.5" customHeight="1">
      <c r="G490" s="66"/>
    </row>
    <row r="491" spans="7:7" ht="13.5" customHeight="1">
      <c r="G491" s="66"/>
    </row>
    <row r="492" spans="7:7" ht="13.5" customHeight="1">
      <c r="G492" s="66"/>
    </row>
    <row r="493" spans="7:7" ht="13.5" customHeight="1">
      <c r="G493" s="66"/>
    </row>
    <row r="494" spans="7:7" ht="13.5" customHeight="1">
      <c r="G494" s="66"/>
    </row>
    <row r="495" spans="7:7" ht="13.5" customHeight="1">
      <c r="G495" s="66"/>
    </row>
    <row r="496" spans="7:7" ht="13.5" customHeight="1">
      <c r="G496" s="66"/>
    </row>
    <row r="497" spans="7:7" ht="13.5" customHeight="1">
      <c r="G497" s="66"/>
    </row>
    <row r="498" spans="7:7" ht="13.5" customHeight="1">
      <c r="G498" s="66"/>
    </row>
    <row r="499" spans="7:7" ht="13.5" customHeight="1">
      <c r="G499" s="66"/>
    </row>
    <row r="500" spans="7:7" ht="13.5" customHeight="1">
      <c r="G500" s="66"/>
    </row>
    <row r="501" spans="7:7" ht="13.5" customHeight="1">
      <c r="G501" s="66"/>
    </row>
    <row r="502" spans="7:7" ht="13.5" customHeight="1">
      <c r="G502" s="66"/>
    </row>
    <row r="503" spans="7:7" ht="13.5" customHeight="1">
      <c r="G503" s="66"/>
    </row>
    <row r="504" spans="7:7" ht="13.5" customHeight="1">
      <c r="G504" s="66"/>
    </row>
    <row r="505" spans="7:7" ht="13.5" customHeight="1">
      <c r="G505" s="66"/>
    </row>
    <row r="506" spans="7:7" ht="13.5" customHeight="1">
      <c r="G506" s="66"/>
    </row>
    <row r="507" spans="7:7" ht="13.5" customHeight="1">
      <c r="G507" s="66"/>
    </row>
    <row r="508" spans="7:7" ht="13.5" customHeight="1">
      <c r="G508" s="66"/>
    </row>
    <row r="509" spans="7:7" ht="13.5" customHeight="1">
      <c r="G509" s="66"/>
    </row>
    <row r="510" spans="7:7" ht="13.5" customHeight="1">
      <c r="G510" s="66"/>
    </row>
    <row r="511" spans="7:7" ht="13.5" customHeight="1">
      <c r="G511" s="66"/>
    </row>
    <row r="512" spans="7:7" ht="13.5" customHeight="1">
      <c r="G512" s="66"/>
    </row>
    <row r="513" spans="7:7" ht="13.5" customHeight="1">
      <c r="G513" s="66"/>
    </row>
    <row r="514" spans="7:7" ht="13.5" customHeight="1">
      <c r="G514" s="66"/>
    </row>
    <row r="515" spans="7:7" ht="13.5" customHeight="1">
      <c r="G515" s="66"/>
    </row>
    <row r="516" spans="7:7" ht="13.5" customHeight="1">
      <c r="G516" s="66"/>
    </row>
    <row r="517" spans="7:7" ht="13.5" customHeight="1">
      <c r="G517" s="66"/>
    </row>
    <row r="518" spans="7:7" ht="13.5" customHeight="1">
      <c r="G518" s="66"/>
    </row>
    <row r="519" spans="7:7" ht="13.5" customHeight="1">
      <c r="G519" s="66"/>
    </row>
    <row r="520" spans="7:7" ht="13.5" customHeight="1">
      <c r="G520" s="66"/>
    </row>
    <row r="521" spans="7:7" ht="13.5" customHeight="1">
      <c r="G521" s="66"/>
    </row>
    <row r="522" spans="7:7" ht="13.5" customHeight="1">
      <c r="G522" s="66"/>
    </row>
    <row r="523" spans="7:7" ht="13.5" customHeight="1">
      <c r="G523" s="66"/>
    </row>
    <row r="524" spans="7:7" ht="13.5" customHeight="1">
      <c r="G524" s="66"/>
    </row>
    <row r="525" spans="7:7" ht="13.5" customHeight="1">
      <c r="G525" s="66"/>
    </row>
    <row r="526" spans="7:7" ht="13.5" customHeight="1">
      <c r="G526" s="66"/>
    </row>
    <row r="527" spans="7:7" ht="13.5" customHeight="1">
      <c r="G527" s="66"/>
    </row>
    <row r="528" spans="7:7" ht="13.5" customHeight="1">
      <c r="G528" s="66"/>
    </row>
    <row r="529" spans="7:7" ht="13.5" customHeight="1">
      <c r="G529" s="66"/>
    </row>
    <row r="530" spans="7:7" ht="13.5" customHeight="1">
      <c r="G530" s="66"/>
    </row>
    <row r="531" spans="7:7" ht="13.5" customHeight="1">
      <c r="G531" s="66"/>
    </row>
    <row r="532" spans="7:7" ht="13.5" customHeight="1">
      <c r="G532" s="66"/>
    </row>
    <row r="533" spans="7:7" ht="13.5" customHeight="1">
      <c r="G533" s="66"/>
    </row>
    <row r="534" spans="7:7" ht="13.5" customHeight="1">
      <c r="G534" s="66"/>
    </row>
    <row r="535" spans="7:7" ht="13.5" customHeight="1">
      <c r="G535" s="66"/>
    </row>
    <row r="536" spans="7:7" ht="13.5" customHeight="1">
      <c r="G536" s="66"/>
    </row>
    <row r="537" spans="7:7" ht="13.5" customHeight="1">
      <c r="G537" s="66"/>
    </row>
    <row r="538" spans="7:7" ht="13.5" customHeight="1">
      <c r="G538" s="66"/>
    </row>
    <row r="539" spans="7:7" ht="13.5" customHeight="1">
      <c r="G539" s="66"/>
    </row>
    <row r="540" spans="7:7" ht="13.5" customHeight="1">
      <c r="G540" s="66"/>
    </row>
    <row r="541" spans="7:7" ht="13.5" customHeight="1">
      <c r="G541" s="66"/>
    </row>
    <row r="542" spans="7:7" ht="13.5" customHeight="1">
      <c r="G542" s="66"/>
    </row>
    <row r="543" spans="7:7" ht="13.5" customHeight="1">
      <c r="G543" s="66"/>
    </row>
    <row r="544" spans="7:7" ht="13.5" customHeight="1">
      <c r="G544" s="66"/>
    </row>
    <row r="545" spans="7:7" ht="13.5" customHeight="1">
      <c r="G545" s="66"/>
    </row>
    <row r="546" spans="7:7" ht="13.5" customHeight="1">
      <c r="G546" s="66"/>
    </row>
    <row r="547" spans="7:7" ht="13.5" customHeight="1">
      <c r="G547" s="66"/>
    </row>
    <row r="548" spans="7:7" ht="13.5" customHeight="1">
      <c r="G548" s="66"/>
    </row>
    <row r="549" spans="7:7" ht="13.5" customHeight="1">
      <c r="G549" s="66"/>
    </row>
    <row r="550" spans="7:7" ht="13.5" customHeight="1">
      <c r="G550" s="66"/>
    </row>
    <row r="551" spans="7:7" ht="13.5" customHeight="1">
      <c r="G551" s="66"/>
    </row>
    <row r="552" spans="7:7" ht="13.5" customHeight="1">
      <c r="G552" s="66"/>
    </row>
    <row r="553" spans="7:7" ht="13.5" customHeight="1">
      <c r="G553" s="66"/>
    </row>
    <row r="554" spans="7:7" ht="13.5" customHeight="1">
      <c r="G554" s="66"/>
    </row>
    <row r="555" spans="7:7" ht="13.5" customHeight="1">
      <c r="G555" s="66"/>
    </row>
    <row r="556" spans="7:7" ht="13.5" customHeight="1">
      <c r="G556" s="66"/>
    </row>
    <row r="557" spans="7:7" ht="13.5" customHeight="1">
      <c r="G557" s="66"/>
    </row>
    <row r="558" spans="7:7" ht="13.5" customHeight="1">
      <c r="G558" s="66"/>
    </row>
    <row r="559" spans="7:7" ht="13.5" customHeight="1">
      <c r="G559" s="66"/>
    </row>
    <row r="560" spans="7:7" ht="13.5" customHeight="1">
      <c r="G560" s="66"/>
    </row>
    <row r="561" spans="7:7" ht="13.5" customHeight="1">
      <c r="G561" s="66"/>
    </row>
    <row r="562" spans="7:7" ht="13.5" customHeight="1">
      <c r="G562" s="66"/>
    </row>
    <row r="563" spans="7:7" ht="13.5" customHeight="1">
      <c r="G563" s="66"/>
    </row>
    <row r="564" spans="7:7" ht="13.5" customHeight="1">
      <c r="G564" s="66"/>
    </row>
    <row r="565" spans="7:7" ht="13.5" customHeight="1">
      <c r="G565" s="66"/>
    </row>
    <row r="566" spans="7:7" ht="13.5" customHeight="1">
      <c r="G566" s="66"/>
    </row>
    <row r="567" spans="7:7" ht="13.5" customHeight="1">
      <c r="G567" s="66"/>
    </row>
    <row r="568" spans="7:7" ht="13.5" customHeight="1">
      <c r="G568" s="66"/>
    </row>
    <row r="569" spans="7:7" ht="13.5" customHeight="1">
      <c r="G569" s="66"/>
    </row>
    <row r="570" spans="7:7" ht="13.5" customHeight="1">
      <c r="G570" s="66"/>
    </row>
    <row r="571" spans="7:7" ht="13.5" customHeight="1">
      <c r="G571" s="66"/>
    </row>
    <row r="572" spans="7:7" ht="13.5" customHeight="1">
      <c r="G572" s="66"/>
    </row>
    <row r="573" spans="7:7" ht="13.5" customHeight="1">
      <c r="G573" s="66"/>
    </row>
    <row r="574" spans="7:7" ht="13.5" customHeight="1">
      <c r="G574" s="66"/>
    </row>
    <row r="575" spans="7:7" ht="13.5" customHeight="1">
      <c r="G575" s="66"/>
    </row>
    <row r="576" spans="7:7" ht="13.5" customHeight="1">
      <c r="G576" s="66"/>
    </row>
    <row r="577" spans="7:7" ht="13.5" customHeight="1">
      <c r="G577" s="66"/>
    </row>
    <row r="578" spans="7:7" ht="13.5" customHeight="1">
      <c r="G578" s="66"/>
    </row>
    <row r="579" spans="7:7" ht="13.5" customHeight="1">
      <c r="G579" s="66"/>
    </row>
    <row r="580" spans="7:7" ht="13.5" customHeight="1">
      <c r="G580" s="66"/>
    </row>
    <row r="581" spans="7:7" ht="13.5" customHeight="1">
      <c r="G581" s="66"/>
    </row>
    <row r="582" spans="7:7" ht="13.5" customHeight="1">
      <c r="G582" s="66"/>
    </row>
    <row r="583" spans="7:7" ht="13.5" customHeight="1">
      <c r="G583" s="66"/>
    </row>
    <row r="584" spans="7:7" ht="13.5" customHeight="1">
      <c r="G584" s="66"/>
    </row>
    <row r="585" spans="7:7" ht="13.5" customHeight="1">
      <c r="G585" s="66"/>
    </row>
    <row r="586" spans="7:7" ht="13.5" customHeight="1">
      <c r="G586" s="66"/>
    </row>
    <row r="587" spans="7:7" ht="13.5" customHeight="1">
      <c r="G587" s="66"/>
    </row>
    <row r="588" spans="7:7" ht="13.5" customHeight="1">
      <c r="G588" s="66"/>
    </row>
    <row r="589" spans="7:7" ht="13.5" customHeight="1">
      <c r="G589" s="66"/>
    </row>
    <row r="590" spans="7:7" ht="13.5" customHeight="1">
      <c r="G590" s="66"/>
    </row>
    <row r="591" spans="7:7" ht="13.5" customHeight="1">
      <c r="G591" s="66"/>
    </row>
    <row r="592" spans="7:7" ht="13.5" customHeight="1">
      <c r="G592" s="66"/>
    </row>
    <row r="593" spans="7:7" ht="13.5" customHeight="1">
      <c r="G593" s="66"/>
    </row>
    <row r="594" spans="7:7" ht="13.5" customHeight="1">
      <c r="G594" s="66"/>
    </row>
    <row r="595" spans="7:7" ht="13.5" customHeight="1">
      <c r="G595" s="66"/>
    </row>
    <row r="596" spans="7:7" ht="13.5" customHeight="1">
      <c r="G596" s="66"/>
    </row>
    <row r="597" spans="7:7" ht="13.5" customHeight="1">
      <c r="G597" s="66"/>
    </row>
    <row r="598" spans="7:7" ht="13.5" customHeight="1">
      <c r="G598" s="66"/>
    </row>
    <row r="599" spans="7:7" ht="13.5" customHeight="1">
      <c r="G599" s="66"/>
    </row>
    <row r="600" spans="7:7" ht="13.5" customHeight="1">
      <c r="G600" s="66"/>
    </row>
    <row r="601" spans="7:7" ht="13.5" customHeight="1">
      <c r="G601" s="66"/>
    </row>
    <row r="602" spans="7:7" ht="13.5" customHeight="1">
      <c r="G602" s="66"/>
    </row>
    <row r="603" spans="7:7" ht="13.5" customHeight="1">
      <c r="G603" s="66"/>
    </row>
    <row r="604" spans="7:7" ht="13.5" customHeight="1">
      <c r="G604" s="66"/>
    </row>
    <row r="605" spans="7:7" ht="13.5" customHeight="1">
      <c r="G605" s="66"/>
    </row>
    <row r="606" spans="7:7" ht="13.5" customHeight="1">
      <c r="G606" s="66"/>
    </row>
    <row r="607" spans="7:7" ht="13.5" customHeight="1">
      <c r="G607" s="66"/>
    </row>
    <row r="608" spans="7:7" ht="13.5" customHeight="1">
      <c r="G608" s="66"/>
    </row>
    <row r="609" spans="7:7" ht="13.5" customHeight="1">
      <c r="G609" s="66"/>
    </row>
    <row r="610" spans="7:7" ht="13.5" customHeight="1">
      <c r="G610" s="66"/>
    </row>
    <row r="611" spans="7:7" ht="13.5" customHeight="1">
      <c r="G611" s="66"/>
    </row>
    <row r="612" spans="7:7" ht="13.5" customHeight="1">
      <c r="G612" s="66"/>
    </row>
    <row r="613" spans="7:7" ht="13.5" customHeight="1">
      <c r="G613" s="66"/>
    </row>
    <row r="614" spans="7:7" ht="13.5" customHeight="1">
      <c r="G614" s="66"/>
    </row>
    <row r="615" spans="7:7" ht="13.5" customHeight="1">
      <c r="G615" s="66"/>
    </row>
    <row r="616" spans="7:7" ht="13.5" customHeight="1">
      <c r="G616" s="66"/>
    </row>
    <row r="617" spans="7:7" ht="13.5" customHeight="1">
      <c r="G617" s="66"/>
    </row>
    <row r="618" spans="7:7" ht="13.5" customHeight="1">
      <c r="G618" s="66"/>
    </row>
    <row r="619" spans="7:7" ht="13.5" customHeight="1">
      <c r="G619" s="66"/>
    </row>
    <row r="620" spans="7:7" ht="13.5" customHeight="1">
      <c r="G620" s="66"/>
    </row>
    <row r="621" spans="7:7" ht="13.5" customHeight="1">
      <c r="G621" s="66"/>
    </row>
    <row r="622" spans="7:7" ht="13.5" customHeight="1">
      <c r="G622" s="66"/>
    </row>
    <row r="623" spans="7:7" ht="13.5" customHeight="1">
      <c r="G623" s="66"/>
    </row>
    <row r="624" spans="7:7" ht="13.5" customHeight="1">
      <c r="G624" s="66"/>
    </row>
    <row r="625" spans="7:7" ht="13.5" customHeight="1">
      <c r="G625" s="66"/>
    </row>
    <row r="626" spans="7:7" ht="13.5" customHeight="1">
      <c r="G626" s="66"/>
    </row>
    <row r="627" spans="7:7" ht="13.5" customHeight="1">
      <c r="G627" s="66"/>
    </row>
    <row r="628" spans="7:7" ht="13.5" customHeight="1">
      <c r="G628" s="66"/>
    </row>
    <row r="629" spans="7:7" ht="13.5" customHeight="1">
      <c r="G629" s="66"/>
    </row>
    <row r="630" spans="7:7" ht="13.5" customHeight="1">
      <c r="G630" s="66"/>
    </row>
    <row r="631" spans="7:7" ht="13.5" customHeight="1">
      <c r="G631" s="66"/>
    </row>
    <row r="632" spans="7:7" ht="13.5" customHeight="1">
      <c r="G632" s="66"/>
    </row>
    <row r="633" spans="7:7" ht="13.5" customHeight="1">
      <c r="G633" s="66"/>
    </row>
    <row r="634" spans="7:7" ht="13.5" customHeight="1">
      <c r="G634" s="66"/>
    </row>
    <row r="635" spans="7:7" ht="13.5" customHeight="1">
      <c r="G635" s="66"/>
    </row>
    <row r="636" spans="7:7" ht="13.5" customHeight="1">
      <c r="G636" s="66"/>
    </row>
    <row r="637" spans="7:7" ht="13.5" customHeight="1">
      <c r="G637" s="66"/>
    </row>
    <row r="638" spans="7:7" ht="13.5" customHeight="1">
      <c r="G638" s="66"/>
    </row>
    <row r="639" spans="7:7" ht="13.5" customHeight="1">
      <c r="G639" s="66"/>
    </row>
    <row r="640" spans="7:7" ht="13.5" customHeight="1">
      <c r="G640" s="66"/>
    </row>
    <row r="641" spans="7:7" ht="13.5" customHeight="1">
      <c r="G641" s="66"/>
    </row>
    <row r="642" spans="7:7" ht="13.5" customHeight="1">
      <c r="G642" s="66"/>
    </row>
    <row r="643" spans="7:7" ht="13.5" customHeight="1">
      <c r="G643" s="66"/>
    </row>
    <row r="644" spans="7:7" ht="13.5" customHeight="1">
      <c r="G644" s="66"/>
    </row>
    <row r="645" spans="7:7" ht="13.5" customHeight="1">
      <c r="G645" s="66"/>
    </row>
    <row r="646" spans="7:7" ht="13.5" customHeight="1">
      <c r="G646" s="66"/>
    </row>
    <row r="647" spans="7:7" ht="13.5" customHeight="1">
      <c r="G647" s="66"/>
    </row>
    <row r="648" spans="7:7" ht="13.5" customHeight="1">
      <c r="G648" s="66"/>
    </row>
    <row r="649" spans="7:7" ht="13.5" customHeight="1">
      <c r="G649" s="66"/>
    </row>
    <row r="650" spans="7:7" ht="13.5" customHeight="1">
      <c r="G650" s="66"/>
    </row>
    <row r="651" spans="7:7" ht="13.5" customHeight="1">
      <c r="G651" s="66"/>
    </row>
    <row r="652" spans="7:7" ht="13.5" customHeight="1">
      <c r="G652" s="66"/>
    </row>
    <row r="653" spans="7:7" ht="13.5" customHeight="1">
      <c r="G653" s="66"/>
    </row>
    <row r="654" spans="7:7" ht="13.5" customHeight="1">
      <c r="G654" s="66"/>
    </row>
    <row r="655" spans="7:7" ht="13.5" customHeight="1">
      <c r="G655" s="66"/>
    </row>
    <row r="656" spans="7:7" ht="13.5" customHeight="1">
      <c r="G656" s="66"/>
    </row>
    <row r="657" spans="7:7" ht="13.5" customHeight="1">
      <c r="G657" s="66"/>
    </row>
    <row r="658" spans="7:7" ht="13.5" customHeight="1">
      <c r="G658" s="66"/>
    </row>
    <row r="659" spans="7:7" ht="13.5" customHeight="1">
      <c r="G659" s="66"/>
    </row>
    <row r="660" spans="7:7" ht="13.5" customHeight="1">
      <c r="G660" s="66"/>
    </row>
    <row r="661" spans="7:7" ht="13.5" customHeight="1">
      <c r="G661" s="66"/>
    </row>
    <row r="662" spans="7:7" ht="13.5" customHeight="1">
      <c r="G662" s="66"/>
    </row>
    <row r="663" spans="7:7" ht="13.5" customHeight="1">
      <c r="G663" s="66"/>
    </row>
    <row r="664" spans="7:7" ht="13.5" customHeight="1">
      <c r="G664" s="66"/>
    </row>
    <row r="665" spans="7:7" ht="13.5" customHeight="1">
      <c r="G665" s="66"/>
    </row>
    <row r="666" spans="7:7" ht="13.5" customHeight="1">
      <c r="G666" s="66"/>
    </row>
    <row r="667" spans="7:7" ht="13.5" customHeight="1">
      <c r="G667" s="66"/>
    </row>
    <row r="668" spans="7:7" ht="13.5" customHeight="1">
      <c r="G668" s="66"/>
    </row>
    <row r="669" spans="7:7" ht="13.5" customHeight="1">
      <c r="G669" s="66"/>
    </row>
    <row r="670" spans="7:7" ht="13.5" customHeight="1">
      <c r="G670" s="66"/>
    </row>
    <row r="671" spans="7:7" ht="13.5" customHeight="1">
      <c r="G671" s="66"/>
    </row>
    <row r="672" spans="7:7" ht="13.5" customHeight="1">
      <c r="G672" s="66"/>
    </row>
    <row r="673" spans="7:7" ht="13.5" customHeight="1">
      <c r="G673" s="66"/>
    </row>
    <row r="674" spans="7:7" ht="13.5" customHeight="1">
      <c r="G674" s="66"/>
    </row>
    <row r="675" spans="7:7" ht="13.5" customHeight="1">
      <c r="G675" s="66"/>
    </row>
    <row r="676" spans="7:7" ht="13.5" customHeight="1">
      <c r="G676" s="66"/>
    </row>
    <row r="677" spans="7:7" ht="13.5" customHeight="1">
      <c r="G677" s="66"/>
    </row>
    <row r="678" spans="7:7" ht="13.5" customHeight="1">
      <c r="G678" s="66"/>
    </row>
    <row r="679" spans="7:7" ht="13.5" customHeight="1">
      <c r="G679" s="66"/>
    </row>
    <row r="680" spans="7:7" ht="13.5" customHeight="1">
      <c r="G680" s="66"/>
    </row>
    <row r="681" spans="7:7" ht="13.5" customHeight="1">
      <c r="G681" s="66"/>
    </row>
    <row r="682" spans="7:7" ht="13.5" customHeight="1">
      <c r="G682" s="66"/>
    </row>
    <row r="683" spans="7:7" ht="13.5" customHeight="1">
      <c r="G683" s="66"/>
    </row>
    <row r="684" spans="7:7" ht="13.5" customHeight="1">
      <c r="G684" s="66"/>
    </row>
    <row r="685" spans="7:7" ht="13.5" customHeight="1">
      <c r="G685" s="66"/>
    </row>
    <row r="686" spans="7:7" ht="13.5" customHeight="1">
      <c r="G686" s="66"/>
    </row>
    <row r="687" spans="7:7" ht="13.5" customHeight="1">
      <c r="G687" s="66"/>
    </row>
    <row r="688" spans="7:7" ht="13.5" customHeight="1">
      <c r="G688" s="66"/>
    </row>
    <row r="689" spans="7:7" ht="13.5" customHeight="1">
      <c r="G689" s="66"/>
    </row>
    <row r="690" spans="7:7" ht="13.5" customHeight="1">
      <c r="G690" s="66"/>
    </row>
    <row r="691" spans="7:7" ht="13.5" customHeight="1">
      <c r="G691" s="66"/>
    </row>
    <row r="692" spans="7:7" ht="13.5" customHeight="1">
      <c r="G692" s="66"/>
    </row>
    <row r="693" spans="7:7" ht="13.5" customHeight="1">
      <c r="G693" s="66"/>
    </row>
    <row r="694" spans="7:7" ht="13.5" customHeight="1">
      <c r="G694" s="66"/>
    </row>
    <row r="695" spans="7:7" ht="13.5" customHeight="1">
      <c r="G695" s="66"/>
    </row>
    <row r="696" spans="7:7" ht="13.5" customHeight="1">
      <c r="G696" s="66"/>
    </row>
    <row r="697" spans="7:7" ht="13.5" customHeight="1">
      <c r="G697" s="66"/>
    </row>
    <row r="698" spans="7:7" ht="13.5" customHeight="1">
      <c r="G698" s="66"/>
    </row>
    <row r="699" spans="7:7" ht="13.5" customHeight="1">
      <c r="G699" s="66"/>
    </row>
    <row r="700" spans="7:7" ht="13.5" customHeight="1">
      <c r="G700" s="66"/>
    </row>
    <row r="701" spans="7:7" ht="13.5" customHeight="1">
      <c r="G701" s="66"/>
    </row>
    <row r="702" spans="7:7" ht="13.5" customHeight="1">
      <c r="G702" s="66"/>
    </row>
    <row r="703" spans="7:7" ht="13.5" customHeight="1">
      <c r="G703" s="66"/>
    </row>
    <row r="704" spans="7:7" ht="13.5" customHeight="1">
      <c r="G704" s="66"/>
    </row>
    <row r="705" spans="7:7" ht="13.5" customHeight="1">
      <c r="G705" s="66"/>
    </row>
    <row r="706" spans="7:7" ht="13.5" customHeight="1">
      <c r="G706" s="66"/>
    </row>
    <row r="707" spans="7:7" ht="13.5" customHeight="1">
      <c r="G707" s="66"/>
    </row>
    <row r="708" spans="7:7" ht="13.5" customHeight="1">
      <c r="G708" s="66"/>
    </row>
    <row r="709" spans="7:7" ht="13.5" customHeight="1">
      <c r="G709" s="66"/>
    </row>
    <row r="710" spans="7:7" ht="13.5" customHeight="1">
      <c r="G710" s="66"/>
    </row>
    <row r="711" spans="7:7" ht="13.5" customHeight="1">
      <c r="G711" s="66"/>
    </row>
    <row r="712" spans="7:7" ht="13.5" customHeight="1">
      <c r="G712" s="66"/>
    </row>
    <row r="713" spans="7:7" ht="13.5" customHeight="1">
      <c r="G713" s="66"/>
    </row>
    <row r="714" spans="7:7" ht="13.5" customHeight="1">
      <c r="G714" s="66"/>
    </row>
    <row r="715" spans="7:7" ht="13.5" customHeight="1">
      <c r="G715" s="66"/>
    </row>
    <row r="716" spans="7:7" ht="13.5" customHeight="1">
      <c r="G716" s="66"/>
    </row>
    <row r="717" spans="7:7" ht="13.5" customHeight="1">
      <c r="G717" s="66"/>
    </row>
    <row r="718" spans="7:7" ht="13.5" customHeight="1">
      <c r="G718" s="66"/>
    </row>
    <row r="719" spans="7:7" ht="13.5" customHeight="1">
      <c r="G719" s="66"/>
    </row>
    <row r="720" spans="7:7" ht="13.5" customHeight="1">
      <c r="G720" s="66"/>
    </row>
    <row r="721" spans="7:7" ht="13.5" customHeight="1">
      <c r="G721" s="66"/>
    </row>
    <row r="722" spans="7:7" ht="13.5" customHeight="1">
      <c r="G722" s="66"/>
    </row>
    <row r="723" spans="7:7" ht="13.5" customHeight="1">
      <c r="G723" s="66"/>
    </row>
    <row r="724" spans="7:7" ht="13.5" customHeight="1">
      <c r="G724" s="66"/>
    </row>
    <row r="725" spans="7:7" ht="13.5" customHeight="1">
      <c r="G725" s="66"/>
    </row>
    <row r="726" spans="7:7" ht="13.5" customHeight="1">
      <c r="G726" s="66"/>
    </row>
    <row r="727" spans="7:7" ht="13.5" customHeight="1">
      <c r="G727" s="66"/>
    </row>
    <row r="728" spans="7:7" ht="13.5" customHeight="1">
      <c r="G728" s="66"/>
    </row>
    <row r="729" spans="7:7" ht="13.5" customHeight="1">
      <c r="G729" s="66"/>
    </row>
    <row r="730" spans="7:7" ht="13.5" customHeight="1">
      <c r="G730" s="66"/>
    </row>
    <row r="731" spans="7:7" ht="13.5" customHeight="1">
      <c r="G731" s="66"/>
    </row>
    <row r="732" spans="7:7" ht="13.5" customHeight="1">
      <c r="G732" s="66"/>
    </row>
    <row r="733" spans="7:7" ht="13.5" customHeight="1">
      <c r="G733" s="66"/>
    </row>
    <row r="734" spans="7:7" ht="13.5" customHeight="1">
      <c r="G734" s="66"/>
    </row>
    <row r="735" spans="7:7" ht="13.5" customHeight="1">
      <c r="G735" s="66"/>
    </row>
    <row r="736" spans="7:7" ht="13.5" customHeight="1">
      <c r="G736" s="66"/>
    </row>
    <row r="737" spans="7:7" ht="13.5" customHeight="1">
      <c r="G737" s="66"/>
    </row>
    <row r="738" spans="7:7" ht="13.5" customHeight="1">
      <c r="G738" s="66"/>
    </row>
    <row r="739" spans="7:7" ht="13.5" customHeight="1">
      <c r="G739" s="66"/>
    </row>
    <row r="740" spans="7:7" ht="13.5" customHeight="1">
      <c r="G740" s="66"/>
    </row>
    <row r="741" spans="7:7" ht="13.5" customHeight="1">
      <c r="G741" s="66"/>
    </row>
    <row r="742" spans="7:7" ht="13.5" customHeight="1">
      <c r="G742" s="66"/>
    </row>
    <row r="743" spans="7:7" ht="13.5" customHeight="1">
      <c r="G743" s="66"/>
    </row>
    <row r="744" spans="7:7" ht="13.5" customHeight="1">
      <c r="G744" s="66"/>
    </row>
    <row r="745" spans="7:7" ht="13.5" customHeight="1">
      <c r="G745" s="66"/>
    </row>
    <row r="746" spans="7:7" ht="13.5" customHeight="1">
      <c r="G746" s="66"/>
    </row>
    <row r="747" spans="7:7" ht="13.5" customHeight="1">
      <c r="G747" s="66"/>
    </row>
    <row r="748" spans="7:7" ht="13.5" customHeight="1">
      <c r="G748" s="66"/>
    </row>
    <row r="749" spans="7:7" ht="13.5" customHeight="1">
      <c r="G749" s="66"/>
    </row>
    <row r="750" spans="7:7" ht="13.5" customHeight="1">
      <c r="G750" s="66"/>
    </row>
    <row r="751" spans="7:7" ht="13.5" customHeight="1">
      <c r="G751" s="66"/>
    </row>
    <row r="752" spans="7:7" ht="13.5" customHeight="1">
      <c r="G752" s="66"/>
    </row>
    <row r="753" spans="7:7" ht="13.5" customHeight="1">
      <c r="G753" s="66"/>
    </row>
    <row r="754" spans="7:7" ht="13.5" customHeight="1">
      <c r="G754" s="66"/>
    </row>
    <row r="755" spans="7:7" ht="13.5" customHeight="1">
      <c r="G755" s="66"/>
    </row>
    <row r="756" spans="7:7" ht="13.5" customHeight="1">
      <c r="G756" s="66"/>
    </row>
    <row r="757" spans="7:7" ht="13.5" customHeight="1">
      <c r="G757" s="66"/>
    </row>
    <row r="758" spans="7:7" ht="13.5" customHeight="1">
      <c r="G758" s="66"/>
    </row>
    <row r="759" spans="7:7" ht="13.5" customHeight="1">
      <c r="G759" s="66"/>
    </row>
    <row r="760" spans="7:7" ht="13.5" customHeight="1">
      <c r="G760" s="66"/>
    </row>
    <row r="761" spans="7:7" ht="13.5" customHeight="1">
      <c r="G761" s="66"/>
    </row>
    <row r="762" spans="7:7" ht="13.5" customHeight="1">
      <c r="G762" s="66"/>
    </row>
    <row r="763" spans="7:7" ht="13.5" customHeight="1">
      <c r="G763" s="66"/>
    </row>
    <row r="764" spans="7:7" ht="13.5" customHeight="1">
      <c r="G764" s="66"/>
    </row>
    <row r="765" spans="7:7" ht="13.5" customHeight="1">
      <c r="G765" s="66"/>
    </row>
    <row r="766" spans="7:7" ht="13.5" customHeight="1">
      <c r="G766" s="66"/>
    </row>
    <row r="767" spans="7:7" ht="13.5" customHeight="1">
      <c r="G767" s="66"/>
    </row>
    <row r="768" spans="7:7" ht="13.5" customHeight="1">
      <c r="G768" s="66"/>
    </row>
    <row r="769" spans="7:7" ht="13.5" customHeight="1">
      <c r="G769" s="66"/>
    </row>
    <row r="770" spans="7:7" ht="13.5" customHeight="1">
      <c r="G770" s="66"/>
    </row>
    <row r="771" spans="7:7" ht="13.5" customHeight="1">
      <c r="G771" s="66"/>
    </row>
    <row r="772" spans="7:7" ht="13.5" customHeight="1">
      <c r="G772" s="66"/>
    </row>
    <row r="773" spans="7:7" ht="13.5" customHeight="1">
      <c r="G773" s="66"/>
    </row>
    <row r="774" spans="7:7" ht="13.5" customHeight="1">
      <c r="G774" s="66"/>
    </row>
    <row r="775" spans="7:7" ht="13.5" customHeight="1">
      <c r="G775" s="66"/>
    </row>
    <row r="776" spans="7:7" ht="13.5" customHeight="1">
      <c r="G776" s="66"/>
    </row>
    <row r="777" spans="7:7" ht="13.5" customHeight="1">
      <c r="G777" s="66"/>
    </row>
    <row r="778" spans="7:7" ht="13.5" customHeight="1">
      <c r="G778" s="66"/>
    </row>
    <row r="779" spans="7:7" ht="13.5" customHeight="1">
      <c r="G779" s="66"/>
    </row>
    <row r="780" spans="7:7" ht="13.5" customHeight="1">
      <c r="G780" s="66"/>
    </row>
    <row r="781" spans="7:7" ht="13.5" customHeight="1">
      <c r="G781" s="66"/>
    </row>
    <row r="782" spans="7:7" ht="13.5" customHeight="1">
      <c r="G782" s="66"/>
    </row>
    <row r="783" spans="7:7" ht="13.5" customHeight="1">
      <c r="G783" s="66"/>
    </row>
    <row r="784" spans="7:7" ht="13.5" customHeight="1">
      <c r="G784" s="66"/>
    </row>
    <row r="785" spans="7:7" ht="13.5" customHeight="1">
      <c r="G785" s="66"/>
    </row>
    <row r="786" spans="7:7" ht="13.5" customHeight="1">
      <c r="G786" s="66"/>
    </row>
    <row r="787" spans="7:7" ht="13.5" customHeight="1">
      <c r="G787" s="66"/>
    </row>
    <row r="788" spans="7:7" ht="13.5" customHeight="1">
      <c r="G788" s="66"/>
    </row>
    <row r="789" spans="7:7" ht="13.5" customHeight="1">
      <c r="G789" s="66"/>
    </row>
    <row r="790" spans="7:7" ht="13.5" customHeight="1">
      <c r="G790" s="66"/>
    </row>
    <row r="791" spans="7:7" ht="13.5" customHeight="1">
      <c r="G791" s="66"/>
    </row>
    <row r="792" spans="7:7" ht="13.5" customHeight="1">
      <c r="G792" s="66"/>
    </row>
    <row r="793" spans="7:7" ht="13.5" customHeight="1">
      <c r="G793" s="66"/>
    </row>
    <row r="794" spans="7:7" ht="13.5" customHeight="1">
      <c r="G794" s="66"/>
    </row>
    <row r="795" spans="7:7" ht="13.5" customHeight="1">
      <c r="G795" s="66"/>
    </row>
    <row r="796" spans="7:7" ht="13.5" customHeight="1">
      <c r="G796" s="66"/>
    </row>
    <row r="797" spans="7:7" ht="13.5" customHeight="1">
      <c r="G797" s="66"/>
    </row>
    <row r="798" spans="7:7" ht="13.5" customHeight="1">
      <c r="G798" s="66"/>
    </row>
    <row r="799" spans="7:7" ht="13.5" customHeight="1">
      <c r="G799" s="66"/>
    </row>
    <row r="800" spans="7:7" ht="13.5" customHeight="1">
      <c r="G800" s="66"/>
    </row>
    <row r="801" spans="7:7" ht="13.5" customHeight="1">
      <c r="G801" s="66"/>
    </row>
    <row r="802" spans="7:7" ht="13.5" customHeight="1">
      <c r="G802" s="66"/>
    </row>
    <row r="803" spans="7:7" ht="13.5" customHeight="1">
      <c r="G803" s="66"/>
    </row>
    <row r="804" spans="7:7" ht="13.5" customHeight="1">
      <c r="G804" s="66"/>
    </row>
    <row r="805" spans="7:7" ht="13.5" customHeight="1">
      <c r="G805" s="66"/>
    </row>
    <row r="806" spans="7:7" ht="13.5" customHeight="1">
      <c r="G806" s="66"/>
    </row>
    <row r="807" spans="7:7" ht="13.5" customHeight="1">
      <c r="G807" s="66"/>
    </row>
    <row r="808" spans="7:7" ht="13.5" customHeight="1">
      <c r="G808" s="66"/>
    </row>
    <row r="809" spans="7:7" ht="13.5" customHeight="1">
      <c r="G809" s="66"/>
    </row>
    <row r="810" spans="7:7" ht="13.5" customHeight="1">
      <c r="G810" s="66"/>
    </row>
    <row r="811" spans="7:7" ht="13.5" customHeight="1">
      <c r="G811" s="66"/>
    </row>
    <row r="812" spans="7:7" ht="13.5" customHeight="1">
      <c r="G812" s="66"/>
    </row>
    <row r="813" spans="7:7" ht="13.5" customHeight="1">
      <c r="G813" s="66"/>
    </row>
    <row r="814" spans="7:7" ht="13.5" customHeight="1">
      <c r="G814" s="66"/>
    </row>
    <row r="815" spans="7:7" ht="13.5" customHeight="1">
      <c r="G815" s="66"/>
    </row>
    <row r="816" spans="7:7" ht="13.5" customHeight="1">
      <c r="G816" s="66"/>
    </row>
    <row r="817" spans="7:7" ht="13.5" customHeight="1">
      <c r="G817" s="66"/>
    </row>
    <row r="818" spans="7:7" ht="13.5" customHeight="1">
      <c r="G818" s="66"/>
    </row>
    <row r="819" spans="7:7" ht="13.5" customHeight="1">
      <c r="G819" s="66"/>
    </row>
    <row r="820" spans="7:7" ht="13.5" customHeight="1">
      <c r="G820" s="66"/>
    </row>
    <row r="821" spans="7:7" ht="13.5" customHeight="1">
      <c r="G821" s="66"/>
    </row>
    <row r="822" spans="7:7" ht="13.5" customHeight="1">
      <c r="G822" s="66"/>
    </row>
    <row r="823" spans="7:7" ht="13.5" customHeight="1">
      <c r="G823" s="66"/>
    </row>
    <row r="824" spans="7:7" ht="13.5" customHeight="1">
      <c r="G824" s="66"/>
    </row>
    <row r="825" spans="7:7" ht="13.5" customHeight="1">
      <c r="G825" s="66"/>
    </row>
    <row r="826" spans="7:7" ht="13.5" customHeight="1">
      <c r="G826" s="66"/>
    </row>
    <row r="827" spans="7:7" ht="13.5" customHeight="1">
      <c r="G827" s="66"/>
    </row>
    <row r="828" spans="7:7" ht="13.5" customHeight="1">
      <c r="G828" s="66"/>
    </row>
    <row r="829" spans="7:7" ht="13.5" customHeight="1">
      <c r="G829" s="66"/>
    </row>
    <row r="830" spans="7:7" ht="13.5" customHeight="1">
      <c r="G830" s="66"/>
    </row>
    <row r="831" spans="7:7" ht="13.5" customHeight="1">
      <c r="G831" s="66"/>
    </row>
    <row r="832" spans="7:7" ht="13.5" customHeight="1">
      <c r="G832" s="66"/>
    </row>
    <row r="833" spans="7:7" ht="13.5" customHeight="1">
      <c r="G833" s="66"/>
    </row>
    <row r="834" spans="7:7" ht="13.5" customHeight="1">
      <c r="G834" s="66"/>
    </row>
    <row r="835" spans="7:7" ht="13.5" customHeight="1">
      <c r="G835" s="66"/>
    </row>
    <row r="836" spans="7:7" ht="13.5" customHeight="1">
      <c r="G836" s="66"/>
    </row>
    <row r="837" spans="7:7" ht="13.5" customHeight="1">
      <c r="G837" s="66"/>
    </row>
    <row r="838" spans="7:7" ht="13.5" customHeight="1">
      <c r="G838" s="66"/>
    </row>
    <row r="839" spans="7:7" ht="13.5" customHeight="1">
      <c r="G839" s="66"/>
    </row>
    <row r="840" spans="7:7" ht="13.5" customHeight="1">
      <c r="G840" s="66"/>
    </row>
    <row r="841" spans="7:7" ht="13.5" customHeight="1">
      <c r="G841" s="66"/>
    </row>
    <row r="842" spans="7:7" ht="13.5" customHeight="1">
      <c r="G842" s="66"/>
    </row>
    <row r="843" spans="7:7" ht="13.5" customHeight="1">
      <c r="G843" s="66"/>
    </row>
    <row r="844" spans="7:7" ht="13.5" customHeight="1">
      <c r="G844" s="66"/>
    </row>
    <row r="845" spans="7:7" ht="13.5" customHeight="1">
      <c r="G845" s="66"/>
    </row>
    <row r="846" spans="7:7" ht="13.5" customHeight="1">
      <c r="G846" s="66"/>
    </row>
    <row r="847" spans="7:7" ht="13.5" customHeight="1">
      <c r="G847" s="66"/>
    </row>
    <row r="848" spans="7:7" ht="13.5" customHeight="1">
      <c r="G848" s="66"/>
    </row>
    <row r="849" spans="7:7" ht="13.5" customHeight="1">
      <c r="G849" s="66"/>
    </row>
    <row r="850" spans="7:7" ht="13.5" customHeight="1">
      <c r="G850" s="66"/>
    </row>
    <row r="851" spans="7:7" ht="13.5" customHeight="1">
      <c r="G851" s="66"/>
    </row>
    <row r="852" spans="7:7" ht="13.5" customHeight="1">
      <c r="G852" s="66"/>
    </row>
    <row r="853" spans="7:7" ht="13.5" customHeight="1">
      <c r="G853" s="66"/>
    </row>
    <row r="854" spans="7:7" ht="13.5" customHeight="1">
      <c r="G854" s="66"/>
    </row>
    <row r="855" spans="7:7" ht="13.5" customHeight="1">
      <c r="G855" s="66"/>
    </row>
    <row r="856" spans="7:7" ht="13.5" customHeight="1">
      <c r="G856" s="66"/>
    </row>
    <row r="857" spans="7:7" ht="13.5" customHeight="1">
      <c r="G857" s="66"/>
    </row>
    <row r="858" spans="7:7" ht="13.5" customHeight="1">
      <c r="G858" s="66"/>
    </row>
    <row r="859" spans="7:7" ht="13.5" customHeight="1">
      <c r="G859" s="66"/>
    </row>
    <row r="860" spans="7:7" ht="13.5" customHeight="1">
      <c r="G860" s="66"/>
    </row>
    <row r="861" spans="7:7" ht="13.5" customHeight="1">
      <c r="G861" s="66"/>
    </row>
    <row r="862" spans="7:7" ht="13.5" customHeight="1">
      <c r="G862" s="66"/>
    </row>
    <row r="863" spans="7:7" ht="13.5" customHeight="1">
      <c r="G863" s="66"/>
    </row>
    <row r="864" spans="7:7" ht="13.5" customHeight="1">
      <c r="G864" s="66"/>
    </row>
    <row r="865" spans="7:7" ht="13.5" customHeight="1">
      <c r="G865" s="66"/>
    </row>
    <row r="866" spans="7:7" ht="13.5" customHeight="1">
      <c r="G866" s="66"/>
    </row>
    <row r="867" spans="7:7" ht="13.5" customHeight="1">
      <c r="G867" s="66"/>
    </row>
    <row r="868" spans="7:7" ht="13.5" customHeight="1">
      <c r="G868" s="66"/>
    </row>
    <row r="869" spans="7:7" ht="13.5" customHeight="1">
      <c r="G869" s="66"/>
    </row>
    <row r="870" spans="7:7" ht="13.5" customHeight="1">
      <c r="G870" s="66"/>
    </row>
    <row r="871" spans="7:7" ht="13.5" customHeight="1">
      <c r="G871" s="66"/>
    </row>
    <row r="872" spans="7:7" ht="13.5" customHeight="1">
      <c r="G872" s="66"/>
    </row>
    <row r="873" spans="7:7" ht="13.5" customHeight="1">
      <c r="G873" s="66"/>
    </row>
    <row r="874" spans="7:7" ht="13.5" customHeight="1">
      <c r="G874" s="66"/>
    </row>
    <row r="875" spans="7:7" ht="13.5" customHeight="1">
      <c r="G875" s="66"/>
    </row>
    <row r="876" spans="7:7" ht="13.5" customHeight="1">
      <c r="G876" s="66"/>
    </row>
    <row r="877" spans="7:7" ht="13.5" customHeight="1">
      <c r="G877" s="66"/>
    </row>
    <row r="878" spans="7:7" ht="13.5" customHeight="1">
      <c r="G878" s="66"/>
    </row>
    <row r="879" spans="7:7" ht="13.5" customHeight="1">
      <c r="G879" s="66"/>
    </row>
    <row r="880" spans="7:7" ht="13.5" customHeight="1">
      <c r="G880" s="66"/>
    </row>
    <row r="881" spans="7:7" ht="13.5" customHeight="1">
      <c r="G881" s="66"/>
    </row>
    <row r="882" spans="7:7" ht="13.5" customHeight="1">
      <c r="G882" s="66"/>
    </row>
    <row r="883" spans="7:7" ht="13.5" customHeight="1">
      <c r="G883" s="66"/>
    </row>
    <row r="884" spans="7:7" ht="13.5" customHeight="1">
      <c r="G884" s="66"/>
    </row>
    <row r="885" spans="7:7" ht="13.5" customHeight="1">
      <c r="G885" s="66"/>
    </row>
    <row r="886" spans="7:7" ht="13.5" customHeight="1">
      <c r="G886" s="66"/>
    </row>
    <row r="887" spans="7:7" ht="13.5" customHeight="1">
      <c r="G887" s="66"/>
    </row>
    <row r="888" spans="7:7" ht="13.5" customHeight="1">
      <c r="G888" s="66"/>
    </row>
    <row r="889" spans="7:7" ht="13.5" customHeight="1">
      <c r="G889" s="66"/>
    </row>
    <row r="890" spans="7:7" ht="13.5" customHeight="1">
      <c r="G890" s="66"/>
    </row>
    <row r="891" spans="7:7" ht="13.5" customHeight="1">
      <c r="G891" s="66"/>
    </row>
    <row r="892" spans="7:7" ht="13.5" customHeight="1">
      <c r="G892" s="66"/>
    </row>
    <row r="893" spans="7:7" ht="13.5" customHeight="1">
      <c r="G893" s="66"/>
    </row>
    <row r="894" spans="7:7" ht="13.5" customHeight="1">
      <c r="G894" s="66"/>
    </row>
    <row r="895" spans="7:7" ht="13.5" customHeight="1">
      <c r="G895" s="66"/>
    </row>
    <row r="896" spans="7:7" ht="13.5" customHeight="1">
      <c r="G896" s="66"/>
    </row>
    <row r="897" spans="7:7" ht="13.5" customHeight="1">
      <c r="G897" s="66"/>
    </row>
    <row r="898" spans="7:7" ht="13.5" customHeight="1">
      <c r="G898" s="66"/>
    </row>
    <row r="899" spans="7:7" ht="13.5" customHeight="1">
      <c r="G899" s="66"/>
    </row>
    <row r="900" spans="7:7" ht="13.5" customHeight="1">
      <c r="G900" s="66"/>
    </row>
    <row r="901" spans="7:7" ht="13.5" customHeight="1">
      <c r="G901" s="66"/>
    </row>
    <row r="902" spans="7:7" ht="13.5" customHeight="1">
      <c r="G902" s="66"/>
    </row>
    <row r="903" spans="7:7" ht="13.5" customHeight="1">
      <c r="G903" s="66"/>
    </row>
    <row r="904" spans="7:7" ht="13.5" customHeight="1">
      <c r="G904" s="66"/>
    </row>
    <row r="905" spans="7:7" ht="13.5" customHeight="1">
      <c r="G905" s="66"/>
    </row>
    <row r="906" spans="7:7" ht="13.5" customHeight="1">
      <c r="G906" s="66"/>
    </row>
    <row r="907" spans="7:7" ht="13.5" customHeight="1">
      <c r="G907" s="66"/>
    </row>
    <row r="908" spans="7:7" ht="13.5" customHeight="1">
      <c r="G908" s="66"/>
    </row>
    <row r="909" spans="7:7" ht="13.5" customHeight="1">
      <c r="G909" s="66"/>
    </row>
    <row r="910" spans="7:7" ht="13.5" customHeight="1">
      <c r="G910" s="66"/>
    </row>
    <row r="911" spans="7:7" ht="13.5" customHeight="1">
      <c r="G911" s="66"/>
    </row>
    <row r="912" spans="7:7" ht="13.5" customHeight="1">
      <c r="G912" s="66"/>
    </row>
    <row r="913" spans="7:7" ht="13.5" customHeight="1">
      <c r="G913" s="66"/>
    </row>
    <row r="914" spans="7:7" ht="13.5" customHeight="1">
      <c r="G914" s="66"/>
    </row>
    <row r="915" spans="7:7" ht="13.5" customHeight="1">
      <c r="G915" s="66"/>
    </row>
    <row r="916" spans="7:7" ht="13.5" customHeight="1">
      <c r="G916" s="66"/>
    </row>
    <row r="917" spans="7:7" ht="13.5" customHeight="1">
      <c r="G917" s="66"/>
    </row>
    <row r="918" spans="7:7" ht="13.5" customHeight="1">
      <c r="G918" s="66"/>
    </row>
    <row r="919" spans="7:7" ht="13.5" customHeight="1">
      <c r="G919" s="66"/>
    </row>
    <row r="920" spans="7:7" ht="13.5" customHeight="1">
      <c r="G920" s="66"/>
    </row>
    <row r="921" spans="7:7" ht="13.5" customHeight="1">
      <c r="G921" s="66"/>
    </row>
    <row r="922" spans="7:7" ht="13.5" customHeight="1">
      <c r="G922" s="66"/>
    </row>
    <row r="923" spans="7:7" ht="13.5" customHeight="1">
      <c r="G923" s="66"/>
    </row>
    <row r="924" spans="7:7" ht="13.5" customHeight="1">
      <c r="G924" s="66"/>
    </row>
    <row r="925" spans="7:7" ht="13.5" customHeight="1">
      <c r="G925" s="66"/>
    </row>
    <row r="926" spans="7:7" ht="13.5" customHeight="1">
      <c r="G926" s="66"/>
    </row>
    <row r="927" spans="7:7" ht="13.5" customHeight="1">
      <c r="G927" s="66"/>
    </row>
    <row r="928" spans="7:7" ht="13.5" customHeight="1">
      <c r="G928" s="66"/>
    </row>
    <row r="929" spans="7:7" ht="13.5" customHeight="1">
      <c r="G929" s="66"/>
    </row>
    <row r="930" spans="7:7" ht="13.5" customHeight="1">
      <c r="G930" s="66"/>
    </row>
    <row r="931" spans="7:7" ht="13.5" customHeight="1">
      <c r="G931" s="66"/>
    </row>
    <row r="932" spans="7:7" ht="13.5" customHeight="1">
      <c r="G932" s="66"/>
    </row>
    <row r="933" spans="7:7" ht="13.5" customHeight="1">
      <c r="G933" s="66"/>
    </row>
    <row r="934" spans="7:7" ht="13.5" customHeight="1">
      <c r="G934" s="66"/>
    </row>
    <row r="935" spans="7:7" ht="13.5" customHeight="1">
      <c r="G935" s="66"/>
    </row>
    <row r="936" spans="7:7" ht="13.5" customHeight="1">
      <c r="G936" s="66"/>
    </row>
    <row r="937" spans="7:7" ht="13.5" customHeight="1">
      <c r="G937" s="66"/>
    </row>
    <row r="938" spans="7:7" ht="13.5" customHeight="1">
      <c r="G938" s="66"/>
    </row>
    <row r="939" spans="7:7" ht="13.5" customHeight="1">
      <c r="G939" s="66"/>
    </row>
    <row r="940" spans="7:7" ht="13.5" customHeight="1">
      <c r="G940" s="66"/>
    </row>
    <row r="941" spans="7:7" ht="13.5" customHeight="1">
      <c r="G941" s="66"/>
    </row>
    <row r="942" spans="7:7" ht="13.5" customHeight="1">
      <c r="G942" s="66"/>
    </row>
    <row r="943" spans="7:7" ht="13.5" customHeight="1">
      <c r="G943" s="66"/>
    </row>
    <row r="944" spans="7:7" ht="13.5" customHeight="1">
      <c r="G944" s="66"/>
    </row>
    <row r="945" spans="7:7" ht="13.5" customHeight="1">
      <c r="G945" s="66"/>
    </row>
    <row r="946" spans="7:7" ht="13.5" customHeight="1">
      <c r="G946" s="66"/>
    </row>
    <row r="947" spans="7:7" ht="13.5" customHeight="1">
      <c r="G947" s="66"/>
    </row>
    <row r="948" spans="7:7" ht="13.5" customHeight="1">
      <c r="G948" s="66"/>
    </row>
    <row r="949" spans="7:7" ht="13.5" customHeight="1">
      <c r="G949" s="66"/>
    </row>
    <row r="950" spans="7:7" ht="13.5" customHeight="1">
      <c r="G950" s="66"/>
    </row>
    <row r="951" spans="7:7" ht="13.5" customHeight="1">
      <c r="G951" s="66"/>
    </row>
    <row r="952" spans="7:7" ht="13.5" customHeight="1">
      <c r="G952" s="66"/>
    </row>
    <row r="953" spans="7:7" ht="13.5" customHeight="1">
      <c r="G953" s="66"/>
    </row>
    <row r="954" spans="7:7" ht="13.5" customHeight="1">
      <c r="G954" s="66"/>
    </row>
    <row r="955" spans="7:7" ht="13.5" customHeight="1">
      <c r="G955" s="66"/>
    </row>
    <row r="956" spans="7:7" ht="13.5" customHeight="1">
      <c r="G956" s="66"/>
    </row>
    <row r="957" spans="7:7" ht="13.5" customHeight="1">
      <c r="G957" s="66"/>
    </row>
    <row r="958" spans="7:7" ht="13.5" customHeight="1">
      <c r="G958" s="66"/>
    </row>
    <row r="959" spans="7:7" ht="13.5" customHeight="1">
      <c r="G959" s="66"/>
    </row>
    <row r="960" spans="7:7" ht="13.5" customHeight="1">
      <c r="G960" s="66"/>
    </row>
    <row r="961" spans="7:7" ht="13.5" customHeight="1">
      <c r="G961" s="66"/>
    </row>
    <row r="962" spans="7:7" ht="13.5" customHeight="1">
      <c r="G962" s="66"/>
    </row>
    <row r="963" spans="7:7" ht="13.5" customHeight="1">
      <c r="G963" s="66"/>
    </row>
    <row r="964" spans="7:7" ht="13.5" customHeight="1">
      <c r="G964" s="66"/>
    </row>
    <row r="965" spans="7:7" ht="13.5" customHeight="1">
      <c r="G965" s="66"/>
    </row>
    <row r="966" spans="7:7" ht="13.5" customHeight="1">
      <c r="G966" s="66"/>
    </row>
    <row r="967" spans="7:7" ht="13.5" customHeight="1">
      <c r="G967" s="66"/>
    </row>
    <row r="968" spans="7:7" ht="13.5" customHeight="1">
      <c r="G968" s="66"/>
    </row>
    <row r="969" spans="7:7" ht="13.5" customHeight="1">
      <c r="G969" s="66"/>
    </row>
    <row r="970" spans="7:7" ht="13.5" customHeight="1">
      <c r="G970" s="66"/>
    </row>
    <row r="971" spans="7:7" ht="13.5" customHeight="1">
      <c r="G971" s="66"/>
    </row>
    <row r="972" spans="7:7" ht="13.5" customHeight="1">
      <c r="G972" s="66"/>
    </row>
    <row r="973" spans="7:7" ht="13.5" customHeight="1">
      <c r="G973" s="66"/>
    </row>
    <row r="974" spans="7:7" ht="13.5" customHeight="1">
      <c r="G974" s="66"/>
    </row>
    <row r="975" spans="7:7" ht="13.5" customHeight="1">
      <c r="G975" s="66"/>
    </row>
    <row r="976" spans="7:7" ht="13.5" customHeight="1">
      <c r="G976" s="66"/>
    </row>
    <row r="977" spans="7:7" ht="13.5" customHeight="1">
      <c r="G977" s="66"/>
    </row>
    <row r="978" spans="7:7" ht="13.5" customHeight="1">
      <c r="G978" s="66"/>
    </row>
    <row r="979" spans="7:7" ht="13.5" customHeight="1">
      <c r="G979" s="66"/>
    </row>
    <row r="980" spans="7:7" ht="13.5" customHeight="1">
      <c r="G980" s="66"/>
    </row>
    <row r="981" spans="7:7" ht="13.5" customHeight="1">
      <c r="G981" s="66"/>
    </row>
    <row r="982" spans="7:7" ht="13.5" customHeight="1">
      <c r="G982" s="66"/>
    </row>
    <row r="983" spans="7:7" ht="13.5" customHeight="1">
      <c r="G983" s="66"/>
    </row>
    <row r="984" spans="7:7" ht="13.5" customHeight="1">
      <c r="G984" s="66"/>
    </row>
    <row r="985" spans="7:7" ht="13.5" customHeight="1">
      <c r="G985" s="66"/>
    </row>
    <row r="986" spans="7:7" ht="13.5" customHeight="1">
      <c r="G986" s="66"/>
    </row>
    <row r="987" spans="7:7" ht="13.5" customHeight="1">
      <c r="G987" s="66"/>
    </row>
    <row r="988" spans="7:7" ht="13.5" customHeight="1">
      <c r="G988" s="66"/>
    </row>
    <row r="989" spans="7:7" ht="13.5" customHeight="1">
      <c r="G989" s="66"/>
    </row>
    <row r="990" spans="7:7" ht="13.5" customHeight="1">
      <c r="G990" s="66"/>
    </row>
    <row r="991" spans="7:7" ht="13.5" customHeight="1">
      <c r="G991" s="66"/>
    </row>
    <row r="992" spans="7:7" ht="13.5" customHeight="1">
      <c r="G992" s="66"/>
    </row>
    <row r="993" spans="7:7" ht="13.5" customHeight="1">
      <c r="G993" s="66"/>
    </row>
    <row r="994" spans="7:7" ht="13.5" customHeight="1">
      <c r="G994" s="66"/>
    </row>
    <row r="995" spans="7:7" ht="13.5" customHeight="1">
      <c r="G995" s="66"/>
    </row>
    <row r="996" spans="7:7" ht="13.5" customHeight="1">
      <c r="G996" s="66"/>
    </row>
    <row r="997" spans="7:7" ht="13.5" customHeight="1">
      <c r="G997" s="66"/>
    </row>
    <row r="998" spans="7:7" ht="13.5" customHeight="1">
      <c r="G998" s="66"/>
    </row>
    <row r="999" spans="7:7" ht="13.5" customHeight="1">
      <c r="G999" s="66"/>
    </row>
    <row r="1000" spans="7:7" ht="13.5" customHeight="1">
      <c r="G1000" s="66"/>
    </row>
    <row r="1001" spans="7:7" ht="13.5" customHeight="1">
      <c r="G1001" s="66"/>
    </row>
    <row r="1002" spans="7:7" ht="13.5" customHeight="1">
      <c r="G1002" s="66"/>
    </row>
    <row r="1003" spans="7:7" ht="13.5" customHeight="1">
      <c r="G1003" s="66"/>
    </row>
    <row r="1004" spans="7:7" ht="13.5" customHeight="1">
      <c r="G1004" s="66"/>
    </row>
    <row r="1005" spans="7:7" ht="13.5" customHeight="1">
      <c r="G1005" s="66"/>
    </row>
    <row r="1006" spans="7:7" ht="13.5" customHeight="1">
      <c r="G1006" s="66"/>
    </row>
    <row r="1007" spans="7:7" ht="13.5" customHeight="1">
      <c r="G1007" s="66"/>
    </row>
    <row r="1008" spans="7:7" ht="13.5" customHeight="1">
      <c r="G1008" s="66"/>
    </row>
    <row r="1009" spans="7:7" ht="13.5" customHeight="1">
      <c r="G1009" s="66"/>
    </row>
    <row r="1010" spans="7:7" ht="13.5" customHeight="1">
      <c r="G1010" s="66"/>
    </row>
    <row r="1011" spans="7:7" ht="13.5" customHeight="1">
      <c r="G1011" s="66"/>
    </row>
    <row r="1012" spans="7:7" ht="13.5" customHeight="1">
      <c r="G1012" s="66"/>
    </row>
    <row r="1013" spans="7:7" ht="13.5" customHeight="1">
      <c r="G1013" s="66"/>
    </row>
    <row r="1014" spans="7:7" ht="13.5" customHeight="1">
      <c r="G1014" s="66"/>
    </row>
    <row r="1015" spans="7:7" ht="13.5" customHeight="1">
      <c r="G1015" s="66"/>
    </row>
    <row r="1016" spans="7:7" ht="13.5" customHeight="1">
      <c r="G1016" s="66"/>
    </row>
    <row r="1017" spans="7:7" ht="13.5" customHeight="1">
      <c r="G1017" s="66"/>
    </row>
    <row r="1018" spans="7:7" ht="13.5" customHeight="1">
      <c r="G1018" s="66"/>
    </row>
    <row r="1019" spans="7:7" ht="13.5" customHeight="1">
      <c r="G1019" s="66"/>
    </row>
    <row r="1020" spans="7:7" ht="13.5" customHeight="1">
      <c r="G1020" s="66"/>
    </row>
    <row r="1021" spans="7:7" ht="13.5" customHeight="1">
      <c r="G1021" s="66"/>
    </row>
    <row r="1022" spans="7:7" ht="13.5" customHeight="1">
      <c r="G1022" s="66"/>
    </row>
    <row r="1023" spans="7:7" ht="13.5" customHeight="1">
      <c r="G1023" s="66"/>
    </row>
    <row r="1024" spans="7:7" ht="13.5" customHeight="1">
      <c r="G1024" s="66"/>
    </row>
    <row r="1025" spans="7:7" ht="13.5" customHeight="1">
      <c r="G1025" s="66"/>
    </row>
    <row r="1026" spans="7:7" ht="13.5" customHeight="1">
      <c r="G1026" s="66"/>
    </row>
    <row r="1027" spans="7:7" ht="13.5" customHeight="1">
      <c r="G1027" s="66"/>
    </row>
    <row r="1028" spans="7:7" ht="13.5" customHeight="1">
      <c r="G1028" s="66"/>
    </row>
    <row r="1029" spans="7:7" ht="13.5" customHeight="1">
      <c r="G1029" s="66"/>
    </row>
    <row r="1030" spans="7:7" ht="13.5" customHeight="1">
      <c r="G1030" s="66"/>
    </row>
    <row r="1031" spans="7:7" ht="13.5" customHeight="1">
      <c r="G1031" s="66"/>
    </row>
    <row r="1032" spans="7:7" ht="13.5" customHeight="1">
      <c r="G1032" s="66"/>
    </row>
    <row r="1033" spans="7:7" ht="13.5" customHeight="1">
      <c r="G1033" s="66"/>
    </row>
    <row r="1034" spans="7:7" ht="13.5" customHeight="1">
      <c r="G1034" s="66"/>
    </row>
    <row r="1035" spans="7:7" ht="13.5" customHeight="1">
      <c r="G1035" s="66"/>
    </row>
    <row r="1036" spans="7:7" ht="13.5" customHeight="1">
      <c r="G1036" s="66"/>
    </row>
    <row r="1037" spans="7:7" ht="13.5" customHeight="1">
      <c r="G1037" s="66"/>
    </row>
    <row r="1038" spans="7:7" ht="13.5" customHeight="1">
      <c r="G1038" s="66"/>
    </row>
    <row r="1039" spans="7:7" ht="13.5" customHeight="1">
      <c r="G1039" s="66"/>
    </row>
    <row r="1040" spans="7:7" ht="13.5" customHeight="1">
      <c r="G1040" s="66"/>
    </row>
    <row r="1041" spans="7:7" ht="13.5" customHeight="1">
      <c r="G1041" s="66"/>
    </row>
    <row r="1042" spans="7:7" ht="13.5" customHeight="1">
      <c r="G1042" s="66"/>
    </row>
    <row r="1043" spans="7:7" ht="13.5" customHeight="1">
      <c r="G1043" s="66"/>
    </row>
    <row r="1044" spans="7:7" ht="13.5" customHeight="1">
      <c r="G1044" s="66"/>
    </row>
    <row r="1045" spans="7:7" ht="13.5" customHeight="1">
      <c r="G1045" s="66"/>
    </row>
    <row r="1046" spans="7:7" ht="13.5" customHeight="1">
      <c r="G1046" s="66"/>
    </row>
    <row r="1047" spans="7:7" ht="13.5" customHeight="1">
      <c r="G1047" s="66"/>
    </row>
    <row r="1048" spans="7:7" ht="13.5" customHeight="1">
      <c r="G1048" s="66"/>
    </row>
    <row r="1049" spans="7:7" ht="13.5" customHeight="1">
      <c r="G1049" s="66"/>
    </row>
    <row r="1050" spans="7:7" ht="13.5" customHeight="1">
      <c r="G1050" s="66"/>
    </row>
    <row r="1051" spans="7:7" ht="13.5" customHeight="1">
      <c r="G1051" s="66"/>
    </row>
    <row r="1052" spans="7:7" ht="13.5" customHeight="1">
      <c r="G1052" s="53"/>
    </row>
    <row r="1053" spans="7:7" ht="13.5" customHeight="1">
      <c r="G1053" s="53"/>
    </row>
    <row r="1054" spans="7:7" ht="13.5" customHeight="1">
      <c r="G1054" s="53"/>
    </row>
    <row r="1055" spans="7:7" ht="13.5" customHeight="1">
      <c r="G1055" s="53"/>
    </row>
    <row r="1056" spans="7:7" ht="13.5" customHeight="1">
      <c r="G1056" s="53"/>
    </row>
  </sheetData>
  <mergeCells count="64">
    <mergeCell ref="F148:F149"/>
    <mergeCell ref="F133:F137"/>
    <mergeCell ref="F140:F141"/>
    <mergeCell ref="F142:F143"/>
    <mergeCell ref="F144:F145"/>
    <mergeCell ref="F146:F147"/>
    <mergeCell ref="F113:F114"/>
    <mergeCell ref="F115:F120"/>
    <mergeCell ref="F121:F126"/>
    <mergeCell ref="F127:F128"/>
    <mergeCell ref="F129:F130"/>
    <mergeCell ref="F101:F102"/>
    <mergeCell ref="F103:F104"/>
    <mergeCell ref="F105:F106"/>
    <mergeCell ref="F107:F109"/>
    <mergeCell ref="F110:F112"/>
    <mergeCell ref="F44:F45"/>
    <mergeCell ref="F66:F69"/>
    <mergeCell ref="F70:F74"/>
    <mergeCell ref="F75:F79"/>
    <mergeCell ref="F96:F100"/>
    <mergeCell ref="F28:F29"/>
    <mergeCell ref="F30:F32"/>
    <mergeCell ref="F34:F38"/>
    <mergeCell ref="F39:F40"/>
    <mergeCell ref="F41:F43"/>
    <mergeCell ref="B132:B137"/>
    <mergeCell ref="C132:C137"/>
    <mergeCell ref="C140:C149"/>
    <mergeCell ref="B121:B126"/>
    <mergeCell ref="C121:C126"/>
    <mergeCell ref="B127:B131"/>
    <mergeCell ref="C127:C130"/>
    <mergeCell ref="B110:B114"/>
    <mergeCell ref="C110:C114"/>
    <mergeCell ref="B115:B120"/>
    <mergeCell ref="C115:C120"/>
    <mergeCell ref="B103:B109"/>
    <mergeCell ref="C103:C109"/>
    <mergeCell ref="D102:D103"/>
    <mergeCell ref="D86:D90"/>
    <mergeCell ref="C2:C23"/>
    <mergeCell ref="C24:C45"/>
    <mergeCell ref="B2:B23"/>
    <mergeCell ref="B80:B95"/>
    <mergeCell ref="C80:C95"/>
    <mergeCell ref="B96:B102"/>
    <mergeCell ref="C96:C102"/>
    <mergeCell ref="B66:B79"/>
    <mergeCell ref="C66:C69"/>
    <mergeCell ref="C70:C74"/>
    <mergeCell ref="C75:C79"/>
    <mergeCell ref="D1:E1"/>
    <mergeCell ref="D10:D13"/>
    <mergeCell ref="F2:F3"/>
    <mergeCell ref="F4:F5"/>
    <mergeCell ref="F6:F7"/>
    <mergeCell ref="F8:F10"/>
    <mergeCell ref="F12:F16"/>
    <mergeCell ref="F17:F18"/>
    <mergeCell ref="F19:F21"/>
    <mergeCell ref="F22:F23"/>
    <mergeCell ref="F24:F25"/>
    <mergeCell ref="F26:F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92316-02D4-404E-9661-1B04C702C389}">
  <dimension ref="B1:N49"/>
  <sheetViews>
    <sheetView showGridLines="0" topLeftCell="A10" zoomScaleNormal="100" workbookViewId="0">
      <selection activeCell="D33" sqref="D33:L35"/>
    </sheetView>
  </sheetViews>
  <sheetFormatPr defaultColWidth="10" defaultRowHeight="12.75"/>
  <cols>
    <col min="1" max="1" width="3.375" style="165" customWidth="1"/>
    <col min="2" max="2" width="9.75" style="165" customWidth="1"/>
    <col min="3" max="3" width="9.625" style="165" customWidth="1"/>
    <col min="4" max="4" width="2.375" style="165" customWidth="1"/>
    <col min="5" max="5" width="10.625" style="165" customWidth="1"/>
    <col min="6" max="6" width="16.75" style="165" bestFit="1" customWidth="1"/>
    <col min="7" max="7" width="17.875" style="165" customWidth="1"/>
    <col min="8" max="8" width="12.75" style="165" customWidth="1"/>
    <col min="9" max="9" width="11.375" style="166" customWidth="1"/>
    <col min="10" max="10" width="9.625" style="165" customWidth="1"/>
    <col min="11" max="11" width="11.625" style="165" customWidth="1"/>
    <col min="12" max="12" width="20.375" style="165" customWidth="1"/>
    <col min="13" max="13" width="10" style="165"/>
    <col min="14" max="14" width="14.875" style="165" bestFit="1" customWidth="1"/>
    <col min="15" max="16384" width="10" style="165"/>
  </cols>
  <sheetData>
    <row r="1" spans="2:12">
      <c r="J1" s="167"/>
      <c r="L1" s="168"/>
    </row>
    <row r="2" spans="2:12" ht="18">
      <c r="E2" s="154"/>
      <c r="F2" s="154"/>
      <c r="L2" s="168"/>
    </row>
    <row r="3" spans="2:12">
      <c r="L3" s="168"/>
    </row>
    <row r="5" spans="2:12" ht="15.75" customHeight="1"/>
    <row r="7" spans="2:12" ht="22.7" customHeight="1">
      <c r="B7" s="169"/>
      <c r="C7" s="169"/>
      <c r="D7" s="169"/>
      <c r="E7" s="169"/>
      <c r="F7" s="169"/>
      <c r="G7" s="169"/>
      <c r="H7" s="169"/>
      <c r="I7" s="170"/>
      <c r="J7" s="169"/>
      <c r="K7" s="169"/>
      <c r="L7" s="169"/>
    </row>
    <row r="9" spans="2:12" ht="18.75" customHeight="1"/>
    <row r="10" spans="2:12">
      <c r="B10" s="171" t="s">
        <v>485</v>
      </c>
      <c r="C10" s="171" t="s">
        <v>486</v>
      </c>
      <c r="D10" s="171"/>
      <c r="E10" s="172" t="s">
        <v>487</v>
      </c>
      <c r="F10" s="172"/>
    </row>
    <row r="11" spans="2:12">
      <c r="B11" s="171"/>
      <c r="C11" s="171"/>
      <c r="D11" s="171"/>
      <c r="E11" s="172"/>
      <c r="F11" s="172"/>
    </row>
    <row r="12" spans="2:12" ht="16.5" customHeight="1"/>
    <row r="13" spans="2:12">
      <c r="B13" s="171" t="s">
        <v>488</v>
      </c>
    </row>
    <row r="14" spans="2:12" ht="26.45" customHeight="1"/>
    <row r="15" spans="2:12">
      <c r="B15" s="171" t="s">
        <v>489</v>
      </c>
      <c r="C15" s="165" t="s">
        <v>486</v>
      </c>
      <c r="D15" s="493">
        <f>K32</f>
        <v>1132142.1659285715</v>
      </c>
      <c r="E15" s="493"/>
      <c r="F15" s="205"/>
      <c r="G15" s="171" t="s">
        <v>490</v>
      </c>
      <c r="H15" s="171"/>
    </row>
    <row r="16" spans="2:12">
      <c r="E16" s="173"/>
      <c r="F16" s="173"/>
    </row>
    <row r="17" spans="2:14" ht="13.5" thickBot="1">
      <c r="K17" s="173"/>
      <c r="L17" s="173" t="s">
        <v>491</v>
      </c>
    </row>
    <row r="18" spans="2:14" ht="20.100000000000001" customHeight="1" thickTop="1">
      <c r="B18" s="494" t="s">
        <v>492</v>
      </c>
      <c r="C18" s="495"/>
      <c r="D18" s="495" t="s">
        <v>493</v>
      </c>
      <c r="E18" s="495"/>
      <c r="F18" s="495"/>
      <c r="G18" s="495"/>
      <c r="H18" s="206" t="s">
        <v>407</v>
      </c>
      <c r="I18" s="206" t="s">
        <v>494</v>
      </c>
      <c r="J18" s="206" t="s">
        <v>410</v>
      </c>
      <c r="K18" s="206" t="s">
        <v>495</v>
      </c>
      <c r="L18" s="174" t="s">
        <v>98</v>
      </c>
    </row>
    <row r="19" spans="2:14" ht="15" customHeight="1">
      <c r="B19" s="496" t="s">
        <v>496</v>
      </c>
      <c r="C19" s="497"/>
      <c r="D19" s="502" t="s">
        <v>497</v>
      </c>
      <c r="E19" s="503"/>
      <c r="F19" s="508" t="s">
        <v>498</v>
      </c>
      <c r="G19" s="222" t="s">
        <v>499</v>
      </c>
      <c r="H19" s="223" t="s">
        <v>438</v>
      </c>
      <c r="I19" s="175">
        <v>1.2191428571428571</v>
      </c>
      <c r="J19" s="224">
        <v>19255</v>
      </c>
      <c r="K19" s="225">
        <f>I19*J19</f>
        <v>23474.595714285711</v>
      </c>
      <c r="L19" s="176"/>
    </row>
    <row r="20" spans="2:14" ht="15" customHeight="1">
      <c r="B20" s="498"/>
      <c r="C20" s="499"/>
      <c r="D20" s="504"/>
      <c r="E20" s="505"/>
      <c r="F20" s="509"/>
      <c r="G20" s="226"/>
      <c r="H20" s="223"/>
      <c r="I20" s="175"/>
      <c r="J20" s="224"/>
      <c r="K20" s="225"/>
      <c r="L20" s="176"/>
    </row>
    <row r="21" spans="2:14" ht="15" customHeight="1">
      <c r="B21" s="498"/>
      <c r="C21" s="499"/>
      <c r="D21" s="504"/>
      <c r="E21" s="505"/>
      <c r="F21" s="508" t="s">
        <v>500</v>
      </c>
      <c r="G21" s="226" t="s">
        <v>501</v>
      </c>
      <c r="H21" s="223" t="s">
        <v>416</v>
      </c>
      <c r="I21" s="175">
        <v>8</v>
      </c>
      <c r="J21" s="224">
        <v>20872</v>
      </c>
      <c r="K21" s="225">
        <f>I21*J21</f>
        <v>166976</v>
      </c>
      <c r="L21" s="176"/>
    </row>
    <row r="22" spans="2:14" ht="15" customHeight="1">
      <c r="B22" s="498"/>
      <c r="C22" s="499"/>
      <c r="D22" s="504"/>
      <c r="E22" s="505"/>
      <c r="F22" s="510"/>
      <c r="G22" s="226"/>
      <c r="H22" s="223"/>
      <c r="I22" s="175"/>
      <c r="J22" s="175"/>
      <c r="K22" s="225"/>
      <c r="L22" s="176"/>
    </row>
    <row r="23" spans="2:14" ht="15" customHeight="1">
      <c r="B23" s="498"/>
      <c r="C23" s="499"/>
      <c r="D23" s="506"/>
      <c r="E23" s="507"/>
      <c r="F23" s="509"/>
      <c r="G23" s="226"/>
      <c r="H23" s="223"/>
      <c r="I23" s="175"/>
      <c r="J23" s="224"/>
      <c r="K23" s="225"/>
      <c r="L23" s="176"/>
    </row>
    <row r="24" spans="2:14" ht="20.100000000000001" customHeight="1">
      <c r="B24" s="498"/>
      <c r="C24" s="499"/>
      <c r="D24" s="502" t="s">
        <v>502</v>
      </c>
      <c r="E24" s="503"/>
      <c r="F24" s="197" t="s">
        <v>503</v>
      </c>
      <c r="G24" s="198"/>
      <c r="H24" s="223" t="s">
        <v>419</v>
      </c>
      <c r="I24" s="175">
        <v>10</v>
      </c>
      <c r="J24" s="224">
        <f>28883*1.3</f>
        <v>37547.9</v>
      </c>
      <c r="K24" s="225">
        <f t="shared" ref="K24:K28" si="0">I24*J24</f>
        <v>375479</v>
      </c>
      <c r="L24" s="176" t="s">
        <v>504</v>
      </c>
    </row>
    <row r="25" spans="2:14" ht="20.100000000000001" customHeight="1">
      <c r="B25" s="498"/>
      <c r="C25" s="499"/>
      <c r="D25" s="504"/>
      <c r="E25" s="505"/>
      <c r="F25" s="197" t="s">
        <v>505</v>
      </c>
      <c r="G25" s="198"/>
      <c r="H25" s="223" t="s">
        <v>506</v>
      </c>
      <c r="I25" s="175">
        <v>5</v>
      </c>
      <c r="J25" s="224">
        <v>21181</v>
      </c>
      <c r="K25" s="225">
        <f t="shared" si="0"/>
        <v>105905</v>
      </c>
      <c r="L25" s="176"/>
    </row>
    <row r="26" spans="2:14" ht="20.100000000000001" customHeight="1">
      <c r="B26" s="498"/>
      <c r="C26" s="499"/>
      <c r="D26" s="504"/>
      <c r="E26" s="505"/>
      <c r="F26" s="197" t="s">
        <v>507</v>
      </c>
      <c r="G26" s="198"/>
      <c r="H26" s="223" t="s">
        <v>419</v>
      </c>
      <c r="I26" s="175">
        <v>12</v>
      </c>
      <c r="J26" s="224">
        <v>28883</v>
      </c>
      <c r="K26" s="225">
        <f t="shared" si="0"/>
        <v>346596</v>
      </c>
      <c r="L26" s="176"/>
    </row>
    <row r="27" spans="2:14" ht="20.100000000000001" customHeight="1">
      <c r="B27" s="498"/>
      <c r="C27" s="499"/>
      <c r="D27" s="504"/>
      <c r="E27" s="505"/>
      <c r="F27" s="197" t="s">
        <v>508</v>
      </c>
      <c r="G27" s="198"/>
      <c r="H27" s="223" t="s">
        <v>419</v>
      </c>
      <c r="I27" s="175">
        <v>5</v>
      </c>
      <c r="J27" s="224">
        <f>28883*1.2</f>
        <v>34659.599999999999</v>
      </c>
      <c r="K27" s="225">
        <f t="shared" si="0"/>
        <v>173298</v>
      </c>
      <c r="L27" s="176" t="s">
        <v>509</v>
      </c>
    </row>
    <row r="28" spans="2:14" ht="20.100000000000001" customHeight="1">
      <c r="B28" s="500"/>
      <c r="C28" s="501"/>
      <c r="D28" s="506"/>
      <c r="E28" s="507"/>
      <c r="F28" s="197"/>
      <c r="G28" s="198"/>
      <c r="H28" s="223"/>
      <c r="I28" s="175"/>
      <c r="J28" s="224"/>
      <c r="K28" s="225">
        <f t="shared" si="0"/>
        <v>0</v>
      </c>
      <c r="L28" s="176"/>
    </row>
    <row r="29" spans="2:14" ht="20.100000000000001" customHeight="1">
      <c r="B29" s="523" t="s">
        <v>510</v>
      </c>
      <c r="C29" s="523"/>
      <c r="D29" s="523"/>
      <c r="E29" s="523"/>
      <c r="F29" s="523"/>
      <c r="G29" s="523"/>
      <c r="H29" s="523"/>
      <c r="I29" s="523"/>
      <c r="J29" s="524"/>
      <c r="K29" s="177">
        <f>SUM(K19:K28)</f>
        <v>1191728.5957142857</v>
      </c>
      <c r="L29" s="178"/>
      <c r="M29" s="179"/>
    </row>
    <row r="30" spans="2:14" ht="20.100000000000001" customHeight="1">
      <c r="B30" s="523" t="s">
        <v>511</v>
      </c>
      <c r="C30" s="523"/>
      <c r="D30" s="523"/>
      <c r="E30" s="523"/>
      <c r="F30" s="523"/>
      <c r="G30" s="523"/>
      <c r="H30" s="523"/>
      <c r="I30" s="523"/>
      <c r="J30" s="524"/>
      <c r="K30" s="177">
        <f>K29*5%</f>
        <v>59586.429785714288</v>
      </c>
      <c r="L30" s="180" t="s">
        <v>512</v>
      </c>
      <c r="M30" s="165" t="s">
        <v>513</v>
      </c>
    </row>
    <row r="31" spans="2:14" ht="20.100000000000001" customHeight="1">
      <c r="B31" s="524" t="s">
        <v>514</v>
      </c>
      <c r="C31" s="525"/>
      <c r="D31" s="526" t="s">
        <v>515</v>
      </c>
      <c r="E31" s="527"/>
      <c r="F31" s="527"/>
      <c r="G31" s="527"/>
      <c r="H31" s="527"/>
      <c r="I31" s="527"/>
      <c r="J31" s="528"/>
      <c r="K31" s="177"/>
      <c r="L31" s="176"/>
      <c r="N31" s="181"/>
    </row>
    <row r="32" spans="2:14" ht="20.100000000000001" customHeight="1">
      <c r="B32" s="529" t="s">
        <v>516</v>
      </c>
      <c r="C32" s="530"/>
      <c r="D32" s="530"/>
      <c r="E32" s="530"/>
      <c r="F32" s="530"/>
      <c r="G32" s="530"/>
      <c r="H32" s="530"/>
      <c r="I32" s="530"/>
      <c r="J32" s="530"/>
      <c r="K32" s="227">
        <f>K29+K31-K30</f>
        <v>1132142.1659285715</v>
      </c>
      <c r="L32" s="180"/>
      <c r="N32" s="181"/>
    </row>
    <row r="33" spans="2:12" ht="20.100000000000001" customHeight="1">
      <c r="B33" s="511" t="s">
        <v>517</v>
      </c>
      <c r="C33" s="512"/>
      <c r="D33" s="517" t="s">
        <v>518</v>
      </c>
      <c r="E33" s="518"/>
      <c r="F33" s="518"/>
      <c r="G33" s="518"/>
      <c r="H33" s="518"/>
      <c r="I33" s="518"/>
      <c r="J33" s="518"/>
      <c r="K33" s="518"/>
      <c r="L33" s="518"/>
    </row>
    <row r="34" spans="2:12" ht="20.100000000000001" customHeight="1">
      <c r="B34" s="513"/>
      <c r="C34" s="514"/>
      <c r="D34" s="519"/>
      <c r="E34" s="520"/>
      <c r="F34" s="520"/>
      <c r="G34" s="520"/>
      <c r="H34" s="520"/>
      <c r="I34" s="520"/>
      <c r="J34" s="520"/>
      <c r="K34" s="520"/>
      <c r="L34" s="520"/>
    </row>
    <row r="35" spans="2:12" ht="20.100000000000001" customHeight="1" thickBot="1">
      <c r="B35" s="515"/>
      <c r="C35" s="516"/>
      <c r="D35" s="521"/>
      <c r="E35" s="522"/>
      <c r="F35" s="522"/>
      <c r="G35" s="522"/>
      <c r="H35" s="522"/>
      <c r="I35" s="522"/>
      <c r="J35" s="522"/>
      <c r="K35" s="522"/>
      <c r="L35" s="522"/>
    </row>
    <row r="36" spans="2:12" ht="12.75" customHeight="1" thickTop="1"/>
    <row r="37" spans="2:12" ht="12.75" customHeight="1"/>
    <row r="38" spans="2:12" ht="12.75" customHeight="1"/>
    <row r="39" spans="2:12" ht="12.75" customHeight="1"/>
    <row r="40" spans="2:12" ht="12.75" customHeight="1"/>
    <row r="41" spans="2:12" ht="12.75" customHeight="1"/>
    <row r="42" spans="2:12" ht="12.75" customHeight="1"/>
    <row r="43" spans="2:12" ht="12.75" customHeight="1">
      <c r="E43" s="182"/>
      <c r="F43" s="182"/>
    </row>
    <row r="44" spans="2:12">
      <c r="E44" s="182"/>
      <c r="F44" s="182"/>
    </row>
    <row r="45" spans="2:12">
      <c r="E45" s="182"/>
      <c r="F45" s="182"/>
    </row>
    <row r="46" spans="2:12">
      <c r="E46" s="182"/>
      <c r="F46" s="182"/>
    </row>
    <row r="47" spans="2:12">
      <c r="E47" s="182"/>
      <c r="F47" s="182"/>
    </row>
    <row r="48" spans="2:12">
      <c r="E48" s="182"/>
      <c r="F48" s="182"/>
    </row>
    <row r="49" spans="5:6">
      <c r="E49" s="182"/>
      <c r="F49" s="182"/>
    </row>
  </sheetData>
  <mergeCells count="15">
    <mergeCell ref="B33:C35"/>
    <mergeCell ref="D33:L35"/>
    <mergeCell ref="B29:J29"/>
    <mergeCell ref="B30:J30"/>
    <mergeCell ref="B31:C31"/>
    <mergeCell ref="D31:J31"/>
    <mergeCell ref="B32:J32"/>
    <mergeCell ref="D15:E15"/>
    <mergeCell ref="B18:C18"/>
    <mergeCell ref="D18:G18"/>
    <mergeCell ref="B19:C28"/>
    <mergeCell ref="D19:E23"/>
    <mergeCell ref="F19:F20"/>
    <mergeCell ref="F21:F23"/>
    <mergeCell ref="D24:E28"/>
  </mergeCells>
  <phoneticPr fontId="5" type="noConversion"/>
  <dataValidations count="3">
    <dataValidation type="list" allowBlank="1" showInputMessage="1" showErrorMessage="1" sqref="D21:E35" xr:uid="{3E44B799-19CF-412D-A281-ADDC92FA203F}">
      <formula1>"①개발 인건비-표준,②개발 인건비-표준외,③개발이외 인건비,④HW/SW 등"</formula1>
    </dataValidation>
    <dataValidation type="list" allowBlank="1" showInputMessage="1" showErrorMessage="1" sqref="H21:H34 H19" xr:uid="{7A00D562-F105-459A-A420-E1BE00F2A217}">
      <formula1>"L-1.0,L-1.5,L-2.0,L-2.5,L-3.0,L-3.5,L-4.0,L-4.5,L-5.0,시장단가,Premium Pricing"</formula1>
    </dataValidation>
    <dataValidation type="list" allowBlank="1" showInputMessage="1" showErrorMessage="1" sqref="J28:J34 J21 J23" xr:uid="{4E1E7B73-F128-4E45-8855-5D53E362D625}">
      <formula1>"Y,N"</formula1>
    </dataValidation>
  </dataValidations>
  <pageMargins left="0.33" right="0.36" top="1" bottom="1" header="0.5" footer="0.5"/>
  <pageSetup paperSize="9" scale="54" orientation="portrait"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53621-8F61-41DB-862A-70906DE91158}">
  <sheetPr>
    <tabColor theme="9" tint="0.39997558519241921"/>
  </sheetPr>
  <dimension ref="B1:Q33"/>
  <sheetViews>
    <sheetView showGridLines="0" zoomScaleNormal="100" workbookViewId="0">
      <selection activeCell="AD3" sqref="AD3"/>
    </sheetView>
  </sheetViews>
  <sheetFormatPr defaultRowHeight="15"/>
  <cols>
    <col min="1" max="1" width="2" customWidth="1"/>
    <col min="2" max="2" width="14" customWidth="1"/>
    <col min="3" max="3" width="14.125" customWidth="1"/>
    <col min="4" max="4" width="20.375" customWidth="1"/>
    <col min="6" max="6" width="9.375" customWidth="1"/>
    <col min="7" max="7" width="14.875" customWidth="1"/>
    <col min="8" max="8" width="8" customWidth="1"/>
    <col min="10" max="10" width="10.125" customWidth="1"/>
    <col min="11" max="11" width="13.25" customWidth="1"/>
    <col min="13" max="13" width="12.125" customWidth="1"/>
    <col min="16" max="16" width="8.875" bestFit="1" customWidth="1"/>
    <col min="17" max="17" width="22.25" bestFit="1" customWidth="1"/>
  </cols>
  <sheetData>
    <row r="1" spans="2:17" ht="18">
      <c r="B1" s="229" t="s">
        <v>519</v>
      </c>
      <c r="N1" s="155"/>
    </row>
    <row r="2" spans="2:17">
      <c r="B2" s="2"/>
      <c r="C2" s="2"/>
      <c r="D2" s="2"/>
      <c r="E2" s="2"/>
      <c r="F2" s="2"/>
      <c r="G2" s="2"/>
      <c r="H2" s="2"/>
      <c r="I2" s="2"/>
      <c r="J2" s="2"/>
      <c r="K2" s="2"/>
      <c r="L2" s="2"/>
      <c r="M2" s="2"/>
      <c r="N2" s="2"/>
    </row>
    <row r="3" spans="2:17" ht="16.5" customHeight="1">
      <c r="B3" s="539" t="s">
        <v>492</v>
      </c>
      <c r="C3" s="539"/>
      <c r="D3" s="539"/>
      <c r="E3" s="539" t="s">
        <v>520</v>
      </c>
      <c r="F3" s="116" t="s">
        <v>521</v>
      </c>
      <c r="G3" s="540" t="s">
        <v>522</v>
      </c>
      <c r="H3" s="541"/>
      <c r="I3" s="541"/>
      <c r="J3" s="534" t="s">
        <v>523</v>
      </c>
      <c r="K3" s="539" t="s">
        <v>524</v>
      </c>
      <c r="L3" s="540" t="s">
        <v>525</v>
      </c>
      <c r="M3" s="541"/>
      <c r="N3" s="541"/>
      <c r="O3" s="541"/>
      <c r="P3" s="542"/>
      <c r="Q3" s="534" t="s">
        <v>98</v>
      </c>
    </row>
    <row r="4" spans="2:17" ht="38.25">
      <c r="B4" s="116" t="s">
        <v>21</v>
      </c>
      <c r="C4" s="116" t="s">
        <v>405</v>
      </c>
      <c r="D4" s="116" t="s">
        <v>406</v>
      </c>
      <c r="E4" s="539"/>
      <c r="F4" s="116" t="s">
        <v>526</v>
      </c>
      <c r="G4" s="58" t="s">
        <v>408</v>
      </c>
      <c r="H4" s="116" t="s">
        <v>409</v>
      </c>
      <c r="I4" s="116" t="s">
        <v>410</v>
      </c>
      <c r="J4" s="535"/>
      <c r="K4" s="539"/>
      <c r="L4" s="92" t="s">
        <v>527</v>
      </c>
      <c r="M4" s="92" t="s">
        <v>528</v>
      </c>
      <c r="N4" s="92" t="s">
        <v>529</v>
      </c>
      <c r="O4" s="92" t="s">
        <v>530</v>
      </c>
      <c r="P4" s="92" t="s">
        <v>531</v>
      </c>
      <c r="Q4" s="535"/>
    </row>
    <row r="5" spans="2:17">
      <c r="B5" s="536" t="s">
        <v>413</v>
      </c>
      <c r="C5" s="537"/>
      <c r="D5" s="537"/>
      <c r="E5" s="537"/>
      <c r="F5" s="537"/>
      <c r="G5" s="537"/>
      <c r="H5" s="537"/>
      <c r="I5" s="538"/>
      <c r="J5" s="133">
        <f>SUM(J6:J17)</f>
        <v>21.5</v>
      </c>
      <c r="K5" s="118">
        <f>SUM(K6:K17)</f>
        <v>492918.75</v>
      </c>
      <c r="L5" s="132">
        <f>SUM(L6:L17)</f>
        <v>6</v>
      </c>
      <c r="M5" s="132">
        <f t="shared" ref="M5:P5" si="0">SUM(M6:M17)</f>
        <v>6.5</v>
      </c>
      <c r="N5" s="132">
        <f t="shared" si="0"/>
        <v>5.5</v>
      </c>
      <c r="O5" s="132">
        <f t="shared" si="0"/>
        <v>0</v>
      </c>
      <c r="P5" s="132">
        <f t="shared" si="0"/>
        <v>3.5</v>
      </c>
      <c r="Q5" s="119"/>
    </row>
    <row r="6" spans="2:17" ht="25.5">
      <c r="B6" s="531" t="s">
        <v>532</v>
      </c>
      <c r="C6" s="79" t="s">
        <v>533</v>
      </c>
      <c r="D6" s="79" t="s">
        <v>534</v>
      </c>
      <c r="E6" s="64" t="s">
        <v>535</v>
      </c>
      <c r="F6" s="64" t="s">
        <v>429</v>
      </c>
      <c r="G6" s="102" t="s">
        <v>417</v>
      </c>
      <c r="H6" s="264">
        <f>IF(G6="해당사항 없음",1,IF(G6="스마트 팩토리",1.05,IF(G6="ERP(SAP)",1.2,IF(G6="빅데이터 사업",1.3,"확인요망"))))</f>
        <v>1</v>
      </c>
      <c r="I6" s="120">
        <f>IF(G6&lt;&gt;"해당사항 없음",H6*(VLOOKUP(F6,참고!$B$3:$E$12,4,FALSE)),VLOOKUP(F6,참고!$B$3:$E$12,4,FALSE))</f>
        <v>26164</v>
      </c>
      <c r="J6" s="135">
        <f t="shared" ref="J6:J14" si="1">SUM(L6:P6)</f>
        <v>4</v>
      </c>
      <c r="K6" s="122">
        <f t="shared" ref="K6:K14" si="2">IFERROR(I6*J6,0)</f>
        <v>104656</v>
      </c>
      <c r="L6" s="134">
        <v>1</v>
      </c>
      <c r="M6" s="134">
        <v>1</v>
      </c>
      <c r="N6" s="134">
        <v>1</v>
      </c>
      <c r="O6" s="134"/>
      <c r="P6" s="134">
        <v>1</v>
      </c>
      <c r="Q6" s="91"/>
    </row>
    <row r="7" spans="2:17">
      <c r="B7" s="532"/>
      <c r="C7" s="79" t="s">
        <v>536</v>
      </c>
      <c r="D7" s="79" t="s">
        <v>534</v>
      </c>
      <c r="E7" s="64" t="s">
        <v>535</v>
      </c>
      <c r="F7" s="64" t="s">
        <v>438</v>
      </c>
      <c r="G7" s="102" t="s">
        <v>424</v>
      </c>
      <c r="H7" s="264">
        <f t="shared" ref="H7:H14" si="3">IF(G7="해당사항 없음",1,IF(G7="스마트 팩토리",1.05,IF(G7="ERP(SAP)",1.2,IF(G7="빅데이터 사업",1.3,"확인요망"))))</f>
        <v>1.05</v>
      </c>
      <c r="I7" s="120">
        <f>IF(G7&lt;&gt;"해당사항 없음",H7*(VLOOKUP(F7,참고!$B$3:$E$12,4,FALSE)),VLOOKUP(F7,참고!$B$3:$E$12,4,FALSE))</f>
        <v>21976.5</v>
      </c>
      <c r="J7" s="135">
        <f t="shared" si="1"/>
        <v>3.5</v>
      </c>
      <c r="K7" s="122">
        <f t="shared" si="2"/>
        <v>76917.75</v>
      </c>
      <c r="L7" s="134">
        <v>1</v>
      </c>
      <c r="M7" s="134">
        <v>1</v>
      </c>
      <c r="N7" s="134">
        <v>1</v>
      </c>
      <c r="O7" s="134"/>
      <c r="P7" s="134">
        <v>0.5</v>
      </c>
      <c r="Q7" s="106" t="s">
        <v>425</v>
      </c>
    </row>
    <row r="8" spans="2:17" ht="25.5">
      <c r="B8" s="533"/>
      <c r="C8" s="79" t="s">
        <v>537</v>
      </c>
      <c r="D8" s="79" t="s">
        <v>534</v>
      </c>
      <c r="E8" s="64" t="s">
        <v>535</v>
      </c>
      <c r="F8" s="64" t="s">
        <v>429</v>
      </c>
      <c r="G8" s="102" t="s">
        <v>417</v>
      </c>
      <c r="H8" s="264">
        <f t="shared" si="3"/>
        <v>1</v>
      </c>
      <c r="I8" s="120">
        <f>IF(G8&lt;&gt;"해당사항 없음",H8*(VLOOKUP(F8,참고!$B$3:$E$12,4,FALSE)),VLOOKUP(F8,참고!$B$3:$E$12,4,FALSE))</f>
        <v>26164</v>
      </c>
      <c r="J8" s="135">
        <f t="shared" si="1"/>
        <v>2</v>
      </c>
      <c r="K8" s="122">
        <f t="shared" si="2"/>
        <v>52328</v>
      </c>
      <c r="L8" s="136"/>
      <c r="M8" s="134">
        <v>1</v>
      </c>
      <c r="N8" s="134">
        <v>1</v>
      </c>
      <c r="O8" s="134"/>
      <c r="P8" s="136"/>
      <c r="Q8" s="91"/>
    </row>
    <row r="9" spans="2:17" ht="25.5">
      <c r="B9" s="531" t="s">
        <v>538</v>
      </c>
      <c r="C9" s="79" t="s">
        <v>539</v>
      </c>
      <c r="D9" s="79" t="s">
        <v>540</v>
      </c>
      <c r="E9" s="64" t="s">
        <v>541</v>
      </c>
      <c r="F9" s="64" t="s">
        <v>421</v>
      </c>
      <c r="G9" s="102" t="s">
        <v>417</v>
      </c>
      <c r="H9" s="264">
        <f t="shared" si="3"/>
        <v>1</v>
      </c>
      <c r="I9" s="120">
        <f>IF(G9&lt;&gt;"해당사항 없음",H9*(VLOOKUP(F9,참고!$B$3:$E$12,4,FALSE)),VLOOKUP(F9,참고!$B$3:$E$12,4,FALSE))</f>
        <v>16744</v>
      </c>
      <c r="J9" s="135">
        <f t="shared" si="1"/>
        <v>2.5</v>
      </c>
      <c r="K9" s="122">
        <f t="shared" si="2"/>
        <v>41860</v>
      </c>
      <c r="L9" s="134">
        <v>1</v>
      </c>
      <c r="M9" s="134">
        <v>1</v>
      </c>
      <c r="N9" s="134">
        <v>0.5</v>
      </c>
      <c r="O9" s="134"/>
      <c r="P9" s="136"/>
      <c r="Q9" s="91"/>
    </row>
    <row r="10" spans="2:17">
      <c r="B10" s="533"/>
      <c r="C10" s="64"/>
      <c r="D10" s="64"/>
      <c r="E10" s="64"/>
      <c r="F10" s="64"/>
      <c r="G10" s="88"/>
      <c r="H10" s="264"/>
      <c r="I10" s="120"/>
      <c r="J10" s="135">
        <f t="shared" si="1"/>
        <v>2.5</v>
      </c>
      <c r="K10" s="122">
        <f t="shared" si="2"/>
        <v>0</v>
      </c>
      <c r="L10" s="134">
        <v>1</v>
      </c>
      <c r="M10" s="134">
        <v>1</v>
      </c>
      <c r="N10" s="134">
        <v>0.5</v>
      </c>
      <c r="O10" s="134"/>
      <c r="P10" s="136"/>
      <c r="Q10" s="91"/>
    </row>
    <row r="11" spans="2:17">
      <c r="B11" s="89" t="s">
        <v>542</v>
      </c>
      <c r="C11" s="90" t="s">
        <v>543</v>
      </c>
      <c r="D11" s="91"/>
      <c r="E11" s="64" t="s">
        <v>535</v>
      </c>
      <c r="F11" s="64" t="s">
        <v>419</v>
      </c>
      <c r="G11" s="102" t="s">
        <v>424</v>
      </c>
      <c r="H11" s="264">
        <f t="shared" si="3"/>
        <v>1.05</v>
      </c>
      <c r="I11" s="120">
        <f>IF(G11&lt;&gt;"해당사항 없음",H11*(VLOOKUP(F11,참고!$B$3:$E$12,4,FALSE)),VLOOKUP(F11,참고!$B$3:$E$12,4,FALSE))</f>
        <v>32965.800000000003</v>
      </c>
      <c r="J11" s="135">
        <f t="shared" si="1"/>
        <v>1</v>
      </c>
      <c r="K11" s="122">
        <f t="shared" si="2"/>
        <v>32965.800000000003</v>
      </c>
      <c r="L11" s="137">
        <v>1</v>
      </c>
      <c r="M11" s="137"/>
      <c r="N11" s="137"/>
      <c r="O11" s="137"/>
      <c r="P11" s="137"/>
      <c r="Q11" s="106" t="s">
        <v>425</v>
      </c>
    </row>
    <row r="12" spans="2:17" ht="25.5">
      <c r="B12" s="89" t="s">
        <v>544</v>
      </c>
      <c r="C12" s="90" t="s">
        <v>430</v>
      </c>
      <c r="D12" s="91"/>
      <c r="E12" s="64" t="s">
        <v>541</v>
      </c>
      <c r="F12" s="64" t="s">
        <v>429</v>
      </c>
      <c r="G12" s="102" t="s">
        <v>417</v>
      </c>
      <c r="H12" s="264">
        <f t="shared" si="3"/>
        <v>1</v>
      </c>
      <c r="I12" s="120">
        <f>IF(G12&lt;&gt;"해당사항 없음",H12*(VLOOKUP(F12,참고!$B$3:$E$12,4,FALSE)),VLOOKUP(F12,참고!$B$3:$E$12,4,FALSE))</f>
        <v>26164</v>
      </c>
      <c r="J12" s="135">
        <f t="shared" si="1"/>
        <v>1</v>
      </c>
      <c r="K12" s="122">
        <f t="shared" si="2"/>
        <v>26164</v>
      </c>
      <c r="L12" s="137"/>
      <c r="M12" s="137">
        <v>0.5</v>
      </c>
      <c r="N12" s="137">
        <v>0.5</v>
      </c>
      <c r="O12" s="137"/>
      <c r="P12" s="137"/>
      <c r="Q12" s="91"/>
    </row>
    <row r="13" spans="2:17" ht="25.5">
      <c r="B13" s="89" t="s">
        <v>439</v>
      </c>
      <c r="C13" s="90" t="s">
        <v>443</v>
      </c>
      <c r="D13" s="91" t="s">
        <v>545</v>
      </c>
      <c r="E13" s="64" t="s">
        <v>541</v>
      </c>
      <c r="F13" s="64" t="s">
        <v>429</v>
      </c>
      <c r="G13" s="102" t="s">
        <v>417</v>
      </c>
      <c r="H13" s="264">
        <f t="shared" si="3"/>
        <v>1</v>
      </c>
      <c r="I13" s="120">
        <f>IF(G13&lt;&gt;"해당사항 없음",H13*(VLOOKUP(F13,참고!$B$3:$E$12,4,FALSE)),VLOOKUP(F13,참고!$B$3:$E$12,4,FALSE))</f>
        <v>26164</v>
      </c>
      <c r="J13" s="135">
        <f t="shared" si="1"/>
        <v>1</v>
      </c>
      <c r="K13" s="122">
        <f t="shared" si="2"/>
        <v>26164</v>
      </c>
      <c r="L13" s="137"/>
      <c r="M13" s="137"/>
      <c r="N13" s="137"/>
      <c r="O13" s="137"/>
      <c r="P13" s="137">
        <v>1</v>
      </c>
      <c r="Q13" s="88" t="s">
        <v>545</v>
      </c>
    </row>
    <row r="14" spans="2:17">
      <c r="B14" s="89" t="s">
        <v>546</v>
      </c>
      <c r="C14" s="90" t="s">
        <v>428</v>
      </c>
      <c r="D14" s="91"/>
      <c r="E14" s="64" t="s">
        <v>535</v>
      </c>
      <c r="F14" s="64" t="s">
        <v>419</v>
      </c>
      <c r="G14" s="102" t="s">
        <v>424</v>
      </c>
      <c r="H14" s="264">
        <f t="shared" si="3"/>
        <v>1.05</v>
      </c>
      <c r="I14" s="120">
        <f>IF(G14&lt;&gt;"해당사항 없음",H14*(VLOOKUP(F14,참고!$B$3:$E$12,4,FALSE)),VLOOKUP(F14,참고!$B$3:$E$12,4,FALSE))</f>
        <v>32965.800000000003</v>
      </c>
      <c r="J14" s="135">
        <f t="shared" si="1"/>
        <v>4</v>
      </c>
      <c r="K14" s="122">
        <f t="shared" si="2"/>
        <v>131863.20000000001</v>
      </c>
      <c r="L14" s="137">
        <v>1</v>
      </c>
      <c r="M14" s="137">
        <v>1</v>
      </c>
      <c r="N14" s="137">
        <v>1</v>
      </c>
      <c r="O14" s="137"/>
      <c r="P14" s="137">
        <v>1</v>
      </c>
      <c r="Q14" s="106" t="s">
        <v>425</v>
      </c>
    </row>
    <row r="15" spans="2:17">
      <c r="B15" s="89"/>
      <c r="C15" s="90"/>
      <c r="D15" s="91"/>
      <c r="E15" s="64"/>
      <c r="F15" s="64"/>
      <c r="G15" s="88"/>
      <c r="H15" s="264"/>
      <c r="I15" s="127"/>
      <c r="J15" s="121"/>
      <c r="K15" s="122"/>
      <c r="L15" s="88"/>
      <c r="M15" s="88"/>
      <c r="N15" s="88"/>
      <c r="O15" s="88"/>
      <c r="P15" s="88"/>
      <c r="Q15" s="128"/>
    </row>
    <row r="16" spans="2:17">
      <c r="B16" s="89"/>
      <c r="C16" s="90"/>
      <c r="D16" s="91"/>
      <c r="E16" s="64"/>
      <c r="F16" s="64"/>
      <c r="G16" s="88"/>
      <c r="H16" s="264"/>
      <c r="I16" s="127"/>
      <c r="J16" s="121"/>
      <c r="K16" s="122"/>
      <c r="L16" s="88"/>
      <c r="M16" s="88"/>
      <c r="N16" s="88"/>
      <c r="O16" s="88"/>
      <c r="P16" s="88"/>
      <c r="Q16" s="129"/>
    </row>
    <row r="17" spans="2:17">
      <c r="B17" s="89"/>
      <c r="C17" s="90"/>
      <c r="D17" s="91"/>
      <c r="E17" s="64"/>
      <c r="F17" s="64"/>
      <c r="G17" s="88"/>
      <c r="H17" s="264"/>
      <c r="I17" s="127"/>
      <c r="J17" s="121"/>
      <c r="K17" s="122"/>
      <c r="L17" s="88"/>
      <c r="M17" s="88"/>
      <c r="N17" s="88"/>
      <c r="O17" s="88"/>
      <c r="P17" s="88"/>
      <c r="Q17" s="128"/>
    </row>
    <row r="19" spans="2:17">
      <c r="B19" s="204" t="s">
        <v>446</v>
      </c>
    </row>
    <row r="20" spans="2:17" ht="15.75">
      <c r="D20" s="117"/>
    </row>
    <row r="21" spans="2:17" ht="15.75">
      <c r="D21" s="117"/>
    </row>
    <row r="22" spans="2:17" ht="15.75">
      <c r="D22" s="117"/>
    </row>
    <row r="23" spans="2:17" ht="15.75">
      <c r="D23" s="117"/>
    </row>
    <row r="24" spans="2:17" ht="15.75">
      <c r="D24" s="117"/>
    </row>
    <row r="25" spans="2:17" ht="15.75">
      <c r="D25" s="117"/>
    </row>
    <row r="26" spans="2:17" ht="15.75">
      <c r="D26" s="117"/>
    </row>
    <row r="27" spans="2:17" ht="15.75">
      <c r="D27" s="117"/>
    </row>
    <row r="28" spans="2:17" ht="15.75">
      <c r="D28" s="117"/>
    </row>
    <row r="29" spans="2:17" ht="15.75">
      <c r="D29" s="117"/>
    </row>
    <row r="30" spans="2:17" ht="15.75">
      <c r="D30" s="117"/>
    </row>
    <row r="31" spans="2:17" ht="15.75">
      <c r="D31" s="117"/>
    </row>
    <row r="32" spans="2:17" ht="15.75">
      <c r="D32" s="117"/>
    </row>
    <row r="33" spans="4:4" ht="15.75">
      <c r="D33" s="117"/>
    </row>
  </sheetData>
  <mergeCells count="10">
    <mergeCell ref="B6:B8"/>
    <mergeCell ref="B9:B10"/>
    <mergeCell ref="Q3:Q4"/>
    <mergeCell ref="B5:I5"/>
    <mergeCell ref="B3:D3"/>
    <mergeCell ref="E3:E4"/>
    <mergeCell ref="K3:K4"/>
    <mergeCell ref="J3:J4"/>
    <mergeCell ref="G3:I3"/>
    <mergeCell ref="L3:P3"/>
  </mergeCells>
  <phoneticPr fontId="5" type="noConversion"/>
  <dataValidations count="7">
    <dataValidation type="list" allowBlank="1" showInputMessage="1" showErrorMessage="1" sqref="F7:F17" xr:uid="{D60E6A33-0CDE-48A6-BD6F-11A394897B57}">
      <formula1>"L-5.0,L-4.5,L-4.0,L-3.5,L-3.0,L-2.5,L-2.0,L-1.5,L-1.0,L-0.5"</formula1>
    </dataValidation>
    <dataValidation type="list" allowBlank="1" showInputMessage="1" showErrorMessage="1" sqref="E6:E17" xr:uid="{DF96B43C-AECB-4E37-99B6-26A7B8C303DF}">
      <formula1>"LG CNS,협력업체"</formula1>
    </dataValidation>
    <dataValidation type="list" allowBlank="1" showInputMessage="1" showErrorMessage="1" sqref="G10:H10 G15:G17" xr:uid="{D2AFA30B-E2C8-405E-8B4C-AE70D937306A}">
      <formula1>"Y,N"</formula1>
    </dataValidation>
    <dataValidation type="list" allowBlank="1" showInputMessage="1" showErrorMessage="1" sqref="C11:C17" xr:uid="{EB438772-3BE1-43E2-983A-5FDDBC8991CA}">
      <formula1>"컨설팅,인프라설치,TA,SWA,DBA,튜너,성능테스트,취약성점검,모의해킹,개인정보보호점검,OSS점검,UX기획,디자인,퍼블리셔,PM,QA,테스터,PI,기타"</formula1>
    </dataValidation>
    <dataValidation type="list" allowBlank="1" showInputMessage="1" showErrorMessage="1" sqref="B11:B17" xr:uid="{11936E89-8612-494B-A63A-1568B82DE43E}">
      <formula1>"관리,인프라,보안,UI/UX,PI/컨설팅,기타,특수단가"</formula1>
    </dataValidation>
    <dataValidation type="list" allowBlank="1" showInputMessage="1" showErrorMessage="1" sqref="F6" xr:uid="{58977F80-D16C-40CA-A7D4-D2CFB353527C}">
      <formula1>"시장단가,L-5.0,L-4.5,L-4.0,L-3.5,L-3.0,L-2.5,L-2.0,L-1.5,L-1.0,L-0.5"</formula1>
    </dataValidation>
    <dataValidation type="list" allowBlank="1" showInputMessage="1" showErrorMessage="1" sqref="G6:G9 G11:G14" xr:uid="{E2EF9978-77C2-48A4-834E-A9A0AF5D7D91}">
      <formula1>"해당사항 없음, 스마트 팩토리, ERP(SAP), 빅데이터 사업"</formula1>
    </dataValidation>
  </dataValidation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FF0000"/>
  </sheetPr>
  <dimension ref="B2:W117"/>
  <sheetViews>
    <sheetView topLeftCell="G1" zoomScaleNormal="100" workbookViewId="0">
      <selection activeCell="K56" sqref="K56"/>
    </sheetView>
  </sheetViews>
  <sheetFormatPr defaultColWidth="9" defaultRowHeight="12.75"/>
  <cols>
    <col min="1" max="1" width="3.25" style="3" customWidth="1"/>
    <col min="2" max="2" width="9.125" style="3" customWidth="1"/>
    <col min="3" max="3" width="36.625" style="3" customWidth="1"/>
    <col min="4" max="4" width="34.375" style="3" customWidth="1"/>
    <col min="5" max="5" width="27.375" style="3" customWidth="1"/>
    <col min="6" max="6" width="31.625" style="3" customWidth="1"/>
    <col min="7" max="7" width="39.625" style="3" customWidth="1"/>
    <col min="8" max="8" width="39.875" style="3" customWidth="1"/>
    <col min="9" max="9" width="36.375" style="3" customWidth="1"/>
    <col min="10" max="16384" width="9" style="3"/>
  </cols>
  <sheetData>
    <row r="2" spans="2:23">
      <c r="W2" s="3" t="s">
        <v>547</v>
      </c>
    </row>
    <row r="3" spans="2:23" s="5" customFormat="1" ht="16.5">
      <c r="B3" s="4" t="s">
        <v>548</v>
      </c>
      <c r="D3" s="5" t="s">
        <v>549</v>
      </c>
      <c r="E3" s="5" t="s">
        <v>550</v>
      </c>
    </row>
    <row r="4" spans="2:23" ht="38.25">
      <c r="B4" s="6" t="s">
        <v>551</v>
      </c>
      <c r="C4" s="6" t="s">
        <v>493</v>
      </c>
      <c r="D4" s="6" t="s">
        <v>552</v>
      </c>
      <c r="E4" s="6" t="s">
        <v>553</v>
      </c>
      <c r="F4" s="6" t="s">
        <v>554</v>
      </c>
      <c r="G4" s="6" t="s">
        <v>555</v>
      </c>
      <c r="H4" s="6" t="s">
        <v>556</v>
      </c>
    </row>
    <row r="5" spans="2:23" ht="32.25">
      <c r="B5" s="543" t="s">
        <v>557</v>
      </c>
      <c r="C5" s="7" t="s">
        <v>558</v>
      </c>
      <c r="D5" s="8" t="s">
        <v>559</v>
      </c>
      <c r="E5" s="8" t="s">
        <v>560</v>
      </c>
      <c r="F5" s="8" t="s">
        <v>561</v>
      </c>
      <c r="G5" s="9" t="s">
        <v>562</v>
      </c>
      <c r="H5" s="546" t="s">
        <v>563</v>
      </c>
    </row>
    <row r="6" spans="2:23" ht="25.5">
      <c r="B6" s="544"/>
      <c r="C6" s="7" t="s">
        <v>564</v>
      </c>
      <c r="D6" s="8" t="s">
        <v>565</v>
      </c>
      <c r="E6" s="8" t="s">
        <v>566</v>
      </c>
      <c r="F6" s="8" t="s">
        <v>567</v>
      </c>
      <c r="G6" s="9" t="s">
        <v>568</v>
      </c>
      <c r="H6" s="547"/>
    </row>
    <row r="7" spans="2:23" ht="25.5">
      <c r="B7" s="544"/>
      <c r="C7" s="7" t="s">
        <v>569</v>
      </c>
      <c r="D7" s="8" t="s">
        <v>570</v>
      </c>
      <c r="E7" s="8" t="s">
        <v>571</v>
      </c>
      <c r="F7" s="8" t="s">
        <v>572</v>
      </c>
      <c r="G7" s="9" t="s">
        <v>573</v>
      </c>
      <c r="H7" s="547"/>
    </row>
    <row r="8" spans="2:23" ht="63.75">
      <c r="B8" s="544"/>
      <c r="C8" s="7" t="s">
        <v>574</v>
      </c>
      <c r="D8" s="8" t="s">
        <v>575</v>
      </c>
      <c r="E8" s="8" t="s">
        <v>576</v>
      </c>
      <c r="F8" s="8" t="s">
        <v>577</v>
      </c>
      <c r="G8" s="9" t="s">
        <v>578</v>
      </c>
      <c r="H8" s="548"/>
    </row>
    <row r="9" spans="2:23">
      <c r="B9" s="544"/>
      <c r="C9" s="7" t="s">
        <v>579</v>
      </c>
      <c r="D9" s="549" t="s">
        <v>580</v>
      </c>
      <c r="E9" s="550"/>
      <c r="F9" s="550"/>
      <c r="G9" s="550"/>
      <c r="H9" s="551"/>
    </row>
    <row r="10" spans="2:23" ht="159.75">
      <c r="B10" s="545"/>
      <c r="C10" s="7" t="s">
        <v>581</v>
      </c>
      <c r="D10" s="8" t="s">
        <v>582</v>
      </c>
      <c r="E10" s="8" t="s">
        <v>583</v>
      </c>
      <c r="F10" s="8" t="s">
        <v>584</v>
      </c>
      <c r="G10" s="9" t="s">
        <v>585</v>
      </c>
      <c r="H10" s="8" t="s">
        <v>586</v>
      </c>
    </row>
    <row r="11" spans="2:23" ht="15.75">
      <c r="B11" s="552" t="s">
        <v>587</v>
      </c>
      <c r="C11" s="10" t="s">
        <v>588</v>
      </c>
      <c r="D11" s="11" t="s">
        <v>559</v>
      </c>
      <c r="E11" s="12" t="s">
        <v>589</v>
      </c>
      <c r="F11" s="12" t="s">
        <v>590</v>
      </c>
      <c r="G11" s="12" t="s">
        <v>591</v>
      </c>
      <c r="H11" s="12" t="s">
        <v>592</v>
      </c>
    </row>
    <row r="12" spans="2:23" ht="25.5">
      <c r="B12" s="553"/>
      <c r="C12" s="10" t="s">
        <v>593</v>
      </c>
      <c r="D12" s="11" t="s">
        <v>594</v>
      </c>
      <c r="E12" s="12" t="s">
        <v>595</v>
      </c>
      <c r="F12" s="12" t="s">
        <v>596</v>
      </c>
      <c r="G12" s="12" t="s">
        <v>597</v>
      </c>
      <c r="H12" s="12" t="s">
        <v>598</v>
      </c>
    </row>
    <row r="13" spans="2:23" ht="25.5">
      <c r="B13" s="553"/>
      <c r="C13" s="10" t="s">
        <v>599</v>
      </c>
      <c r="D13" s="11" t="s">
        <v>575</v>
      </c>
      <c r="E13" s="12" t="s">
        <v>600</v>
      </c>
      <c r="F13" s="12" t="s">
        <v>601</v>
      </c>
      <c r="G13" s="12" t="s">
        <v>602</v>
      </c>
      <c r="H13" s="12" t="s">
        <v>603</v>
      </c>
    </row>
    <row r="14" spans="2:23" ht="75.75" customHeight="1">
      <c r="B14" s="553"/>
      <c r="C14" s="10" t="s">
        <v>604</v>
      </c>
      <c r="D14" s="554" t="s">
        <v>605</v>
      </c>
      <c r="E14" s="555"/>
      <c r="F14" s="555"/>
      <c r="G14" s="555"/>
      <c r="H14" s="556"/>
    </row>
    <row r="15" spans="2:23">
      <c r="B15" s="13"/>
      <c r="F15" s="3" t="s">
        <v>606</v>
      </c>
    </row>
    <row r="16" spans="2:23">
      <c r="B16" s="3" t="s">
        <v>607</v>
      </c>
      <c r="E16" s="3" t="s">
        <v>608</v>
      </c>
    </row>
    <row r="17" spans="2:8">
      <c r="B17" s="3" t="s">
        <v>609</v>
      </c>
      <c r="E17" s="3" t="s">
        <v>610</v>
      </c>
    </row>
    <row r="24" spans="2:8" s="2" customFormat="1" ht="16.5" hidden="1">
      <c r="B24" s="4" t="s">
        <v>611</v>
      </c>
    </row>
    <row r="25" spans="2:8" ht="27" hidden="1" customHeight="1">
      <c r="B25" s="6" t="s">
        <v>551</v>
      </c>
      <c r="C25" s="6" t="s">
        <v>493</v>
      </c>
      <c r="D25" s="6" t="s">
        <v>552</v>
      </c>
      <c r="E25" s="6" t="s">
        <v>553</v>
      </c>
      <c r="F25" s="6" t="s">
        <v>554</v>
      </c>
      <c r="G25" s="6" t="s">
        <v>555</v>
      </c>
      <c r="H25" s="6" t="s">
        <v>556</v>
      </c>
    </row>
    <row r="26" spans="2:8" ht="25.5" hidden="1" customHeight="1">
      <c r="B26" s="557" t="s">
        <v>557</v>
      </c>
      <c r="C26" s="14" t="s">
        <v>612</v>
      </c>
      <c r="D26" s="15" t="s">
        <v>613</v>
      </c>
      <c r="E26" s="15" t="s">
        <v>614</v>
      </c>
      <c r="F26" s="15" t="s">
        <v>615</v>
      </c>
      <c r="G26" s="15" t="s">
        <v>616</v>
      </c>
      <c r="H26" s="560" t="s">
        <v>617</v>
      </c>
    </row>
    <row r="27" spans="2:8" hidden="1">
      <c r="B27" s="558"/>
      <c r="C27" s="16" t="s">
        <v>618</v>
      </c>
      <c r="D27" s="15" t="s">
        <v>619</v>
      </c>
      <c r="E27" s="15" t="s">
        <v>620</v>
      </c>
      <c r="F27" s="15" t="s">
        <v>621</v>
      </c>
      <c r="G27" s="15" t="s">
        <v>622</v>
      </c>
      <c r="H27" s="561"/>
    </row>
    <row r="28" spans="2:8" hidden="1">
      <c r="B28" s="558"/>
      <c r="C28" s="16" t="s">
        <v>623</v>
      </c>
      <c r="D28" s="15" t="s">
        <v>624</v>
      </c>
      <c r="E28" s="15" t="s">
        <v>625</v>
      </c>
      <c r="F28" s="15" t="s">
        <v>626</v>
      </c>
      <c r="G28" s="15" t="s">
        <v>627</v>
      </c>
      <c r="H28" s="561"/>
    </row>
    <row r="29" spans="2:8" hidden="1">
      <c r="B29" s="558"/>
      <c r="C29" s="16" t="s">
        <v>628</v>
      </c>
      <c r="D29" s="15">
        <v>0</v>
      </c>
      <c r="E29" s="15">
        <v>1</v>
      </c>
      <c r="F29" s="15">
        <v>2</v>
      </c>
      <c r="G29" s="15" t="s">
        <v>629</v>
      </c>
      <c r="H29" s="562"/>
    </row>
    <row r="30" spans="2:8" ht="42.75" hidden="1" customHeight="1">
      <c r="B30" s="558"/>
      <c r="C30" s="16" t="s">
        <v>630</v>
      </c>
      <c r="D30" s="563" t="s">
        <v>631</v>
      </c>
      <c r="E30" s="564"/>
      <c r="F30" s="564"/>
      <c r="G30" s="564"/>
      <c r="H30" s="565"/>
    </row>
    <row r="31" spans="2:8" ht="183.75" hidden="1" customHeight="1">
      <c r="B31" s="559"/>
      <c r="C31" s="16" t="s">
        <v>581</v>
      </c>
      <c r="D31" s="17" t="s">
        <v>632</v>
      </c>
      <c r="E31" s="17" t="s">
        <v>633</v>
      </c>
      <c r="F31" s="17" t="s">
        <v>634</v>
      </c>
      <c r="G31" s="17" t="s">
        <v>635</v>
      </c>
      <c r="H31" s="17" t="s">
        <v>636</v>
      </c>
    </row>
    <row r="32" spans="2:8" ht="140.25" hidden="1">
      <c r="B32" s="543" t="s">
        <v>637</v>
      </c>
      <c r="C32" s="18"/>
      <c r="D32" s="19" t="s">
        <v>638</v>
      </c>
      <c r="E32" s="19" t="s">
        <v>639</v>
      </c>
      <c r="F32" s="19" t="s">
        <v>640</v>
      </c>
      <c r="G32" s="19" t="s">
        <v>641</v>
      </c>
      <c r="H32" s="20" t="s">
        <v>642</v>
      </c>
    </row>
    <row r="33" spans="2:9" hidden="1">
      <c r="B33" s="544"/>
      <c r="C33" s="18" t="s">
        <v>630</v>
      </c>
      <c r="D33" s="47"/>
      <c r="E33" s="48"/>
      <c r="F33" s="48"/>
      <c r="G33" s="48"/>
      <c r="H33" s="21"/>
    </row>
    <row r="34" spans="2:9" ht="43.5" hidden="1" customHeight="1">
      <c r="B34" s="545"/>
      <c r="C34" s="18" t="s">
        <v>643</v>
      </c>
      <c r="D34" s="566" t="s">
        <v>644</v>
      </c>
      <c r="E34" s="567"/>
      <c r="F34" s="567"/>
      <c r="G34" s="567"/>
      <c r="H34" s="568"/>
    </row>
    <row r="35" spans="2:9" ht="75" hidden="1" customHeight="1">
      <c r="B35" s="22" t="s">
        <v>645</v>
      </c>
      <c r="C35" s="18"/>
      <c r="D35" s="23" t="s">
        <v>646</v>
      </c>
      <c r="E35" s="23" t="s">
        <v>647</v>
      </c>
      <c r="F35" s="23" t="s">
        <v>648</v>
      </c>
      <c r="G35" s="23" t="s">
        <v>649</v>
      </c>
      <c r="H35" s="23" t="s">
        <v>650</v>
      </c>
    </row>
    <row r="36" spans="2:9" hidden="1">
      <c r="B36" s="3" t="s">
        <v>651</v>
      </c>
    </row>
    <row r="38" spans="2:9" s="2" customFormat="1"/>
    <row r="39" spans="2:9" s="2" customFormat="1"/>
    <row r="40" spans="2:9" s="2" customFormat="1"/>
    <row r="41" spans="2:9" s="2" customFormat="1" ht="16.5">
      <c r="B41" s="4" t="s">
        <v>652</v>
      </c>
    </row>
    <row r="42" spans="2:9" s="2" customFormat="1" ht="25.5" customHeight="1">
      <c r="B42" s="24" t="s">
        <v>551</v>
      </c>
      <c r="C42" s="25" t="s">
        <v>493</v>
      </c>
      <c r="D42" s="24" t="s">
        <v>653</v>
      </c>
      <c r="E42" s="24" t="s">
        <v>317</v>
      </c>
      <c r="F42" s="24" t="s">
        <v>114</v>
      </c>
      <c r="G42" s="24" t="s">
        <v>111</v>
      </c>
      <c r="H42" s="24" t="s">
        <v>167</v>
      </c>
      <c r="I42" s="24" t="s">
        <v>654</v>
      </c>
    </row>
    <row r="43" spans="2:9" s="2" customFormat="1" ht="159.75">
      <c r="B43" s="26" t="s">
        <v>557</v>
      </c>
      <c r="C43" s="27"/>
      <c r="D43" s="28" t="s">
        <v>655</v>
      </c>
      <c r="E43" s="28" t="s">
        <v>656</v>
      </c>
      <c r="F43" s="29" t="s">
        <v>657</v>
      </c>
      <c r="G43" s="30" t="s">
        <v>658</v>
      </c>
      <c r="H43" s="31" t="s">
        <v>659</v>
      </c>
      <c r="I43" s="32" t="s">
        <v>660</v>
      </c>
    </row>
    <row r="44" spans="2:9" ht="12.75" customHeight="1">
      <c r="B44" s="573" t="s">
        <v>637</v>
      </c>
      <c r="C44" s="10" t="s">
        <v>588</v>
      </c>
      <c r="D44" s="11" t="s">
        <v>559</v>
      </c>
      <c r="E44" s="12" t="s">
        <v>589</v>
      </c>
      <c r="F44" s="12" t="s">
        <v>590</v>
      </c>
      <c r="G44" s="12" t="s">
        <v>591</v>
      </c>
      <c r="H44" s="12" t="s">
        <v>592</v>
      </c>
      <c r="I44" s="576" t="s">
        <v>661</v>
      </c>
    </row>
    <row r="45" spans="2:9" ht="25.5">
      <c r="B45" s="574"/>
      <c r="C45" s="10" t="s">
        <v>593</v>
      </c>
      <c r="D45" s="11" t="s">
        <v>594</v>
      </c>
      <c r="E45" s="12" t="s">
        <v>595</v>
      </c>
      <c r="F45" s="12" t="s">
        <v>596</v>
      </c>
      <c r="G45" s="12" t="s">
        <v>597</v>
      </c>
      <c r="H45" s="12" t="s">
        <v>598</v>
      </c>
      <c r="I45" s="577"/>
    </row>
    <row r="46" spans="2:9" ht="25.5">
      <c r="B46" s="574"/>
      <c r="C46" s="10" t="s">
        <v>599</v>
      </c>
      <c r="D46" s="11" t="s">
        <v>575</v>
      </c>
      <c r="E46" s="12" t="s">
        <v>600</v>
      </c>
      <c r="F46" s="12" t="s">
        <v>601</v>
      </c>
      <c r="G46" s="12" t="s">
        <v>602</v>
      </c>
      <c r="H46" s="12" t="s">
        <v>603</v>
      </c>
      <c r="I46" s="577"/>
    </row>
    <row r="47" spans="2:9" ht="47.25" customHeight="1">
      <c r="B47" s="575"/>
      <c r="C47" s="10" t="s">
        <v>604</v>
      </c>
      <c r="D47" s="554" t="s">
        <v>605</v>
      </c>
      <c r="E47" s="555"/>
      <c r="F47" s="555"/>
      <c r="G47" s="555"/>
      <c r="H47" s="556"/>
      <c r="I47" s="578"/>
    </row>
    <row r="50" spans="2:9" s="2" customFormat="1"/>
    <row r="51" spans="2:9" s="2" customFormat="1"/>
    <row r="52" spans="2:9" s="2" customFormat="1"/>
    <row r="53" spans="2:9" ht="16.5">
      <c r="B53" s="4" t="s">
        <v>662</v>
      </c>
    </row>
    <row r="54" spans="2:9" ht="25.5">
      <c r="B54" s="24" t="s">
        <v>21</v>
      </c>
      <c r="C54" s="24" t="s">
        <v>653</v>
      </c>
      <c r="D54" s="24" t="s">
        <v>317</v>
      </c>
      <c r="E54" s="24" t="s">
        <v>114</v>
      </c>
      <c r="F54" s="24" t="s">
        <v>111</v>
      </c>
      <c r="G54" s="24" t="s">
        <v>167</v>
      </c>
      <c r="H54" s="24" t="s">
        <v>663</v>
      </c>
      <c r="I54" s="24" t="s">
        <v>664</v>
      </c>
    </row>
    <row r="55" spans="2:9" ht="51" customHeight="1">
      <c r="B55" s="26" t="s">
        <v>665</v>
      </c>
      <c r="C55" s="42" t="s">
        <v>666</v>
      </c>
      <c r="D55" s="43" t="s">
        <v>667</v>
      </c>
      <c r="E55" s="43" t="s">
        <v>668</v>
      </c>
      <c r="F55" s="43" t="s">
        <v>669</v>
      </c>
      <c r="G55" s="36" t="s">
        <v>563</v>
      </c>
      <c r="H55" s="44" t="s">
        <v>670</v>
      </c>
      <c r="I55" s="44" t="s">
        <v>671</v>
      </c>
    </row>
    <row r="56" spans="2:9" ht="51" customHeight="1">
      <c r="B56" s="26" t="s">
        <v>672</v>
      </c>
      <c r="C56" s="42" t="s">
        <v>666</v>
      </c>
      <c r="D56" s="43" t="s">
        <v>667</v>
      </c>
      <c r="E56" s="43" t="s">
        <v>668</v>
      </c>
      <c r="F56" s="43" t="s">
        <v>669</v>
      </c>
      <c r="G56" s="36" t="s">
        <v>563</v>
      </c>
      <c r="H56" s="44" t="s">
        <v>673</v>
      </c>
      <c r="I56" s="44" t="s">
        <v>674</v>
      </c>
    </row>
    <row r="57" spans="2:9" ht="51" customHeight="1">
      <c r="B57" s="39" t="s">
        <v>675</v>
      </c>
      <c r="C57" s="42" t="s">
        <v>676</v>
      </c>
      <c r="D57" s="43" t="s">
        <v>677</v>
      </c>
      <c r="E57" s="43" t="s">
        <v>678</v>
      </c>
      <c r="F57" s="43" t="s">
        <v>679</v>
      </c>
      <c r="G57" s="36" t="s">
        <v>563</v>
      </c>
      <c r="H57" s="44" t="s">
        <v>680</v>
      </c>
      <c r="I57" s="44" t="s">
        <v>681</v>
      </c>
    </row>
    <row r="58" spans="2:9" ht="51" customHeight="1">
      <c r="B58" s="22" t="s">
        <v>682</v>
      </c>
      <c r="C58" s="42" t="s">
        <v>683</v>
      </c>
      <c r="D58" s="43" t="s">
        <v>684</v>
      </c>
      <c r="E58" s="43" t="s">
        <v>685</v>
      </c>
      <c r="F58" s="43" t="s">
        <v>686</v>
      </c>
      <c r="G58" s="36" t="s">
        <v>563</v>
      </c>
      <c r="H58" s="45" t="s">
        <v>687</v>
      </c>
      <c r="I58" s="45" t="s">
        <v>688</v>
      </c>
    </row>
    <row r="59" spans="2:9" ht="63.75">
      <c r="B59" s="39" t="s">
        <v>689</v>
      </c>
      <c r="C59" s="42" t="s">
        <v>690</v>
      </c>
      <c r="D59" s="43" t="s">
        <v>691</v>
      </c>
      <c r="E59" s="43" t="s">
        <v>692</v>
      </c>
      <c r="F59" s="43" t="s">
        <v>693</v>
      </c>
      <c r="G59" s="36" t="s">
        <v>563</v>
      </c>
      <c r="H59" s="44" t="s">
        <v>694</v>
      </c>
      <c r="I59" s="44" t="s">
        <v>695</v>
      </c>
    </row>
    <row r="60" spans="2:9" ht="51" customHeight="1">
      <c r="B60" s="39" t="s">
        <v>696</v>
      </c>
      <c r="C60" s="42" t="s">
        <v>697</v>
      </c>
      <c r="D60" s="43" t="s">
        <v>698</v>
      </c>
      <c r="E60" s="43" t="s">
        <v>699</v>
      </c>
      <c r="F60" s="43" t="s">
        <v>700</v>
      </c>
      <c r="G60" s="36" t="s">
        <v>563</v>
      </c>
      <c r="H60" s="44" t="s">
        <v>701</v>
      </c>
      <c r="I60" s="44" t="s">
        <v>702</v>
      </c>
    </row>
    <row r="61" spans="2:9" ht="51" customHeight="1">
      <c r="B61" s="39" t="s">
        <v>703</v>
      </c>
      <c r="C61" s="42" t="s">
        <v>704</v>
      </c>
      <c r="D61" s="43" t="s">
        <v>705</v>
      </c>
      <c r="E61" s="43" t="s">
        <v>706</v>
      </c>
      <c r="F61" s="43" t="s">
        <v>707</v>
      </c>
      <c r="G61" s="36" t="s">
        <v>563</v>
      </c>
      <c r="H61" s="44"/>
      <c r="I61" s="44"/>
    </row>
    <row r="62" spans="2:9" ht="51" customHeight="1">
      <c r="B62" s="39" t="s">
        <v>708</v>
      </c>
      <c r="C62" s="42" t="s">
        <v>709</v>
      </c>
      <c r="D62" s="43" t="s">
        <v>710</v>
      </c>
      <c r="E62" s="43" t="s">
        <v>706</v>
      </c>
      <c r="F62" s="43" t="s">
        <v>707</v>
      </c>
      <c r="G62" s="36" t="s">
        <v>563</v>
      </c>
      <c r="H62" s="44"/>
      <c r="I62" s="44"/>
    </row>
    <row r="63" spans="2:9" ht="51" customHeight="1">
      <c r="B63" s="22" t="s">
        <v>711</v>
      </c>
      <c r="C63" s="42" t="s">
        <v>712</v>
      </c>
      <c r="D63" s="43" t="s">
        <v>713</v>
      </c>
      <c r="E63" s="43" t="s">
        <v>714</v>
      </c>
      <c r="F63" s="43" t="s">
        <v>715</v>
      </c>
      <c r="G63" s="36" t="s">
        <v>563</v>
      </c>
      <c r="H63" s="45" t="s">
        <v>716</v>
      </c>
      <c r="I63" s="45" t="s">
        <v>717</v>
      </c>
    </row>
    <row r="64" spans="2:9" ht="51">
      <c r="B64" s="39" t="s">
        <v>718</v>
      </c>
      <c r="C64" s="42" t="s">
        <v>676</v>
      </c>
      <c r="D64" s="43" t="s">
        <v>719</v>
      </c>
      <c r="E64" s="43" t="s">
        <v>720</v>
      </c>
      <c r="F64" s="43" t="s">
        <v>721</v>
      </c>
      <c r="G64" s="36" t="s">
        <v>563</v>
      </c>
      <c r="H64" s="44" t="s">
        <v>722</v>
      </c>
      <c r="I64" s="44" t="s">
        <v>723</v>
      </c>
    </row>
    <row r="65" spans="2:8">
      <c r="B65" s="46" t="s">
        <v>724</v>
      </c>
    </row>
    <row r="66" spans="2:8">
      <c r="B66" s="46" t="s">
        <v>725</v>
      </c>
    </row>
    <row r="72" spans="2:8" s="2" customFormat="1" ht="16.5">
      <c r="B72" s="4" t="s">
        <v>726</v>
      </c>
    </row>
    <row r="73" spans="2:8" s="2" customFormat="1" ht="38.25">
      <c r="B73" s="24" t="s">
        <v>551</v>
      </c>
      <c r="C73" s="24" t="s">
        <v>653</v>
      </c>
      <c r="D73" s="24" t="s">
        <v>317</v>
      </c>
      <c r="E73" s="24" t="s">
        <v>114</v>
      </c>
      <c r="F73" s="24" t="s">
        <v>111</v>
      </c>
      <c r="G73" s="24" t="s">
        <v>167</v>
      </c>
      <c r="H73" s="24" t="s">
        <v>654</v>
      </c>
    </row>
    <row r="74" spans="2:8" s="2" customFormat="1" ht="318.75">
      <c r="B74" s="26" t="s">
        <v>557</v>
      </c>
      <c r="C74" s="33" t="s">
        <v>727</v>
      </c>
      <c r="D74" s="33" t="s">
        <v>728</v>
      </c>
      <c r="E74" s="34" t="s">
        <v>729</v>
      </c>
      <c r="F74" s="35" t="s">
        <v>730</v>
      </c>
      <c r="G74" s="36" t="s">
        <v>563</v>
      </c>
      <c r="H74" s="32" t="s">
        <v>731</v>
      </c>
    </row>
    <row r="75" spans="2:8" s="2" customFormat="1" ht="191.25">
      <c r="B75" s="26" t="s">
        <v>732</v>
      </c>
      <c r="C75" s="37" t="s">
        <v>733</v>
      </c>
      <c r="D75" s="37" t="s">
        <v>734</v>
      </c>
      <c r="E75" s="37" t="s">
        <v>735</v>
      </c>
      <c r="F75" s="37" t="s">
        <v>736</v>
      </c>
      <c r="G75" s="38" t="s">
        <v>563</v>
      </c>
      <c r="H75" s="32" t="s">
        <v>737</v>
      </c>
    </row>
    <row r="76" spans="2:8" s="2" customFormat="1" ht="165.75">
      <c r="B76" s="39" t="s">
        <v>637</v>
      </c>
      <c r="C76" s="40" t="s">
        <v>738</v>
      </c>
      <c r="D76" s="40" t="s">
        <v>739</v>
      </c>
      <c r="E76" s="40" t="s">
        <v>740</v>
      </c>
      <c r="F76" s="40" t="s">
        <v>741</v>
      </c>
      <c r="G76" s="36" t="s">
        <v>563</v>
      </c>
      <c r="H76" s="32" t="s">
        <v>742</v>
      </c>
    </row>
    <row r="77" spans="2:8" ht="306">
      <c r="B77" s="22" t="s">
        <v>743</v>
      </c>
      <c r="C77" s="41" t="s">
        <v>744</v>
      </c>
      <c r="D77" s="41" t="s">
        <v>745</v>
      </c>
      <c r="E77" s="41" t="s">
        <v>746</v>
      </c>
      <c r="F77" s="41" t="s">
        <v>747</v>
      </c>
      <c r="G77" s="36" t="s">
        <v>563</v>
      </c>
      <c r="H77" s="41" t="s">
        <v>748</v>
      </c>
    </row>
    <row r="78" spans="2:8" s="2" customFormat="1" ht="114.75">
      <c r="B78" s="39" t="s">
        <v>749</v>
      </c>
      <c r="C78" s="32" t="s">
        <v>750</v>
      </c>
      <c r="D78" s="32" t="s">
        <v>751</v>
      </c>
      <c r="E78" s="32" t="s">
        <v>752</v>
      </c>
      <c r="F78" s="32" t="s">
        <v>753</v>
      </c>
      <c r="G78" s="36" t="s">
        <v>563</v>
      </c>
      <c r="H78" s="32" t="s">
        <v>754</v>
      </c>
    </row>
    <row r="81" spans="2:9" ht="16.5">
      <c r="B81" s="4" t="s">
        <v>755</v>
      </c>
      <c r="C81" s="5"/>
      <c r="D81" s="5"/>
      <c r="E81" s="5"/>
      <c r="F81" s="5"/>
      <c r="G81" s="5"/>
      <c r="H81" s="5"/>
      <c r="I81" s="5"/>
    </row>
    <row r="82" spans="2:9" ht="14.25">
      <c r="B82" s="74" t="s">
        <v>756</v>
      </c>
      <c r="C82" s="74"/>
      <c r="D82" s="74"/>
      <c r="E82" s="74"/>
      <c r="F82" s="74"/>
      <c r="G82" s="74"/>
      <c r="H82" s="74"/>
      <c r="I82" s="74"/>
    </row>
    <row r="83" spans="2:9" ht="14.25">
      <c r="B83" s="74" t="s">
        <v>757</v>
      </c>
      <c r="C83" s="74"/>
      <c r="D83" s="74"/>
      <c r="E83" s="74"/>
      <c r="F83" s="74"/>
      <c r="G83" s="74"/>
      <c r="H83" s="74"/>
      <c r="I83" s="74"/>
    </row>
    <row r="84" spans="2:9" ht="14.25">
      <c r="B84" s="74"/>
      <c r="C84" s="74"/>
      <c r="D84" s="74"/>
      <c r="E84" s="74"/>
      <c r="F84" s="74"/>
      <c r="G84" s="74"/>
      <c r="H84" s="74"/>
      <c r="I84" s="74"/>
    </row>
    <row r="85" spans="2:9" ht="25.5">
      <c r="B85" s="6" t="s">
        <v>21</v>
      </c>
      <c r="C85" s="6" t="s">
        <v>758</v>
      </c>
      <c r="D85" s="6" t="s">
        <v>759</v>
      </c>
      <c r="E85" s="6" t="s">
        <v>552</v>
      </c>
      <c r="F85" s="6" t="s">
        <v>553</v>
      </c>
      <c r="G85" s="6" t="s">
        <v>554</v>
      </c>
      <c r="H85" s="6" t="s">
        <v>555</v>
      </c>
      <c r="I85" s="6" t="s">
        <v>556</v>
      </c>
    </row>
    <row r="86" spans="2:9" ht="114.75">
      <c r="B86" s="557" t="s">
        <v>760</v>
      </c>
      <c r="C86" s="7" t="s">
        <v>761</v>
      </c>
      <c r="D86" s="8" t="s">
        <v>762</v>
      </c>
      <c r="E86" s="8" t="s">
        <v>763</v>
      </c>
      <c r="F86" s="8" t="s">
        <v>764</v>
      </c>
      <c r="G86" s="8" t="s">
        <v>765</v>
      </c>
      <c r="H86" s="8" t="s">
        <v>766</v>
      </c>
      <c r="I86" s="8" t="s">
        <v>767</v>
      </c>
    </row>
    <row r="87" spans="2:9" ht="114.75">
      <c r="B87" s="544"/>
      <c r="C87" s="7" t="s">
        <v>768</v>
      </c>
      <c r="D87" s="8" t="s">
        <v>762</v>
      </c>
      <c r="E87" s="8" t="s">
        <v>769</v>
      </c>
      <c r="F87" s="8" t="s">
        <v>770</v>
      </c>
      <c r="G87" s="8" t="s">
        <v>771</v>
      </c>
      <c r="H87" s="8" t="s">
        <v>772</v>
      </c>
      <c r="I87" s="8" t="s">
        <v>773</v>
      </c>
    </row>
    <row r="88" spans="2:9" ht="89.25">
      <c r="B88" s="544"/>
      <c r="C88" s="7" t="s">
        <v>774</v>
      </c>
      <c r="D88" s="8" t="s">
        <v>762</v>
      </c>
      <c r="E88" s="139" t="s">
        <v>769</v>
      </c>
      <c r="F88" s="8" t="s">
        <v>770</v>
      </c>
      <c r="G88" s="8" t="s">
        <v>775</v>
      </c>
      <c r="H88" s="8" t="s">
        <v>776</v>
      </c>
      <c r="I88" s="8" t="s">
        <v>777</v>
      </c>
    </row>
    <row r="89" spans="2:9">
      <c r="B89" s="545"/>
      <c r="C89" s="7" t="s">
        <v>778</v>
      </c>
      <c r="D89" s="140"/>
      <c r="E89" s="566" t="s">
        <v>779</v>
      </c>
      <c r="F89" s="567"/>
      <c r="G89" s="567"/>
      <c r="H89" s="567"/>
      <c r="I89" s="568"/>
    </row>
    <row r="90" spans="2:9" ht="216.75">
      <c r="B90" s="557" t="s">
        <v>780</v>
      </c>
      <c r="C90" s="10" t="s">
        <v>781</v>
      </c>
      <c r="D90" s="8" t="s">
        <v>782</v>
      </c>
      <c r="E90" s="8" t="s">
        <v>763</v>
      </c>
      <c r="F90" s="17" t="s">
        <v>783</v>
      </c>
      <c r="G90" s="17" t="s">
        <v>784</v>
      </c>
      <c r="H90" s="17" t="s">
        <v>785</v>
      </c>
      <c r="I90" s="8" t="s">
        <v>767</v>
      </c>
    </row>
    <row r="91" spans="2:9" ht="242.25">
      <c r="B91" s="558"/>
      <c r="C91" s="10" t="s">
        <v>786</v>
      </c>
      <c r="D91" s="8" t="s">
        <v>782</v>
      </c>
      <c r="E91" s="8" t="s">
        <v>763</v>
      </c>
      <c r="F91" s="17" t="s">
        <v>787</v>
      </c>
      <c r="G91" s="17" t="s">
        <v>788</v>
      </c>
      <c r="H91" s="17" t="s">
        <v>789</v>
      </c>
      <c r="I91" s="8" t="s">
        <v>767</v>
      </c>
    </row>
    <row r="92" spans="2:9" ht="229.5">
      <c r="B92" s="558"/>
      <c r="C92" s="10" t="s">
        <v>790</v>
      </c>
      <c r="D92" s="8" t="s">
        <v>791</v>
      </c>
      <c r="E92" s="8" t="s">
        <v>763</v>
      </c>
      <c r="F92" s="19" t="s">
        <v>792</v>
      </c>
      <c r="G92" s="17" t="s">
        <v>793</v>
      </c>
      <c r="H92" s="17" t="s">
        <v>794</v>
      </c>
      <c r="I92" s="8" t="s">
        <v>767</v>
      </c>
    </row>
    <row r="93" spans="2:9">
      <c r="B93" s="559"/>
      <c r="C93" s="10" t="s">
        <v>778</v>
      </c>
      <c r="D93" s="141"/>
      <c r="E93" s="566" t="s">
        <v>795</v>
      </c>
      <c r="F93" s="567"/>
      <c r="G93" s="567"/>
      <c r="H93" s="567"/>
      <c r="I93" s="568"/>
    </row>
    <row r="94" spans="2:9" ht="255">
      <c r="B94" s="142" t="s">
        <v>796</v>
      </c>
      <c r="C94" s="16" t="s">
        <v>797</v>
      </c>
      <c r="D94" s="8" t="s">
        <v>791</v>
      </c>
      <c r="E94" s="8" t="s">
        <v>763</v>
      </c>
      <c r="F94" s="19" t="s">
        <v>798</v>
      </c>
      <c r="G94" s="19" t="s">
        <v>799</v>
      </c>
      <c r="H94" s="17" t="s">
        <v>800</v>
      </c>
      <c r="I94" s="8" t="s">
        <v>767</v>
      </c>
    </row>
    <row r="95" spans="2:9">
      <c r="B95" s="552" t="s">
        <v>801</v>
      </c>
      <c r="C95" s="10" t="s">
        <v>802</v>
      </c>
      <c r="D95" s="566" t="s">
        <v>803</v>
      </c>
      <c r="E95" s="567"/>
      <c r="F95" s="567"/>
      <c r="G95" s="567"/>
      <c r="H95" s="567"/>
      <c r="I95" s="568"/>
    </row>
    <row r="96" spans="2:9">
      <c r="B96" s="553"/>
      <c r="C96" s="10" t="s">
        <v>804</v>
      </c>
      <c r="D96" s="579" t="s">
        <v>805</v>
      </c>
      <c r="E96" s="580"/>
      <c r="F96" s="580"/>
      <c r="G96" s="580"/>
      <c r="H96" s="580"/>
      <c r="I96" s="581"/>
    </row>
    <row r="99" spans="2:9" ht="16.5">
      <c r="B99" s="4" t="s">
        <v>806</v>
      </c>
      <c r="C99" s="2"/>
      <c r="D99" s="2"/>
      <c r="E99" s="2"/>
      <c r="F99" s="2"/>
      <c r="G99" s="2"/>
      <c r="H99" s="2"/>
    </row>
    <row r="100" spans="2:9" ht="66.75" customHeight="1">
      <c r="B100" s="572" t="s">
        <v>807</v>
      </c>
      <c r="C100" s="572"/>
      <c r="D100" s="572"/>
      <c r="E100" s="572"/>
      <c r="F100" s="572"/>
      <c r="G100" s="572"/>
      <c r="H100" s="572"/>
      <c r="I100" s="572"/>
    </row>
    <row r="101" spans="2:9" ht="16.5">
      <c r="B101" s="4"/>
      <c r="C101" s="2"/>
      <c r="D101" s="2"/>
      <c r="E101" s="2"/>
      <c r="F101" s="2"/>
      <c r="G101" s="2"/>
      <c r="H101" s="2"/>
    </row>
    <row r="102" spans="2:9" ht="38.25">
      <c r="B102" s="24" t="s">
        <v>551</v>
      </c>
      <c r="C102" s="6" t="s">
        <v>493</v>
      </c>
      <c r="D102" s="6" t="s">
        <v>552</v>
      </c>
      <c r="E102" s="6" t="s">
        <v>553</v>
      </c>
      <c r="F102" s="6" t="s">
        <v>554</v>
      </c>
      <c r="G102" s="6" t="s">
        <v>555</v>
      </c>
      <c r="H102" s="6" t="s">
        <v>556</v>
      </c>
    </row>
    <row r="103" spans="2:9" ht="153">
      <c r="B103" s="569" t="s">
        <v>808</v>
      </c>
      <c r="C103" s="7" t="s">
        <v>809</v>
      </c>
      <c r="D103" s="139" t="s">
        <v>810</v>
      </c>
      <c r="E103" s="139" t="s">
        <v>811</v>
      </c>
      <c r="F103" s="139" t="s">
        <v>812</v>
      </c>
      <c r="G103" s="17" t="s">
        <v>813</v>
      </c>
      <c r="H103" s="20" t="s">
        <v>814</v>
      </c>
    </row>
    <row r="104" spans="2:9" ht="293.25">
      <c r="B104" s="570"/>
      <c r="C104" s="7" t="s">
        <v>815</v>
      </c>
      <c r="D104" s="139" t="s">
        <v>816</v>
      </c>
      <c r="E104" s="139" t="s">
        <v>817</v>
      </c>
      <c r="F104" s="139" t="s">
        <v>818</v>
      </c>
      <c r="G104" s="17" t="s">
        <v>819</v>
      </c>
      <c r="H104" s="20" t="s">
        <v>820</v>
      </c>
    </row>
    <row r="105" spans="2:9" ht="306">
      <c r="B105" s="571"/>
      <c r="C105" s="7" t="s">
        <v>821</v>
      </c>
      <c r="D105" s="139" t="s">
        <v>822</v>
      </c>
      <c r="E105" s="139" t="s">
        <v>823</v>
      </c>
      <c r="F105" s="139" t="s">
        <v>824</v>
      </c>
      <c r="G105" s="17" t="s">
        <v>825</v>
      </c>
      <c r="H105" s="20" t="s">
        <v>826</v>
      </c>
    </row>
    <row r="106" spans="2:9">
      <c r="B106" s="76"/>
      <c r="C106" s="196"/>
      <c r="D106" s="193"/>
      <c r="E106" s="193"/>
      <c r="F106" s="193"/>
      <c r="G106" s="194"/>
      <c r="H106" s="195"/>
    </row>
    <row r="107" spans="2:9">
      <c r="B107" s="76"/>
      <c r="C107" s="196"/>
      <c r="D107" s="193"/>
      <c r="E107" s="193"/>
      <c r="F107" s="193"/>
      <c r="G107" s="194"/>
      <c r="H107" s="195"/>
    </row>
    <row r="108" spans="2:9" ht="16.5">
      <c r="B108" s="156" t="s">
        <v>827</v>
      </c>
    </row>
    <row r="110" spans="2:9" ht="25.5">
      <c r="B110" s="201" t="s">
        <v>21</v>
      </c>
      <c r="C110" s="201" t="s">
        <v>828</v>
      </c>
      <c r="D110" s="201" t="s">
        <v>317</v>
      </c>
      <c r="E110" s="201" t="s">
        <v>114</v>
      </c>
      <c r="F110" s="201" t="s">
        <v>111</v>
      </c>
      <c r="G110" s="201" t="s">
        <v>167</v>
      </c>
    </row>
    <row r="111" spans="2:9" ht="38.25">
      <c r="B111" s="582" t="s">
        <v>829</v>
      </c>
      <c r="C111" s="584" t="s">
        <v>830</v>
      </c>
      <c r="D111" s="202" t="s">
        <v>831</v>
      </c>
      <c r="E111" s="202" t="s">
        <v>832</v>
      </c>
      <c r="F111" s="202" t="s">
        <v>833</v>
      </c>
      <c r="G111" s="586" t="s">
        <v>563</v>
      </c>
    </row>
    <row r="112" spans="2:9" ht="25.5">
      <c r="B112" s="583"/>
      <c r="C112" s="585"/>
      <c r="D112" s="203" t="s">
        <v>834</v>
      </c>
      <c r="E112" s="203" t="s">
        <v>835</v>
      </c>
      <c r="F112" s="203" t="s">
        <v>836</v>
      </c>
      <c r="G112" s="587"/>
    </row>
    <row r="113" spans="2:7" ht="38.25">
      <c r="B113" s="582" t="s">
        <v>837</v>
      </c>
      <c r="C113" s="584" t="s">
        <v>830</v>
      </c>
      <c r="D113" s="202" t="s">
        <v>831</v>
      </c>
      <c r="E113" s="202" t="s">
        <v>832</v>
      </c>
      <c r="F113" s="202" t="s">
        <v>833</v>
      </c>
      <c r="G113" s="586" t="s">
        <v>563</v>
      </c>
    </row>
    <row r="114" spans="2:7" ht="25.5">
      <c r="B114" s="583"/>
      <c r="C114" s="585"/>
      <c r="D114" s="203" t="s">
        <v>834</v>
      </c>
      <c r="E114" s="203" t="s">
        <v>835</v>
      </c>
      <c r="F114" s="203" t="s">
        <v>836</v>
      </c>
      <c r="G114" s="587"/>
    </row>
    <row r="116" spans="2:7">
      <c r="B116" s="3" t="s">
        <v>838</v>
      </c>
    </row>
    <row r="117" spans="2:7">
      <c r="B117" s="3" t="s">
        <v>839</v>
      </c>
    </row>
  </sheetData>
  <mergeCells count="28">
    <mergeCell ref="B111:B112"/>
    <mergeCell ref="C111:C112"/>
    <mergeCell ref="G111:G112"/>
    <mergeCell ref="B113:B114"/>
    <mergeCell ref="C113:C114"/>
    <mergeCell ref="G113:G114"/>
    <mergeCell ref="B103:B105"/>
    <mergeCell ref="B100:I100"/>
    <mergeCell ref="B44:B47"/>
    <mergeCell ref="I44:I47"/>
    <mergeCell ref="D47:H47"/>
    <mergeCell ref="B86:B89"/>
    <mergeCell ref="E89:I89"/>
    <mergeCell ref="B90:B93"/>
    <mergeCell ref="E93:I93"/>
    <mergeCell ref="B95:B96"/>
    <mergeCell ref="D95:I95"/>
    <mergeCell ref="D96:I96"/>
    <mergeCell ref="B26:B31"/>
    <mergeCell ref="H26:H29"/>
    <mergeCell ref="D30:H30"/>
    <mergeCell ref="B32:B34"/>
    <mergeCell ref="D34:H34"/>
    <mergeCell ref="B5:B10"/>
    <mergeCell ref="H5:H8"/>
    <mergeCell ref="D9:H9"/>
    <mergeCell ref="B11:B14"/>
    <mergeCell ref="D14:H14"/>
  </mergeCells>
  <phoneticPr fontId="5" type="noConversion"/>
  <pageMargins left="0.7" right="0.7" top="0.75" bottom="0.75" header="0.3" footer="0.3"/>
  <pageSetup paperSize="12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79998168889431442"/>
  </sheetPr>
  <dimension ref="A2:R53"/>
  <sheetViews>
    <sheetView zoomScaleNormal="100" workbookViewId="0">
      <pane ySplit="1" topLeftCell="Q30" activePane="bottomLeft" state="frozen"/>
      <selection pane="bottomLeft" activeCell="Q30" sqref="Q30"/>
      <selection activeCell="E31" sqref="E31"/>
    </sheetView>
  </sheetViews>
  <sheetFormatPr defaultColWidth="9" defaultRowHeight="12.75"/>
  <cols>
    <col min="1" max="1" width="9.75" style="2" customWidth="1"/>
    <col min="2" max="2" width="8.375" style="54" bestFit="1" customWidth="1"/>
    <col min="3" max="3" width="21.125" style="54" customWidth="1"/>
    <col min="4" max="5" width="6.875" style="2" customWidth="1"/>
    <col min="6" max="6" width="7.375" style="2" customWidth="1"/>
    <col min="7" max="15" width="6.875" style="2" customWidth="1"/>
    <col min="16" max="16384" width="9" style="2"/>
  </cols>
  <sheetData>
    <row r="2" spans="1:15">
      <c r="A2" s="588" t="s">
        <v>21</v>
      </c>
      <c r="B2" s="588" t="s">
        <v>840</v>
      </c>
      <c r="C2" s="588"/>
      <c r="D2" s="588"/>
      <c r="E2" s="588"/>
      <c r="F2" s="588"/>
      <c r="G2" s="588"/>
      <c r="H2" s="588"/>
      <c r="I2" s="588"/>
      <c r="J2" s="588"/>
      <c r="K2" s="588"/>
      <c r="L2" s="588"/>
      <c r="M2" s="588"/>
      <c r="N2" s="588"/>
      <c r="O2" s="588"/>
    </row>
    <row r="3" spans="1:15" ht="38.25">
      <c r="A3" s="588"/>
      <c r="B3" s="78" t="s">
        <v>87</v>
      </c>
      <c r="C3" s="78" t="s">
        <v>87</v>
      </c>
      <c r="D3" s="588" t="s">
        <v>841</v>
      </c>
      <c r="E3" s="588"/>
      <c r="F3" s="588"/>
      <c r="G3" s="588"/>
      <c r="H3" s="588"/>
      <c r="I3" s="588"/>
      <c r="J3" s="588" t="s">
        <v>842</v>
      </c>
      <c r="K3" s="588"/>
      <c r="L3" s="588"/>
      <c r="M3" s="588"/>
      <c r="N3" s="588"/>
      <c r="O3" s="588"/>
    </row>
    <row r="4" spans="1:15" ht="25.5">
      <c r="A4" s="588"/>
      <c r="B4" s="78" t="s">
        <v>843</v>
      </c>
      <c r="C4" s="78" t="s">
        <v>844</v>
      </c>
      <c r="D4" s="78" t="s">
        <v>841</v>
      </c>
      <c r="E4" s="78" t="s">
        <v>841</v>
      </c>
      <c r="F4" s="78" t="s">
        <v>841</v>
      </c>
      <c r="G4" s="78" t="s">
        <v>841</v>
      </c>
      <c r="H4" s="78" t="s">
        <v>841</v>
      </c>
      <c r="I4" s="78" t="s">
        <v>841</v>
      </c>
      <c r="J4" s="78" t="s">
        <v>842</v>
      </c>
      <c r="K4" s="78" t="s">
        <v>842</v>
      </c>
      <c r="L4" s="78" t="s">
        <v>842</v>
      </c>
      <c r="M4" s="78" t="s">
        <v>842</v>
      </c>
      <c r="N4" s="78" t="s">
        <v>842</v>
      </c>
      <c r="O4" s="78" t="s">
        <v>842</v>
      </c>
    </row>
    <row r="5" spans="1:15">
      <c r="A5" s="589"/>
      <c r="B5" s="232"/>
      <c r="C5" s="232"/>
      <c r="D5" s="231" t="s">
        <v>845</v>
      </c>
      <c r="E5" s="231" t="s">
        <v>828</v>
      </c>
      <c r="F5" s="231" t="s">
        <v>317</v>
      </c>
      <c r="G5" s="231" t="s">
        <v>114</v>
      </c>
      <c r="H5" s="231" t="s">
        <v>111</v>
      </c>
      <c r="I5" s="231" t="s">
        <v>167</v>
      </c>
      <c r="J5" s="231" t="s">
        <v>845</v>
      </c>
      <c r="K5" s="231" t="s">
        <v>828</v>
      </c>
      <c r="L5" s="231" t="s">
        <v>317</v>
      </c>
      <c r="M5" s="231" t="s">
        <v>114</v>
      </c>
      <c r="N5" s="231" t="s">
        <v>111</v>
      </c>
      <c r="O5" s="231" t="s">
        <v>167</v>
      </c>
    </row>
    <row r="6" spans="1:15" s="61" customFormat="1">
      <c r="A6" s="235" t="s">
        <v>846</v>
      </c>
      <c r="B6" s="236" t="s">
        <v>847</v>
      </c>
      <c r="C6" s="237" t="s">
        <v>208</v>
      </c>
      <c r="D6" s="238">
        <v>1.1000000000000001</v>
      </c>
      <c r="E6" s="235">
        <v>1.8</v>
      </c>
      <c r="F6" s="235">
        <v>3.2</v>
      </c>
      <c r="G6" s="235">
        <v>5</v>
      </c>
      <c r="H6" s="235">
        <v>7.4</v>
      </c>
      <c r="I6" s="235">
        <v>11.9</v>
      </c>
      <c r="J6" s="239">
        <v>0.6</v>
      </c>
      <c r="K6" s="235">
        <v>1</v>
      </c>
      <c r="L6" s="235">
        <v>2.2999999999999998</v>
      </c>
      <c r="M6" s="235">
        <v>3.6</v>
      </c>
      <c r="N6" s="235">
        <v>5.3</v>
      </c>
      <c r="O6" s="235">
        <v>8.9</v>
      </c>
    </row>
    <row r="7" spans="1:15">
      <c r="A7" s="240" t="s">
        <v>846</v>
      </c>
      <c r="B7" s="236" t="s">
        <v>848</v>
      </c>
      <c r="C7" s="237" t="s">
        <v>110</v>
      </c>
      <c r="D7" s="241">
        <v>1.1000000000000001</v>
      </c>
      <c r="E7" s="240">
        <v>1.8</v>
      </c>
      <c r="F7" s="240">
        <v>3.1</v>
      </c>
      <c r="G7" s="240">
        <v>5</v>
      </c>
      <c r="H7" s="240">
        <v>9.1</v>
      </c>
      <c r="I7" s="240">
        <v>14.1</v>
      </c>
      <c r="J7" s="242">
        <v>0.4</v>
      </c>
      <c r="K7" s="240">
        <v>0.7</v>
      </c>
      <c r="L7" s="240">
        <v>2</v>
      </c>
      <c r="M7" s="240">
        <v>3.5</v>
      </c>
      <c r="N7" s="240">
        <v>6</v>
      </c>
      <c r="O7" s="240">
        <v>9.5</v>
      </c>
    </row>
    <row r="8" spans="1:15">
      <c r="A8" s="240" t="s">
        <v>846</v>
      </c>
      <c r="B8" s="236" t="s">
        <v>849</v>
      </c>
      <c r="C8" s="237" t="s">
        <v>850</v>
      </c>
      <c r="D8" s="241">
        <v>1.1000000000000001</v>
      </c>
      <c r="E8" s="240">
        <v>1.7</v>
      </c>
      <c r="F8" s="240">
        <v>2.9</v>
      </c>
      <c r="G8" s="240">
        <v>4.5999999999999996</v>
      </c>
      <c r="H8" s="240">
        <v>6.8</v>
      </c>
      <c r="I8" s="240">
        <v>10.8</v>
      </c>
      <c r="J8" s="241">
        <v>0.4</v>
      </c>
      <c r="K8" s="240">
        <v>0.8</v>
      </c>
      <c r="L8" s="240">
        <v>1.5</v>
      </c>
      <c r="M8" s="240">
        <v>2.7</v>
      </c>
      <c r="N8" s="240">
        <v>4.9000000000000004</v>
      </c>
      <c r="O8" s="240">
        <v>7.6</v>
      </c>
    </row>
    <row r="9" spans="1:15">
      <c r="A9" s="240" t="s">
        <v>846</v>
      </c>
      <c r="B9" s="236" t="s">
        <v>851</v>
      </c>
      <c r="C9" s="237" t="s">
        <v>852</v>
      </c>
      <c r="D9" s="241">
        <v>1</v>
      </c>
      <c r="E9" s="240">
        <v>1.8</v>
      </c>
      <c r="F9" s="240">
        <v>2.8</v>
      </c>
      <c r="G9" s="240">
        <v>7</v>
      </c>
      <c r="H9" s="240">
        <v>12.6</v>
      </c>
      <c r="I9" s="240">
        <v>19.600000000000001</v>
      </c>
      <c r="J9" s="241">
        <v>0.4</v>
      </c>
      <c r="K9" s="240">
        <v>0.5</v>
      </c>
      <c r="L9" s="240">
        <v>1</v>
      </c>
      <c r="M9" s="240">
        <v>2.7</v>
      </c>
      <c r="N9" s="240">
        <v>4.9000000000000004</v>
      </c>
      <c r="O9" s="240">
        <v>7.6</v>
      </c>
    </row>
    <row r="10" spans="1:15">
      <c r="A10" s="240" t="s">
        <v>846</v>
      </c>
      <c r="B10" s="236" t="s">
        <v>853</v>
      </c>
      <c r="C10" s="237" t="s">
        <v>854</v>
      </c>
      <c r="D10" s="241">
        <v>1.1000000000000001</v>
      </c>
      <c r="E10" s="240">
        <v>1.1000000000000001</v>
      </c>
      <c r="F10" s="240">
        <v>1.1000000000000001</v>
      </c>
      <c r="G10" s="240">
        <v>1.1000000000000001</v>
      </c>
      <c r="H10" s="240">
        <v>1.1000000000000001</v>
      </c>
      <c r="I10" s="240">
        <v>1.1000000000000001</v>
      </c>
      <c r="J10" s="241">
        <v>0.8</v>
      </c>
      <c r="K10" s="240">
        <v>0.8</v>
      </c>
      <c r="L10" s="240">
        <v>0.8</v>
      </c>
      <c r="M10" s="240">
        <v>0.8</v>
      </c>
      <c r="N10" s="240">
        <v>0.8</v>
      </c>
      <c r="O10" s="240">
        <v>0.8</v>
      </c>
    </row>
    <row r="11" spans="1:15">
      <c r="A11" s="240" t="s">
        <v>846</v>
      </c>
      <c r="B11" s="236" t="s">
        <v>855</v>
      </c>
      <c r="C11" s="237" t="s">
        <v>856</v>
      </c>
      <c r="D11" s="241">
        <v>1.8</v>
      </c>
      <c r="E11" s="240">
        <v>1.8</v>
      </c>
      <c r="F11" s="240">
        <v>1.8</v>
      </c>
      <c r="G11" s="240">
        <v>1.8</v>
      </c>
      <c r="H11" s="240">
        <v>1.8</v>
      </c>
      <c r="I11" s="240">
        <v>1.8</v>
      </c>
      <c r="J11" s="241">
        <v>1.3</v>
      </c>
      <c r="K11" s="240">
        <v>1.3</v>
      </c>
      <c r="L11" s="240">
        <v>1.3</v>
      </c>
      <c r="M11" s="240">
        <v>1.3</v>
      </c>
      <c r="N11" s="240">
        <v>1.3</v>
      </c>
      <c r="O11" s="240">
        <v>1.3</v>
      </c>
    </row>
    <row r="12" spans="1:15" ht="25.5">
      <c r="A12" s="240" t="s">
        <v>857</v>
      </c>
      <c r="B12" s="236" t="s">
        <v>858</v>
      </c>
      <c r="C12" s="237" t="s">
        <v>859</v>
      </c>
      <c r="D12" s="241">
        <v>1</v>
      </c>
      <c r="E12" s="240">
        <v>1.5</v>
      </c>
      <c r="F12" s="240">
        <v>2</v>
      </c>
      <c r="G12" s="240">
        <v>2.5</v>
      </c>
      <c r="H12" s="240">
        <v>7</v>
      </c>
      <c r="I12" s="240">
        <v>10</v>
      </c>
      <c r="J12" s="241">
        <v>0.5</v>
      </c>
      <c r="K12" s="240">
        <v>0.75</v>
      </c>
      <c r="L12" s="240">
        <v>1</v>
      </c>
      <c r="M12" s="240">
        <v>1.5</v>
      </c>
      <c r="N12" s="240">
        <v>5</v>
      </c>
      <c r="O12" s="240">
        <v>7</v>
      </c>
    </row>
    <row r="13" spans="1:15" ht="25.5">
      <c r="A13" s="240" t="s">
        <v>857</v>
      </c>
      <c r="B13" s="236" t="s">
        <v>860</v>
      </c>
      <c r="C13" s="237" t="s">
        <v>861</v>
      </c>
      <c r="D13" s="241">
        <v>2</v>
      </c>
      <c r="E13" s="240">
        <v>3</v>
      </c>
      <c r="F13" s="240">
        <v>4</v>
      </c>
      <c r="G13" s="240">
        <v>5</v>
      </c>
      <c r="H13" s="240">
        <v>7</v>
      </c>
      <c r="I13" s="240">
        <v>10</v>
      </c>
      <c r="J13" s="241">
        <v>1</v>
      </c>
      <c r="K13" s="240">
        <v>1.5</v>
      </c>
      <c r="L13" s="240">
        <v>2</v>
      </c>
      <c r="M13" s="240">
        <v>3</v>
      </c>
      <c r="N13" s="240">
        <v>5</v>
      </c>
      <c r="O13" s="240">
        <v>7</v>
      </c>
    </row>
    <row r="14" spans="1:15">
      <c r="A14" s="240" t="s">
        <v>846</v>
      </c>
      <c r="B14" s="236" t="s">
        <v>862</v>
      </c>
      <c r="C14" s="237" t="s">
        <v>863</v>
      </c>
      <c r="D14" s="241">
        <v>0.7</v>
      </c>
      <c r="E14" s="240">
        <v>1.4</v>
      </c>
      <c r="F14" s="240">
        <v>3.4</v>
      </c>
      <c r="G14" s="240">
        <v>5.9</v>
      </c>
      <c r="H14" s="240">
        <v>10.6</v>
      </c>
      <c r="I14" s="240">
        <v>16.5</v>
      </c>
      <c r="J14" s="241">
        <v>0.4</v>
      </c>
      <c r="K14" s="240">
        <v>0.8</v>
      </c>
      <c r="L14" s="240">
        <v>1.7</v>
      </c>
      <c r="M14" s="240">
        <v>3.1</v>
      </c>
      <c r="N14" s="240">
        <v>5.9</v>
      </c>
      <c r="O14" s="240">
        <v>9</v>
      </c>
    </row>
    <row r="15" spans="1:15">
      <c r="A15" s="240" t="s">
        <v>864</v>
      </c>
      <c r="B15" s="236" t="s">
        <v>865</v>
      </c>
      <c r="C15" s="237" t="s">
        <v>866</v>
      </c>
      <c r="D15" s="241">
        <v>0.7</v>
      </c>
      <c r="E15" s="240">
        <v>0.9</v>
      </c>
      <c r="F15" s="240">
        <v>1</v>
      </c>
      <c r="G15" s="240">
        <v>1.1000000000000001</v>
      </c>
      <c r="H15" s="240">
        <v>1.4</v>
      </c>
      <c r="I15" s="240">
        <v>1.5</v>
      </c>
      <c r="J15" s="241">
        <v>0.7</v>
      </c>
      <c r="K15" s="240">
        <v>0.9</v>
      </c>
      <c r="L15" s="240">
        <v>1</v>
      </c>
      <c r="M15" s="240">
        <v>1.1000000000000001</v>
      </c>
      <c r="N15" s="240">
        <v>1.4</v>
      </c>
      <c r="O15" s="240">
        <v>1.5</v>
      </c>
    </row>
    <row r="16" spans="1:15">
      <c r="A16" s="240" t="s">
        <v>846</v>
      </c>
      <c r="B16" s="236" t="s">
        <v>867</v>
      </c>
      <c r="C16" s="237" t="s">
        <v>868</v>
      </c>
      <c r="D16" s="241">
        <v>1</v>
      </c>
      <c r="E16" s="240">
        <v>1.8</v>
      </c>
      <c r="F16" s="240">
        <v>3.1</v>
      </c>
      <c r="G16" s="240">
        <v>6.4</v>
      </c>
      <c r="H16" s="240">
        <v>10.6</v>
      </c>
      <c r="I16" s="240">
        <v>17</v>
      </c>
      <c r="J16" s="241">
        <v>0.4</v>
      </c>
      <c r="K16" s="240">
        <v>0.8</v>
      </c>
      <c r="L16" s="240">
        <v>1.5</v>
      </c>
      <c r="M16" s="240">
        <v>2.7</v>
      </c>
      <c r="N16" s="240">
        <v>5.2</v>
      </c>
      <c r="O16" s="240">
        <v>7.9</v>
      </c>
    </row>
    <row r="17" spans="1:15">
      <c r="A17" s="240" t="s">
        <v>846</v>
      </c>
      <c r="B17" s="236" t="s">
        <v>869</v>
      </c>
      <c r="C17" s="237" t="s">
        <v>870</v>
      </c>
      <c r="D17" s="241">
        <v>1.2</v>
      </c>
      <c r="E17" s="240">
        <v>2.1</v>
      </c>
      <c r="F17" s="240">
        <v>3.5</v>
      </c>
      <c r="G17" s="240">
        <v>6.4</v>
      </c>
      <c r="H17" s="240">
        <v>11.1</v>
      </c>
      <c r="I17" s="240">
        <v>17.5</v>
      </c>
      <c r="J17" s="241">
        <v>0.4</v>
      </c>
      <c r="K17" s="240">
        <v>0.8</v>
      </c>
      <c r="L17" s="240">
        <v>1.8</v>
      </c>
      <c r="M17" s="240">
        <v>3.2</v>
      </c>
      <c r="N17" s="240">
        <v>5.2</v>
      </c>
      <c r="O17" s="240">
        <v>8.4</v>
      </c>
    </row>
    <row r="18" spans="1:15">
      <c r="A18" s="240" t="s">
        <v>846</v>
      </c>
      <c r="B18" s="236" t="s">
        <v>871</v>
      </c>
      <c r="C18" s="237" t="s">
        <v>872</v>
      </c>
      <c r="D18" s="241">
        <v>1.2</v>
      </c>
      <c r="E18" s="240">
        <v>2.1</v>
      </c>
      <c r="F18" s="240">
        <v>3.5</v>
      </c>
      <c r="G18" s="240">
        <v>6.4</v>
      </c>
      <c r="H18" s="240">
        <v>11.1</v>
      </c>
      <c r="I18" s="240">
        <v>17.5</v>
      </c>
      <c r="J18" s="241">
        <v>0.4</v>
      </c>
      <c r="K18" s="240">
        <v>0.8</v>
      </c>
      <c r="L18" s="240">
        <v>1.8</v>
      </c>
      <c r="M18" s="240">
        <v>3.2</v>
      </c>
      <c r="N18" s="240">
        <v>5.2</v>
      </c>
      <c r="O18" s="240">
        <v>8.4</v>
      </c>
    </row>
    <row r="19" spans="1:15">
      <c r="A19" s="240" t="s">
        <v>846</v>
      </c>
      <c r="B19" s="236" t="s">
        <v>873</v>
      </c>
      <c r="C19" s="237" t="s">
        <v>874</v>
      </c>
      <c r="D19" s="241">
        <v>0.9</v>
      </c>
      <c r="E19" s="240">
        <v>1.4</v>
      </c>
      <c r="F19" s="240">
        <v>2.1</v>
      </c>
      <c r="G19" s="240">
        <v>3.5</v>
      </c>
      <c r="H19" s="240">
        <v>4.9000000000000004</v>
      </c>
      <c r="I19" s="240">
        <v>7.5</v>
      </c>
      <c r="J19" s="241">
        <v>0.5</v>
      </c>
      <c r="K19" s="240">
        <v>0.8</v>
      </c>
      <c r="L19" s="240">
        <v>1.3</v>
      </c>
      <c r="M19" s="240">
        <v>2</v>
      </c>
      <c r="N19" s="240">
        <v>3.2</v>
      </c>
      <c r="O19" s="240">
        <v>5.0999999999999996</v>
      </c>
    </row>
    <row r="20" spans="1:15">
      <c r="A20" s="240" t="s">
        <v>846</v>
      </c>
      <c r="B20" s="236" t="s">
        <v>875</v>
      </c>
      <c r="C20" s="237" t="s">
        <v>876</v>
      </c>
      <c r="D20" s="241">
        <v>0.9</v>
      </c>
      <c r="E20" s="240">
        <v>1.4</v>
      </c>
      <c r="F20" s="240">
        <v>2.1</v>
      </c>
      <c r="G20" s="240">
        <v>3.5</v>
      </c>
      <c r="H20" s="240">
        <v>4.9000000000000004</v>
      </c>
      <c r="I20" s="240">
        <v>7.5</v>
      </c>
      <c r="J20" s="241">
        <v>0.4</v>
      </c>
      <c r="K20" s="240">
        <v>0.7</v>
      </c>
      <c r="L20" s="240">
        <v>1.4</v>
      </c>
      <c r="M20" s="240">
        <v>2.1</v>
      </c>
      <c r="N20" s="240">
        <v>3.9</v>
      </c>
      <c r="O20" s="240">
        <v>6</v>
      </c>
    </row>
    <row r="21" spans="1:15">
      <c r="A21" s="240" t="s">
        <v>846</v>
      </c>
      <c r="B21" s="236" t="s">
        <v>877</v>
      </c>
      <c r="C21" s="237" t="s">
        <v>878</v>
      </c>
      <c r="D21" s="241">
        <v>0.4</v>
      </c>
      <c r="E21" s="240">
        <v>0.4</v>
      </c>
      <c r="F21" s="240">
        <v>0.7</v>
      </c>
      <c r="G21" s="240">
        <v>1.8</v>
      </c>
      <c r="H21" s="240">
        <v>2.5</v>
      </c>
      <c r="I21" s="240">
        <v>4.3</v>
      </c>
      <c r="J21" s="241">
        <v>0.4</v>
      </c>
      <c r="K21" s="240">
        <v>0.4</v>
      </c>
      <c r="L21" s="240">
        <v>0.7</v>
      </c>
      <c r="M21" s="240">
        <v>1.8</v>
      </c>
      <c r="N21" s="240">
        <v>2.5</v>
      </c>
      <c r="O21" s="240">
        <v>4.3</v>
      </c>
    </row>
    <row r="22" spans="1:15">
      <c r="A22" s="240" t="s">
        <v>846</v>
      </c>
      <c r="B22" s="236" t="s">
        <v>879</v>
      </c>
      <c r="C22" s="237" t="s">
        <v>880</v>
      </c>
      <c r="D22" s="241">
        <v>0.9</v>
      </c>
      <c r="E22" s="240">
        <v>1.6</v>
      </c>
      <c r="F22" s="240">
        <v>2.9</v>
      </c>
      <c r="G22" s="240">
        <v>5.3</v>
      </c>
      <c r="H22" s="240">
        <v>8.1</v>
      </c>
      <c r="I22" s="240">
        <v>13.4</v>
      </c>
      <c r="J22" s="241">
        <v>0.5</v>
      </c>
      <c r="K22" s="240">
        <v>0.8</v>
      </c>
      <c r="L22" s="240">
        <v>1.4</v>
      </c>
      <c r="M22" s="240">
        <v>2.7</v>
      </c>
      <c r="N22" s="240">
        <v>4.0999999999999996</v>
      </c>
      <c r="O22" s="240">
        <v>6.8</v>
      </c>
    </row>
    <row r="23" spans="1:15">
      <c r="A23" s="240" t="s">
        <v>846</v>
      </c>
      <c r="B23" s="236" t="s">
        <v>881</v>
      </c>
      <c r="C23" s="237" t="s">
        <v>882</v>
      </c>
      <c r="D23" s="241">
        <v>1.5</v>
      </c>
      <c r="E23" s="240">
        <v>2.5</v>
      </c>
      <c r="F23" s="240">
        <v>5</v>
      </c>
      <c r="G23" s="240">
        <v>7</v>
      </c>
      <c r="H23" s="240">
        <v>12</v>
      </c>
      <c r="I23" s="240">
        <v>19</v>
      </c>
      <c r="J23" s="241">
        <v>0.9</v>
      </c>
      <c r="K23" s="240">
        <v>1.5</v>
      </c>
      <c r="L23" s="240">
        <v>3</v>
      </c>
      <c r="M23" s="240">
        <v>5</v>
      </c>
      <c r="N23" s="240">
        <v>7</v>
      </c>
      <c r="O23" s="240">
        <v>11.8</v>
      </c>
    </row>
    <row r="24" spans="1:15">
      <c r="A24" s="240" t="s">
        <v>846</v>
      </c>
      <c r="B24" s="236" t="s">
        <v>883</v>
      </c>
      <c r="C24" s="237" t="s">
        <v>884</v>
      </c>
      <c r="D24" s="241">
        <v>0.9</v>
      </c>
      <c r="E24" s="240">
        <v>1.5</v>
      </c>
      <c r="F24" s="240">
        <v>2.6</v>
      </c>
      <c r="G24" s="240">
        <v>4</v>
      </c>
      <c r="H24" s="240">
        <v>5.9</v>
      </c>
      <c r="I24" s="240">
        <v>9.4</v>
      </c>
      <c r="J24" s="241">
        <v>0.5</v>
      </c>
      <c r="K24" s="240">
        <v>0.9</v>
      </c>
      <c r="L24" s="240">
        <v>1.9</v>
      </c>
      <c r="M24" s="240">
        <v>2.8</v>
      </c>
      <c r="N24" s="240">
        <v>4.3</v>
      </c>
      <c r="O24" s="240">
        <v>7</v>
      </c>
    </row>
    <row r="25" spans="1:15">
      <c r="A25" s="240" t="s">
        <v>846</v>
      </c>
      <c r="B25" s="236" t="s">
        <v>885</v>
      </c>
      <c r="C25" s="237" t="s">
        <v>886</v>
      </c>
      <c r="D25" s="241">
        <v>0.8</v>
      </c>
      <c r="E25" s="240">
        <v>1.5</v>
      </c>
      <c r="F25" s="240">
        <v>3</v>
      </c>
      <c r="G25" s="240">
        <v>6</v>
      </c>
      <c r="H25" s="240">
        <v>9</v>
      </c>
      <c r="I25" s="240">
        <v>15</v>
      </c>
      <c r="J25" s="241">
        <v>0.6</v>
      </c>
      <c r="K25" s="240">
        <v>1</v>
      </c>
      <c r="L25" s="240">
        <v>2</v>
      </c>
      <c r="M25" s="240">
        <v>3</v>
      </c>
      <c r="N25" s="240">
        <v>6</v>
      </c>
      <c r="O25" s="240">
        <v>9</v>
      </c>
    </row>
    <row r="26" spans="1:15">
      <c r="A26" s="240" t="s">
        <v>846</v>
      </c>
      <c r="B26" s="236" t="s">
        <v>887</v>
      </c>
      <c r="C26" s="237" t="s">
        <v>888</v>
      </c>
      <c r="D26" s="241">
        <v>0.6</v>
      </c>
      <c r="E26" s="240">
        <v>1</v>
      </c>
      <c r="F26" s="240">
        <v>2</v>
      </c>
      <c r="G26" s="240">
        <v>3</v>
      </c>
      <c r="H26" s="240">
        <v>4</v>
      </c>
      <c r="I26" s="240">
        <v>6.4</v>
      </c>
      <c r="J26" s="241">
        <v>0.4</v>
      </c>
      <c r="K26" s="240">
        <v>0.6</v>
      </c>
      <c r="L26" s="240">
        <v>1.2</v>
      </c>
      <c r="M26" s="240">
        <v>1.8</v>
      </c>
      <c r="N26" s="240">
        <v>2.5</v>
      </c>
      <c r="O26" s="240">
        <v>4.0999999999999996</v>
      </c>
    </row>
    <row r="27" spans="1:15">
      <c r="A27" s="240" t="s">
        <v>846</v>
      </c>
      <c r="B27" s="236" t="s">
        <v>889</v>
      </c>
      <c r="C27" s="237" t="s">
        <v>890</v>
      </c>
      <c r="D27" s="241">
        <v>0.6</v>
      </c>
      <c r="E27" s="240">
        <v>1</v>
      </c>
      <c r="F27" s="240">
        <v>2</v>
      </c>
      <c r="G27" s="240">
        <v>3</v>
      </c>
      <c r="H27" s="240">
        <v>5</v>
      </c>
      <c r="I27" s="240">
        <v>8</v>
      </c>
      <c r="J27" s="241">
        <v>0.4</v>
      </c>
      <c r="K27" s="240">
        <v>0.5</v>
      </c>
      <c r="L27" s="240">
        <v>1</v>
      </c>
      <c r="M27" s="240">
        <v>2</v>
      </c>
      <c r="N27" s="240">
        <v>3</v>
      </c>
      <c r="O27" s="240">
        <v>5</v>
      </c>
    </row>
    <row r="28" spans="1:15">
      <c r="A28" s="240" t="s">
        <v>846</v>
      </c>
      <c r="B28" s="236" t="s">
        <v>891</v>
      </c>
      <c r="C28" s="237" t="s">
        <v>892</v>
      </c>
      <c r="D28" s="241">
        <v>0.5</v>
      </c>
      <c r="E28" s="240">
        <v>1</v>
      </c>
      <c r="F28" s="240">
        <v>3</v>
      </c>
      <c r="G28" s="240">
        <v>5</v>
      </c>
      <c r="H28" s="240">
        <v>8</v>
      </c>
      <c r="I28" s="240">
        <v>13</v>
      </c>
      <c r="J28" s="241">
        <v>0.4</v>
      </c>
      <c r="K28" s="240">
        <v>0.5</v>
      </c>
      <c r="L28" s="240">
        <v>1.5</v>
      </c>
      <c r="M28" s="240">
        <v>3</v>
      </c>
      <c r="N28" s="240">
        <v>5</v>
      </c>
      <c r="O28" s="240">
        <v>8</v>
      </c>
    </row>
    <row r="29" spans="1:15">
      <c r="A29" s="240" t="s">
        <v>846</v>
      </c>
      <c r="B29" s="236" t="s">
        <v>893</v>
      </c>
      <c r="C29" s="237" t="s">
        <v>894</v>
      </c>
      <c r="D29" s="241">
        <v>0.6</v>
      </c>
      <c r="E29" s="240">
        <v>1.9</v>
      </c>
      <c r="F29" s="240">
        <v>4.4000000000000004</v>
      </c>
      <c r="G29" s="240">
        <v>6.3</v>
      </c>
      <c r="H29" s="240">
        <v>10</v>
      </c>
      <c r="I29" s="240">
        <v>16.3</v>
      </c>
      <c r="J29" s="241">
        <v>0.5</v>
      </c>
      <c r="K29" s="240">
        <v>1.3</v>
      </c>
      <c r="L29" s="240">
        <v>2.5</v>
      </c>
      <c r="M29" s="240">
        <v>3.8</v>
      </c>
      <c r="N29" s="240">
        <v>6.3</v>
      </c>
      <c r="O29" s="240">
        <v>10</v>
      </c>
    </row>
    <row r="30" spans="1:15">
      <c r="A30" s="240" t="s">
        <v>846</v>
      </c>
      <c r="B30" s="236" t="s">
        <v>895</v>
      </c>
      <c r="C30" s="237" t="s">
        <v>896</v>
      </c>
      <c r="D30" s="242" t="s">
        <v>897</v>
      </c>
      <c r="E30" s="240">
        <v>1</v>
      </c>
      <c r="F30" s="240">
        <v>2</v>
      </c>
      <c r="G30" s="240">
        <v>2.5</v>
      </c>
      <c r="H30" s="240">
        <v>3.5</v>
      </c>
      <c r="I30" s="240">
        <v>4.5</v>
      </c>
      <c r="J30" s="242" t="s">
        <v>897</v>
      </c>
      <c r="K30" s="240">
        <v>0.5</v>
      </c>
      <c r="L30" s="240">
        <v>1.2</v>
      </c>
      <c r="M30" s="240">
        <v>1.6</v>
      </c>
      <c r="N30" s="240">
        <v>2.1</v>
      </c>
      <c r="O30" s="240">
        <v>2.6</v>
      </c>
    </row>
    <row r="31" spans="1:15">
      <c r="A31" s="240" t="s">
        <v>846</v>
      </c>
      <c r="B31" s="236" t="s">
        <v>898</v>
      </c>
      <c r="C31" s="237" t="s">
        <v>899</v>
      </c>
      <c r="D31" s="242" t="s">
        <v>897</v>
      </c>
      <c r="E31" s="240">
        <v>1.8</v>
      </c>
      <c r="F31" s="240">
        <v>3</v>
      </c>
      <c r="G31" s="240">
        <v>4.2</v>
      </c>
      <c r="H31" s="240">
        <v>6</v>
      </c>
      <c r="I31" s="240">
        <v>7.8</v>
      </c>
      <c r="J31" s="242" t="s">
        <v>897</v>
      </c>
      <c r="K31" s="240">
        <v>1.5</v>
      </c>
      <c r="L31" s="240">
        <v>2</v>
      </c>
      <c r="M31" s="240">
        <v>2.5</v>
      </c>
      <c r="N31" s="240">
        <v>3.6</v>
      </c>
      <c r="O31" s="240">
        <v>4.7</v>
      </c>
    </row>
    <row r="32" spans="1:15" ht="25.5">
      <c r="A32" s="240" t="s">
        <v>846</v>
      </c>
      <c r="B32" s="236" t="s">
        <v>900</v>
      </c>
      <c r="C32" s="237" t="s">
        <v>901</v>
      </c>
      <c r="D32" s="242" t="s">
        <v>897</v>
      </c>
      <c r="E32" s="240">
        <v>2.5</v>
      </c>
      <c r="F32" s="240">
        <v>4.0999999999999996</v>
      </c>
      <c r="G32" s="240">
        <v>5.9</v>
      </c>
      <c r="H32" s="240">
        <v>8.9</v>
      </c>
      <c r="I32" s="240">
        <v>12</v>
      </c>
      <c r="J32" s="242" t="s">
        <v>897</v>
      </c>
      <c r="K32" s="240">
        <v>1.6</v>
      </c>
      <c r="L32" s="240">
        <v>2.5</v>
      </c>
      <c r="M32" s="240">
        <v>3.6</v>
      </c>
      <c r="N32" s="240">
        <v>5.4</v>
      </c>
      <c r="O32" s="240">
        <v>7.2</v>
      </c>
    </row>
    <row r="33" spans="1:18">
      <c r="A33" s="243" t="s">
        <v>846</v>
      </c>
      <c r="B33" s="244" t="s">
        <v>902</v>
      </c>
      <c r="C33" s="245" t="s">
        <v>903</v>
      </c>
      <c r="D33" s="246">
        <v>1.4</v>
      </c>
      <c r="E33" s="243">
        <v>2.1</v>
      </c>
      <c r="F33" s="240">
        <v>4.9000000000000004</v>
      </c>
      <c r="G33" s="240">
        <v>7</v>
      </c>
      <c r="H33" s="240">
        <v>8.4</v>
      </c>
      <c r="I33" s="240">
        <v>13.9</v>
      </c>
      <c r="J33" s="241">
        <v>0.5</v>
      </c>
      <c r="K33" s="240">
        <v>0.8</v>
      </c>
      <c r="L33" s="240">
        <v>1.8</v>
      </c>
      <c r="M33" s="240">
        <v>3.2</v>
      </c>
      <c r="N33" s="240">
        <v>4.2</v>
      </c>
      <c r="O33" s="240">
        <v>7.4</v>
      </c>
    </row>
    <row r="34" spans="1:18">
      <c r="A34" s="113" t="s">
        <v>846</v>
      </c>
      <c r="B34" s="64" t="s">
        <v>904</v>
      </c>
      <c r="C34" s="79" t="s">
        <v>905</v>
      </c>
      <c r="D34" s="114">
        <v>0.4</v>
      </c>
      <c r="E34" s="113">
        <v>0.4</v>
      </c>
      <c r="F34" s="247">
        <v>0.7</v>
      </c>
      <c r="G34" s="240">
        <v>1.8</v>
      </c>
      <c r="H34" s="240">
        <v>2.5</v>
      </c>
      <c r="I34" s="240">
        <v>4.3</v>
      </c>
      <c r="J34" s="241">
        <v>0.2</v>
      </c>
      <c r="K34" s="240">
        <v>0.2</v>
      </c>
      <c r="L34" s="240">
        <v>0.4</v>
      </c>
      <c r="M34" s="240">
        <v>0.7</v>
      </c>
      <c r="N34" s="240">
        <v>1.1000000000000001</v>
      </c>
      <c r="O34" s="240">
        <v>1.8</v>
      </c>
    </row>
    <row r="35" spans="1:18">
      <c r="A35" s="113" t="s">
        <v>846</v>
      </c>
      <c r="B35" s="64" t="s">
        <v>906</v>
      </c>
      <c r="C35" s="79" t="s">
        <v>907</v>
      </c>
      <c r="D35" s="114">
        <v>1.4</v>
      </c>
      <c r="E35" s="113">
        <v>2.1</v>
      </c>
      <c r="F35" s="247">
        <v>4.9000000000000004</v>
      </c>
      <c r="G35" s="240">
        <v>7</v>
      </c>
      <c r="H35" s="240">
        <v>8.4</v>
      </c>
      <c r="I35" s="240">
        <v>13.9</v>
      </c>
      <c r="J35" s="241">
        <v>0.5</v>
      </c>
      <c r="K35" s="240">
        <v>0.8</v>
      </c>
      <c r="L35" s="240">
        <v>1.8</v>
      </c>
      <c r="M35" s="240">
        <v>3.2</v>
      </c>
      <c r="N35" s="240">
        <v>4.2</v>
      </c>
      <c r="O35" s="240">
        <v>7.4</v>
      </c>
    </row>
    <row r="36" spans="1:18">
      <c r="A36" s="113" t="s">
        <v>846</v>
      </c>
      <c r="B36" s="64" t="s">
        <v>908</v>
      </c>
      <c r="C36" s="79" t="s">
        <v>909</v>
      </c>
      <c r="D36" s="114">
        <v>0.4</v>
      </c>
      <c r="E36" s="113">
        <v>0.4</v>
      </c>
      <c r="F36" s="247">
        <v>0.7</v>
      </c>
      <c r="G36" s="240">
        <v>1.8</v>
      </c>
      <c r="H36" s="240">
        <v>2.5</v>
      </c>
      <c r="I36" s="240">
        <v>4.3</v>
      </c>
      <c r="J36" s="241">
        <v>0.2</v>
      </c>
      <c r="K36" s="240">
        <v>0.2</v>
      </c>
      <c r="L36" s="240">
        <v>0.4</v>
      </c>
      <c r="M36" s="240">
        <v>0.7</v>
      </c>
      <c r="N36" s="240">
        <v>1.1000000000000001</v>
      </c>
      <c r="O36" s="240">
        <v>1.8</v>
      </c>
    </row>
    <row r="37" spans="1:18">
      <c r="A37" s="113" t="s">
        <v>846</v>
      </c>
      <c r="B37" s="64" t="s">
        <v>910</v>
      </c>
      <c r="C37" s="79" t="s">
        <v>911</v>
      </c>
      <c r="D37" s="114">
        <v>1.1000000000000001</v>
      </c>
      <c r="E37" s="113">
        <v>1.8</v>
      </c>
      <c r="F37" s="247">
        <v>2.5</v>
      </c>
      <c r="G37" s="240">
        <v>4.5999999999999996</v>
      </c>
      <c r="H37" s="240">
        <v>7.7</v>
      </c>
      <c r="I37" s="240">
        <v>12.3</v>
      </c>
      <c r="J37" s="241">
        <v>0.4</v>
      </c>
      <c r="K37" s="240">
        <v>0.7</v>
      </c>
      <c r="L37" s="240">
        <v>1.1000000000000001</v>
      </c>
      <c r="M37" s="240">
        <v>2.1</v>
      </c>
      <c r="N37" s="240">
        <v>3.5</v>
      </c>
      <c r="O37" s="240">
        <v>5.6</v>
      </c>
    </row>
    <row r="38" spans="1:18">
      <c r="A38" s="113" t="s">
        <v>846</v>
      </c>
      <c r="B38" s="64" t="s">
        <v>912</v>
      </c>
      <c r="C38" s="79" t="s">
        <v>913</v>
      </c>
      <c r="D38" s="114">
        <v>0.4</v>
      </c>
      <c r="E38" s="113">
        <v>0.4</v>
      </c>
      <c r="F38" s="247">
        <v>0.7</v>
      </c>
      <c r="G38" s="240">
        <v>1.8</v>
      </c>
      <c r="H38" s="240">
        <v>2.5</v>
      </c>
      <c r="I38" s="240">
        <v>4.3</v>
      </c>
      <c r="J38" s="241">
        <v>0.2</v>
      </c>
      <c r="K38" s="240">
        <v>0.2</v>
      </c>
      <c r="L38" s="240">
        <v>0.4</v>
      </c>
      <c r="M38" s="240">
        <v>0.7</v>
      </c>
      <c r="N38" s="240">
        <v>1.1000000000000001</v>
      </c>
      <c r="O38" s="240">
        <v>1.8</v>
      </c>
    </row>
    <row r="39" spans="1:18">
      <c r="A39" s="113" t="s">
        <v>846</v>
      </c>
      <c r="B39" s="64" t="s">
        <v>914</v>
      </c>
      <c r="C39" s="79" t="s">
        <v>915</v>
      </c>
      <c r="D39" s="114">
        <v>1.1000000000000001</v>
      </c>
      <c r="E39" s="113">
        <v>1.8</v>
      </c>
      <c r="F39" s="247">
        <v>2.5</v>
      </c>
      <c r="G39" s="240">
        <v>4.5999999999999996</v>
      </c>
      <c r="H39" s="240">
        <v>7.7</v>
      </c>
      <c r="I39" s="240">
        <v>12.3</v>
      </c>
      <c r="J39" s="241">
        <v>0.4</v>
      </c>
      <c r="K39" s="240">
        <v>0.7</v>
      </c>
      <c r="L39" s="240">
        <v>1.1000000000000001</v>
      </c>
      <c r="M39" s="240">
        <v>2.1</v>
      </c>
      <c r="N39" s="240">
        <v>3.5</v>
      </c>
      <c r="O39" s="240">
        <v>5.6</v>
      </c>
    </row>
    <row r="40" spans="1:18" ht="38.25">
      <c r="A40" s="113" t="s">
        <v>846</v>
      </c>
      <c r="B40" s="64" t="s">
        <v>916</v>
      </c>
      <c r="C40" s="79" t="s">
        <v>917</v>
      </c>
      <c r="D40" s="114">
        <v>0.6</v>
      </c>
      <c r="E40" s="113">
        <v>1.1000000000000001</v>
      </c>
      <c r="F40" s="247">
        <v>2.8</v>
      </c>
      <c r="G40" s="240">
        <v>4.9000000000000004</v>
      </c>
      <c r="H40" s="240">
        <v>7.4</v>
      </c>
      <c r="I40" s="240">
        <v>12.3</v>
      </c>
      <c r="J40" s="241">
        <v>0.4</v>
      </c>
      <c r="K40" s="240">
        <v>0.7</v>
      </c>
      <c r="L40" s="240">
        <v>1.4</v>
      </c>
      <c r="M40" s="240">
        <v>2.5</v>
      </c>
      <c r="N40" s="240">
        <v>3.5</v>
      </c>
      <c r="O40" s="240">
        <v>6</v>
      </c>
    </row>
    <row r="41" spans="1:18" ht="38.25">
      <c r="A41" s="113" t="s">
        <v>846</v>
      </c>
      <c r="B41" s="64" t="s">
        <v>918</v>
      </c>
      <c r="C41" s="79" t="s">
        <v>919</v>
      </c>
      <c r="D41" s="114">
        <v>1.1000000000000001</v>
      </c>
      <c r="E41" s="113">
        <v>1.8</v>
      </c>
      <c r="F41" s="247">
        <v>3.2</v>
      </c>
      <c r="G41" s="240">
        <v>5.6</v>
      </c>
      <c r="H41" s="240">
        <v>8.4</v>
      </c>
      <c r="I41" s="240">
        <v>14</v>
      </c>
      <c r="J41" s="241">
        <v>0.4</v>
      </c>
      <c r="K41" s="240">
        <v>0.7</v>
      </c>
      <c r="L41" s="240">
        <v>1.4</v>
      </c>
      <c r="M41" s="240">
        <v>2.7</v>
      </c>
      <c r="N41" s="240">
        <v>4.2</v>
      </c>
      <c r="O41" s="240">
        <v>6.9</v>
      </c>
    </row>
    <row r="42" spans="1:18">
      <c r="A42" s="248" t="s">
        <v>846</v>
      </c>
      <c r="B42" s="249" t="s">
        <v>920</v>
      </c>
      <c r="C42" s="234" t="s">
        <v>921</v>
      </c>
      <c r="D42" s="250">
        <v>1.1000000000000001</v>
      </c>
      <c r="E42" s="248">
        <v>1.8</v>
      </c>
      <c r="F42" s="251">
        <v>2.5</v>
      </c>
      <c r="G42" s="243">
        <v>4.5999999999999996</v>
      </c>
      <c r="H42" s="243">
        <v>7.7</v>
      </c>
      <c r="I42" s="243">
        <v>12.3</v>
      </c>
      <c r="J42" s="246">
        <v>0.4</v>
      </c>
      <c r="K42" s="243">
        <v>0.7</v>
      </c>
      <c r="L42" s="243">
        <v>1.1000000000000001</v>
      </c>
      <c r="M42" s="243">
        <v>2.1</v>
      </c>
      <c r="N42" s="243">
        <v>3.5</v>
      </c>
      <c r="O42" s="243">
        <v>5.6</v>
      </c>
    </row>
    <row r="43" spans="1:18">
      <c r="A43" s="113" t="s">
        <v>846</v>
      </c>
      <c r="B43" s="64" t="s">
        <v>922</v>
      </c>
      <c r="C43" s="79" t="s">
        <v>922</v>
      </c>
      <c r="D43" s="114">
        <v>0.9</v>
      </c>
      <c r="E43" s="113">
        <v>1.6</v>
      </c>
      <c r="F43" s="113">
        <v>2.6</v>
      </c>
      <c r="G43" s="113">
        <v>4.5</v>
      </c>
      <c r="H43" s="113">
        <v>7.7</v>
      </c>
      <c r="I43" s="113">
        <v>13</v>
      </c>
      <c r="J43" s="114">
        <v>0.6</v>
      </c>
      <c r="K43" s="113">
        <v>1.1000000000000001</v>
      </c>
      <c r="L43" s="113">
        <v>1.9</v>
      </c>
      <c r="M43" s="113">
        <v>3.2</v>
      </c>
      <c r="N43" s="113">
        <v>5.4</v>
      </c>
      <c r="O43" s="113">
        <v>9.1</v>
      </c>
    </row>
    <row r="44" spans="1:18">
      <c r="A44" s="60" t="s">
        <v>846</v>
      </c>
      <c r="B44" s="64" t="s">
        <v>923</v>
      </c>
      <c r="C44" s="192" t="s">
        <v>924</v>
      </c>
      <c r="D44" s="114">
        <v>1</v>
      </c>
      <c r="E44" s="113">
        <v>2</v>
      </c>
      <c r="F44" s="113">
        <v>4</v>
      </c>
      <c r="G44" s="113">
        <v>6</v>
      </c>
      <c r="H44" s="113">
        <v>10</v>
      </c>
      <c r="I44" s="113">
        <v>15</v>
      </c>
      <c r="J44" s="241">
        <v>0.5</v>
      </c>
      <c r="K44" s="240">
        <v>1</v>
      </c>
      <c r="L44" s="240">
        <v>2</v>
      </c>
      <c r="M44" s="240">
        <v>4</v>
      </c>
      <c r="N44" s="240">
        <v>8</v>
      </c>
      <c r="O44" s="240">
        <v>12</v>
      </c>
      <c r="P44" s="13"/>
    </row>
    <row r="45" spans="1:18">
      <c r="A45" s="60" t="s">
        <v>846</v>
      </c>
      <c r="B45" s="64" t="s">
        <v>925</v>
      </c>
      <c r="C45" s="192" t="s">
        <v>926</v>
      </c>
      <c r="D45" s="114">
        <v>2</v>
      </c>
      <c r="E45" s="113">
        <v>4</v>
      </c>
      <c r="F45" s="113">
        <v>6</v>
      </c>
      <c r="G45" s="113">
        <v>10</v>
      </c>
      <c r="H45" s="113">
        <v>15</v>
      </c>
      <c r="I45" s="113">
        <v>20</v>
      </c>
      <c r="J45" s="241">
        <v>1</v>
      </c>
      <c r="K45" s="240">
        <v>2</v>
      </c>
      <c r="L45" s="240">
        <v>3</v>
      </c>
      <c r="M45" s="240">
        <v>5</v>
      </c>
      <c r="N45" s="240">
        <v>8</v>
      </c>
      <c r="O45" s="240">
        <v>12</v>
      </c>
      <c r="P45" s="13"/>
    </row>
    <row r="46" spans="1:18">
      <c r="A46" s="60" t="s">
        <v>846</v>
      </c>
      <c r="B46" s="249" t="s">
        <v>927</v>
      </c>
      <c r="C46" s="252" t="s">
        <v>928</v>
      </c>
      <c r="D46" s="114">
        <v>2</v>
      </c>
      <c r="E46" s="113">
        <v>4</v>
      </c>
      <c r="F46" s="113">
        <v>6</v>
      </c>
      <c r="G46" s="113">
        <v>10</v>
      </c>
      <c r="H46" s="113">
        <v>15</v>
      </c>
      <c r="I46" s="248">
        <v>20</v>
      </c>
      <c r="J46" s="246">
        <v>1</v>
      </c>
      <c r="K46" s="243">
        <v>2</v>
      </c>
      <c r="L46" s="243">
        <v>3</v>
      </c>
      <c r="M46" s="243">
        <v>5</v>
      </c>
      <c r="N46" s="243">
        <v>8</v>
      </c>
      <c r="O46" s="240">
        <v>12</v>
      </c>
      <c r="P46" s="13"/>
      <c r="Q46" s="200"/>
      <c r="R46" s="200"/>
    </row>
    <row r="47" spans="1:18">
      <c r="A47" s="60" t="s">
        <v>846</v>
      </c>
      <c r="B47" s="249" t="s">
        <v>929</v>
      </c>
      <c r="C47" s="252" t="s">
        <v>930</v>
      </c>
      <c r="D47" s="253">
        <v>0.5</v>
      </c>
      <c r="E47" s="254">
        <v>0.52</v>
      </c>
      <c r="F47" s="254">
        <v>0.54</v>
      </c>
      <c r="G47" s="254">
        <v>0.56000000000000005</v>
      </c>
      <c r="H47" s="254">
        <v>0.59</v>
      </c>
      <c r="I47" s="248" t="s">
        <v>931</v>
      </c>
      <c r="J47" s="253">
        <v>0.3</v>
      </c>
      <c r="K47" s="254">
        <v>0.31</v>
      </c>
      <c r="L47" s="254">
        <v>0.32</v>
      </c>
      <c r="M47" s="254">
        <v>0.34</v>
      </c>
      <c r="N47" s="254">
        <v>0.35</v>
      </c>
      <c r="O47" s="240" t="s">
        <v>931</v>
      </c>
      <c r="P47" s="13"/>
      <c r="Q47" s="200"/>
      <c r="R47" s="200"/>
    </row>
    <row r="48" spans="1:18">
      <c r="A48" s="60" t="s">
        <v>846</v>
      </c>
      <c r="B48" s="249" t="s">
        <v>932</v>
      </c>
      <c r="C48" s="252" t="s">
        <v>933</v>
      </c>
      <c r="D48" s="253">
        <v>3.16</v>
      </c>
      <c r="E48" s="254">
        <v>4.82</v>
      </c>
      <c r="F48" s="254">
        <v>6.21</v>
      </c>
      <c r="G48" s="254">
        <v>8.1300000000000008</v>
      </c>
      <c r="H48" s="113" t="s">
        <v>931</v>
      </c>
      <c r="I48" s="248" t="s">
        <v>931</v>
      </c>
      <c r="J48" s="253">
        <v>1.45</v>
      </c>
      <c r="K48" s="254">
        <v>2.6</v>
      </c>
      <c r="L48" s="254">
        <v>3.44</v>
      </c>
      <c r="M48" s="254">
        <v>3.96</v>
      </c>
      <c r="N48" s="255" t="s">
        <v>931</v>
      </c>
      <c r="O48" s="240" t="s">
        <v>931</v>
      </c>
      <c r="P48" s="13"/>
    </row>
    <row r="49" spans="1:16">
      <c r="A49" s="60" t="s">
        <v>846</v>
      </c>
      <c r="B49" s="249" t="s">
        <v>934</v>
      </c>
      <c r="C49" s="252" t="s">
        <v>935</v>
      </c>
      <c r="D49" s="253">
        <v>0.6</v>
      </c>
      <c r="E49" s="254">
        <v>1.1000000000000001</v>
      </c>
      <c r="F49" s="254">
        <v>2.8</v>
      </c>
      <c r="G49" s="254">
        <v>4.9000000000000004</v>
      </c>
      <c r="H49" s="254">
        <v>7.4</v>
      </c>
      <c r="I49" s="248" t="s">
        <v>931</v>
      </c>
      <c r="J49" s="253">
        <v>0.4</v>
      </c>
      <c r="K49" s="254">
        <v>0.7</v>
      </c>
      <c r="L49" s="254">
        <v>1.4</v>
      </c>
      <c r="M49" s="254">
        <v>2.5</v>
      </c>
      <c r="N49" s="254">
        <v>3.5</v>
      </c>
      <c r="O49" s="240" t="s">
        <v>931</v>
      </c>
      <c r="P49" s="13"/>
    </row>
    <row r="50" spans="1:16">
      <c r="A50" s="60" t="s">
        <v>846</v>
      </c>
      <c r="B50" s="249" t="s">
        <v>936</v>
      </c>
      <c r="C50" s="252" t="s">
        <v>937</v>
      </c>
      <c r="D50" s="253">
        <v>1.1000000000000001</v>
      </c>
      <c r="E50" s="254">
        <v>1.8</v>
      </c>
      <c r="F50" s="254">
        <v>3.2</v>
      </c>
      <c r="G50" s="254">
        <v>5.6</v>
      </c>
      <c r="H50" s="254">
        <v>8.4</v>
      </c>
      <c r="I50" s="248" t="s">
        <v>931</v>
      </c>
      <c r="J50" s="253">
        <v>0.4</v>
      </c>
      <c r="K50" s="254">
        <v>0.7</v>
      </c>
      <c r="L50" s="254">
        <v>1.4</v>
      </c>
      <c r="M50" s="254">
        <v>2.7</v>
      </c>
      <c r="N50" s="254">
        <v>4.2</v>
      </c>
      <c r="O50" s="240" t="s">
        <v>931</v>
      </c>
      <c r="P50" s="13"/>
    </row>
    <row r="51" spans="1:16">
      <c r="A51" s="60" t="s">
        <v>846</v>
      </c>
      <c r="B51" s="249" t="s">
        <v>938</v>
      </c>
      <c r="C51" s="252" t="s">
        <v>939</v>
      </c>
      <c r="D51" s="253">
        <v>2.2000000000000002</v>
      </c>
      <c r="E51" s="254">
        <v>2.7</v>
      </c>
      <c r="F51" s="254">
        <v>3.6</v>
      </c>
      <c r="G51" s="254">
        <v>4.4000000000000004</v>
      </c>
      <c r="H51" s="254">
        <v>6.5</v>
      </c>
      <c r="I51" s="248" t="s">
        <v>931</v>
      </c>
      <c r="J51" s="253"/>
      <c r="K51" s="254"/>
      <c r="L51" s="254"/>
      <c r="M51" s="254"/>
      <c r="N51" s="254"/>
      <c r="O51" s="240" t="s">
        <v>931</v>
      </c>
      <c r="P51" s="13"/>
    </row>
    <row r="52" spans="1:16">
      <c r="A52" s="60" t="s">
        <v>846</v>
      </c>
      <c r="B52" s="249" t="s">
        <v>940</v>
      </c>
      <c r="C52" s="252" t="s">
        <v>941</v>
      </c>
      <c r="D52" s="253">
        <v>2.2000000000000002</v>
      </c>
      <c r="E52" s="254">
        <v>3</v>
      </c>
      <c r="F52" s="254">
        <v>4.5</v>
      </c>
      <c r="G52" s="254">
        <v>6.6</v>
      </c>
      <c r="H52" s="254">
        <v>10.199999999999999</v>
      </c>
      <c r="I52" s="248" t="s">
        <v>931</v>
      </c>
      <c r="J52" s="253"/>
      <c r="K52" s="254"/>
      <c r="L52" s="254"/>
      <c r="M52" s="254"/>
      <c r="N52" s="254"/>
      <c r="O52" s="240" t="s">
        <v>931</v>
      </c>
      <c r="P52" s="13"/>
    </row>
    <row r="53" spans="1:16">
      <c r="A53" s="113" t="s">
        <v>846</v>
      </c>
      <c r="B53" s="64" t="s">
        <v>95</v>
      </c>
      <c r="C53" s="79" t="s">
        <v>95</v>
      </c>
      <c r="D53" s="114" t="s">
        <v>942</v>
      </c>
      <c r="E53" s="114" t="s">
        <v>942</v>
      </c>
      <c r="F53" s="114" t="s">
        <v>942</v>
      </c>
      <c r="G53" s="114" t="s">
        <v>942</v>
      </c>
      <c r="H53" s="114" t="s">
        <v>942</v>
      </c>
      <c r="I53" s="114" t="s">
        <v>942</v>
      </c>
      <c r="J53" s="114" t="s">
        <v>942</v>
      </c>
      <c r="K53" s="114" t="s">
        <v>942</v>
      </c>
      <c r="L53" s="114" t="s">
        <v>942</v>
      </c>
      <c r="M53" s="114" t="s">
        <v>942</v>
      </c>
      <c r="N53" s="114" t="s">
        <v>942</v>
      </c>
      <c r="O53" s="114" t="s">
        <v>942</v>
      </c>
    </row>
  </sheetData>
  <mergeCells count="4">
    <mergeCell ref="A2:A5"/>
    <mergeCell ref="B2:O2"/>
    <mergeCell ref="D3:I3"/>
    <mergeCell ref="J3:O3"/>
  </mergeCells>
  <phoneticPr fontId="5" type="noConversion"/>
  <pageMargins left="0.7" right="0.7" top="0.75" bottom="0.75" header="0.3" footer="0.3"/>
  <pageSetup paperSize="12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974EE-B70E-4949-8FC4-24F2588BA656}">
  <sheetPr>
    <tabColor rgb="FFFF0000"/>
  </sheetPr>
  <dimension ref="A1:H542"/>
  <sheetViews>
    <sheetView showGridLines="0" topLeftCell="B36" zoomScaleNormal="100" workbookViewId="0">
      <selection activeCell="H26" sqref="H26"/>
    </sheetView>
  </sheetViews>
  <sheetFormatPr defaultRowHeight="15"/>
  <cols>
    <col min="1" max="1" width="8.75" bestFit="1" customWidth="1"/>
    <col min="2" max="2" width="20.875" bestFit="1" customWidth="1"/>
    <col min="3" max="3" width="14.375" customWidth="1"/>
    <col min="4" max="4" width="15.75" style="100" customWidth="1"/>
    <col min="5" max="6" width="15.375" style="100" customWidth="1"/>
    <col min="7" max="7" width="9" customWidth="1"/>
    <col min="8" max="8" width="16.375" customWidth="1"/>
    <col min="9" max="9" width="9" customWidth="1"/>
  </cols>
  <sheetData>
    <row r="1" spans="1:8" ht="51">
      <c r="A1" s="70" t="s">
        <v>87</v>
      </c>
      <c r="B1" s="70" t="s">
        <v>87</v>
      </c>
      <c r="C1" s="70" t="s">
        <v>943</v>
      </c>
      <c r="D1" s="70" t="s">
        <v>90</v>
      </c>
      <c r="E1" s="70" t="s">
        <v>944</v>
      </c>
      <c r="F1" s="70" t="s">
        <v>945</v>
      </c>
      <c r="G1" s="279">
        <v>1.7</v>
      </c>
    </row>
    <row r="2" spans="1:8">
      <c r="A2" s="280" t="s">
        <v>847</v>
      </c>
      <c r="B2" s="281" t="s">
        <v>946</v>
      </c>
      <c r="C2" s="282" t="s">
        <v>112</v>
      </c>
      <c r="D2" s="283" t="s">
        <v>845</v>
      </c>
      <c r="E2" s="284">
        <f>F2*$G$1</f>
        <v>1.87</v>
      </c>
      <c r="F2" s="284">
        <v>1.1000000000000001</v>
      </c>
      <c r="G2" t="s">
        <v>947</v>
      </c>
      <c r="H2" t="s">
        <v>948</v>
      </c>
    </row>
    <row r="3" spans="1:8">
      <c r="A3" s="280" t="s">
        <v>847</v>
      </c>
      <c r="B3" s="281" t="s">
        <v>946</v>
      </c>
      <c r="C3" s="282" t="s">
        <v>112</v>
      </c>
      <c r="D3" s="283" t="s">
        <v>828</v>
      </c>
      <c r="E3" s="284">
        <f t="shared" ref="E3:E66" si="0">F3*$G$1</f>
        <v>3.06</v>
      </c>
      <c r="F3" s="284">
        <v>1.8</v>
      </c>
    </row>
    <row r="4" spans="1:8">
      <c r="A4" s="280" t="s">
        <v>847</v>
      </c>
      <c r="B4" s="281" t="s">
        <v>946</v>
      </c>
      <c r="C4" s="282" t="s">
        <v>112</v>
      </c>
      <c r="D4" s="283" t="s">
        <v>317</v>
      </c>
      <c r="E4" s="284">
        <f t="shared" si="0"/>
        <v>5.44</v>
      </c>
      <c r="F4" s="284">
        <v>3.2</v>
      </c>
      <c r="H4">
        <f>4*1.5</f>
        <v>6</v>
      </c>
    </row>
    <row r="5" spans="1:8">
      <c r="A5" s="280" t="s">
        <v>847</v>
      </c>
      <c r="B5" s="281" t="s">
        <v>946</v>
      </c>
      <c r="C5" s="282" t="s">
        <v>112</v>
      </c>
      <c r="D5" s="283" t="s">
        <v>114</v>
      </c>
      <c r="E5" s="284">
        <f t="shared" si="0"/>
        <v>8.5</v>
      </c>
      <c r="F5" s="284">
        <v>5</v>
      </c>
    </row>
    <row r="6" spans="1:8">
      <c r="A6" s="280" t="s">
        <v>847</v>
      </c>
      <c r="B6" s="281" t="s">
        <v>946</v>
      </c>
      <c r="C6" s="282" t="s">
        <v>112</v>
      </c>
      <c r="D6" s="283" t="s">
        <v>111</v>
      </c>
      <c r="E6" s="284">
        <f t="shared" si="0"/>
        <v>12.58</v>
      </c>
      <c r="F6" s="284">
        <v>7.4</v>
      </c>
    </row>
    <row r="7" spans="1:8">
      <c r="A7" s="280" t="s">
        <v>847</v>
      </c>
      <c r="B7" s="281" t="s">
        <v>946</v>
      </c>
      <c r="C7" s="282" t="s">
        <v>112</v>
      </c>
      <c r="D7" s="283" t="s">
        <v>167</v>
      </c>
      <c r="E7" s="284">
        <f t="shared" si="0"/>
        <v>20.23</v>
      </c>
      <c r="F7" s="284">
        <v>11.9</v>
      </c>
    </row>
    <row r="8" spans="1:8">
      <c r="A8" s="96" t="s">
        <v>847</v>
      </c>
      <c r="B8" s="55" t="s">
        <v>946</v>
      </c>
      <c r="C8" s="256" t="s">
        <v>949</v>
      </c>
      <c r="D8" s="64" t="s">
        <v>845</v>
      </c>
      <c r="E8" s="257">
        <f t="shared" si="0"/>
        <v>1.02</v>
      </c>
      <c r="F8" s="257">
        <v>0.6</v>
      </c>
    </row>
    <row r="9" spans="1:8">
      <c r="A9" s="96" t="s">
        <v>847</v>
      </c>
      <c r="B9" s="55" t="s">
        <v>946</v>
      </c>
      <c r="C9" s="256" t="s">
        <v>949</v>
      </c>
      <c r="D9" s="64" t="s">
        <v>828</v>
      </c>
      <c r="E9" s="257">
        <f t="shared" si="0"/>
        <v>1.7</v>
      </c>
      <c r="F9" s="257">
        <v>1</v>
      </c>
    </row>
    <row r="10" spans="1:8">
      <c r="A10" s="96" t="s">
        <v>847</v>
      </c>
      <c r="B10" s="55" t="s">
        <v>946</v>
      </c>
      <c r="C10" s="256" t="s">
        <v>949</v>
      </c>
      <c r="D10" s="64" t="s">
        <v>317</v>
      </c>
      <c r="E10" s="257">
        <f t="shared" si="0"/>
        <v>3.9099999999999997</v>
      </c>
      <c r="F10" s="257">
        <v>2.2999999999999998</v>
      </c>
    </row>
    <row r="11" spans="1:8">
      <c r="A11" s="96" t="s">
        <v>847</v>
      </c>
      <c r="B11" s="55" t="s">
        <v>208</v>
      </c>
      <c r="C11" s="256" t="s">
        <v>949</v>
      </c>
      <c r="D11" s="64" t="s">
        <v>114</v>
      </c>
      <c r="E11" s="257">
        <f>F11*$G$1</f>
        <v>6.12</v>
      </c>
      <c r="F11" s="257">
        <v>3.6</v>
      </c>
    </row>
    <row r="12" spans="1:8">
      <c r="A12" s="96" t="s">
        <v>847</v>
      </c>
      <c r="B12" s="55" t="s">
        <v>946</v>
      </c>
      <c r="C12" s="256" t="s">
        <v>949</v>
      </c>
      <c r="D12" s="64" t="s">
        <v>111</v>
      </c>
      <c r="E12" s="257">
        <f t="shared" si="0"/>
        <v>9.01</v>
      </c>
      <c r="F12" s="257">
        <v>5.3</v>
      </c>
    </row>
    <row r="13" spans="1:8">
      <c r="A13" s="96" t="s">
        <v>847</v>
      </c>
      <c r="B13" s="55" t="s">
        <v>946</v>
      </c>
      <c r="C13" s="256" t="s">
        <v>949</v>
      </c>
      <c r="D13" s="64" t="s">
        <v>167</v>
      </c>
      <c r="E13" s="257">
        <f t="shared" si="0"/>
        <v>15.13</v>
      </c>
      <c r="F13" s="257">
        <v>8.9</v>
      </c>
    </row>
    <row r="14" spans="1:8">
      <c r="A14" s="280" t="s">
        <v>848</v>
      </c>
      <c r="B14" s="281" t="s">
        <v>110</v>
      </c>
      <c r="C14" s="282" t="s">
        <v>112</v>
      </c>
      <c r="D14" s="283" t="s">
        <v>845</v>
      </c>
      <c r="E14" s="284">
        <f t="shared" si="0"/>
        <v>1.87</v>
      </c>
      <c r="F14" s="284">
        <v>1.1000000000000001</v>
      </c>
      <c r="G14" t="s">
        <v>950</v>
      </c>
    </row>
    <row r="15" spans="1:8">
      <c r="A15" s="280" t="s">
        <v>848</v>
      </c>
      <c r="B15" s="281" t="s">
        <v>110</v>
      </c>
      <c r="C15" s="282" t="s">
        <v>112</v>
      </c>
      <c r="D15" s="283" t="s">
        <v>828</v>
      </c>
      <c r="E15" s="284">
        <f t="shared" si="0"/>
        <v>3.06</v>
      </c>
      <c r="F15" s="284">
        <v>1.8</v>
      </c>
    </row>
    <row r="16" spans="1:8">
      <c r="A16" s="280" t="s">
        <v>848</v>
      </c>
      <c r="B16" s="281" t="s">
        <v>110</v>
      </c>
      <c r="C16" s="282" t="s">
        <v>112</v>
      </c>
      <c r="D16" s="283" t="s">
        <v>317</v>
      </c>
      <c r="E16" s="284">
        <f t="shared" si="0"/>
        <v>5.27</v>
      </c>
      <c r="F16" s="284">
        <v>3.1</v>
      </c>
    </row>
    <row r="17" spans="1:6">
      <c r="A17" s="280" t="s">
        <v>848</v>
      </c>
      <c r="B17" s="281" t="s">
        <v>110</v>
      </c>
      <c r="C17" s="282" t="s">
        <v>112</v>
      </c>
      <c r="D17" s="283" t="s">
        <v>114</v>
      </c>
      <c r="E17" s="284">
        <f t="shared" si="0"/>
        <v>8.5</v>
      </c>
      <c r="F17" s="285">
        <v>5</v>
      </c>
    </row>
    <row r="18" spans="1:6">
      <c r="A18" s="280" t="s">
        <v>848</v>
      </c>
      <c r="B18" s="281" t="s">
        <v>110</v>
      </c>
      <c r="C18" s="282" t="s">
        <v>112</v>
      </c>
      <c r="D18" s="283" t="s">
        <v>111</v>
      </c>
      <c r="E18" s="284">
        <f t="shared" si="0"/>
        <v>15.469999999999999</v>
      </c>
      <c r="F18" s="284">
        <v>9.1</v>
      </c>
    </row>
    <row r="19" spans="1:6">
      <c r="A19" s="280" t="s">
        <v>848</v>
      </c>
      <c r="B19" s="281" t="s">
        <v>110</v>
      </c>
      <c r="C19" s="282" t="s">
        <v>112</v>
      </c>
      <c r="D19" s="283" t="s">
        <v>167</v>
      </c>
      <c r="E19" s="284">
        <f t="shared" si="0"/>
        <v>23.97</v>
      </c>
      <c r="F19" s="284">
        <v>14.1</v>
      </c>
    </row>
    <row r="20" spans="1:6">
      <c r="A20" s="96" t="s">
        <v>848</v>
      </c>
      <c r="B20" s="55" t="s">
        <v>110</v>
      </c>
      <c r="C20" s="256" t="s">
        <v>949</v>
      </c>
      <c r="D20" s="64" t="s">
        <v>845</v>
      </c>
      <c r="E20" s="257">
        <f t="shared" si="0"/>
        <v>0.68</v>
      </c>
      <c r="F20" s="257">
        <v>0.4</v>
      </c>
    </row>
    <row r="21" spans="1:6">
      <c r="A21" s="96" t="s">
        <v>848</v>
      </c>
      <c r="B21" s="55" t="s">
        <v>110</v>
      </c>
      <c r="C21" s="256" t="s">
        <v>949</v>
      </c>
      <c r="D21" s="64" t="s">
        <v>828</v>
      </c>
      <c r="E21" s="257">
        <f t="shared" si="0"/>
        <v>1.19</v>
      </c>
      <c r="F21" s="258">
        <v>0.7</v>
      </c>
    </row>
    <row r="22" spans="1:6">
      <c r="A22" s="96" t="s">
        <v>848</v>
      </c>
      <c r="B22" s="55" t="s">
        <v>110</v>
      </c>
      <c r="C22" s="256" t="s">
        <v>949</v>
      </c>
      <c r="D22" s="64" t="s">
        <v>317</v>
      </c>
      <c r="E22" s="257">
        <f t="shared" si="0"/>
        <v>3.4</v>
      </c>
      <c r="F22" s="258">
        <v>2</v>
      </c>
    </row>
    <row r="23" spans="1:6">
      <c r="A23" s="96" t="s">
        <v>848</v>
      </c>
      <c r="B23" s="55" t="s">
        <v>110</v>
      </c>
      <c r="C23" s="256" t="s">
        <v>949</v>
      </c>
      <c r="D23" s="64" t="s">
        <v>114</v>
      </c>
      <c r="E23" s="257">
        <f t="shared" si="0"/>
        <v>5.95</v>
      </c>
      <c r="F23" s="258">
        <v>3.5</v>
      </c>
    </row>
    <row r="24" spans="1:6">
      <c r="A24" s="96" t="s">
        <v>848</v>
      </c>
      <c r="B24" s="55" t="s">
        <v>110</v>
      </c>
      <c r="C24" s="256" t="s">
        <v>949</v>
      </c>
      <c r="D24" s="64" t="s">
        <v>111</v>
      </c>
      <c r="E24" s="257">
        <f t="shared" si="0"/>
        <v>10.199999999999999</v>
      </c>
      <c r="F24" s="258">
        <v>6</v>
      </c>
    </row>
    <row r="25" spans="1:6">
      <c r="A25" s="96" t="s">
        <v>848</v>
      </c>
      <c r="B25" s="55" t="s">
        <v>110</v>
      </c>
      <c r="C25" s="256" t="s">
        <v>949</v>
      </c>
      <c r="D25" s="64" t="s">
        <v>167</v>
      </c>
      <c r="E25" s="257">
        <f t="shared" si="0"/>
        <v>16.149999999999999</v>
      </c>
      <c r="F25" s="257">
        <v>9.5</v>
      </c>
    </row>
    <row r="26" spans="1:6">
      <c r="A26" s="96" t="s">
        <v>849</v>
      </c>
      <c r="B26" s="55" t="s">
        <v>850</v>
      </c>
      <c r="C26" s="256" t="s">
        <v>112</v>
      </c>
      <c r="D26" s="64" t="s">
        <v>845</v>
      </c>
      <c r="E26" s="257">
        <f t="shared" si="0"/>
        <v>1.87</v>
      </c>
      <c r="F26" s="257">
        <v>1.1000000000000001</v>
      </c>
    </row>
    <row r="27" spans="1:6">
      <c r="A27" s="96" t="s">
        <v>849</v>
      </c>
      <c r="B27" s="55" t="s">
        <v>850</v>
      </c>
      <c r="C27" s="256" t="s">
        <v>112</v>
      </c>
      <c r="D27" s="64" t="s">
        <v>828</v>
      </c>
      <c r="E27" s="257">
        <f t="shared" si="0"/>
        <v>2.8899999999999997</v>
      </c>
      <c r="F27" s="257">
        <v>1.7</v>
      </c>
    </row>
    <row r="28" spans="1:6">
      <c r="A28" s="96" t="s">
        <v>849</v>
      </c>
      <c r="B28" s="55" t="s">
        <v>850</v>
      </c>
      <c r="C28" s="256" t="s">
        <v>112</v>
      </c>
      <c r="D28" s="64" t="s">
        <v>317</v>
      </c>
      <c r="E28" s="257">
        <f t="shared" si="0"/>
        <v>4.93</v>
      </c>
      <c r="F28" s="257">
        <v>2.9</v>
      </c>
    </row>
    <row r="29" spans="1:6">
      <c r="A29" s="96" t="s">
        <v>849</v>
      </c>
      <c r="B29" s="55" t="s">
        <v>850</v>
      </c>
      <c r="C29" s="256" t="s">
        <v>112</v>
      </c>
      <c r="D29" s="64" t="s">
        <v>114</v>
      </c>
      <c r="E29" s="257">
        <f t="shared" si="0"/>
        <v>7.8199999999999994</v>
      </c>
      <c r="F29" s="257">
        <v>4.5999999999999996</v>
      </c>
    </row>
    <row r="30" spans="1:6">
      <c r="A30" s="96" t="s">
        <v>849</v>
      </c>
      <c r="B30" s="55" t="s">
        <v>850</v>
      </c>
      <c r="C30" s="256" t="s">
        <v>112</v>
      </c>
      <c r="D30" s="64" t="s">
        <v>111</v>
      </c>
      <c r="E30" s="257">
        <f t="shared" si="0"/>
        <v>11.559999999999999</v>
      </c>
      <c r="F30" s="257">
        <v>6.8</v>
      </c>
    </row>
    <row r="31" spans="1:6">
      <c r="A31" s="96" t="s">
        <v>849</v>
      </c>
      <c r="B31" s="55" t="s">
        <v>850</v>
      </c>
      <c r="C31" s="256" t="s">
        <v>112</v>
      </c>
      <c r="D31" s="64" t="s">
        <v>167</v>
      </c>
      <c r="E31" s="257">
        <f t="shared" si="0"/>
        <v>18.36</v>
      </c>
      <c r="F31" s="257">
        <v>10.8</v>
      </c>
    </row>
    <row r="32" spans="1:6">
      <c r="A32" s="96" t="s">
        <v>849</v>
      </c>
      <c r="B32" s="55" t="s">
        <v>850</v>
      </c>
      <c r="C32" s="256" t="s">
        <v>949</v>
      </c>
      <c r="D32" s="64" t="s">
        <v>845</v>
      </c>
      <c r="E32" s="257">
        <f t="shared" si="0"/>
        <v>0.68</v>
      </c>
      <c r="F32" s="257">
        <v>0.4</v>
      </c>
    </row>
    <row r="33" spans="1:6">
      <c r="A33" s="96" t="s">
        <v>849</v>
      </c>
      <c r="B33" s="55" t="s">
        <v>850</v>
      </c>
      <c r="C33" s="256" t="s">
        <v>949</v>
      </c>
      <c r="D33" s="64" t="s">
        <v>828</v>
      </c>
      <c r="E33" s="257">
        <f t="shared" si="0"/>
        <v>1.36</v>
      </c>
      <c r="F33" s="257">
        <v>0.8</v>
      </c>
    </row>
    <row r="34" spans="1:6">
      <c r="A34" s="96" t="s">
        <v>849</v>
      </c>
      <c r="B34" s="55" t="s">
        <v>850</v>
      </c>
      <c r="C34" s="256" t="s">
        <v>949</v>
      </c>
      <c r="D34" s="64" t="s">
        <v>317</v>
      </c>
      <c r="E34" s="257">
        <f t="shared" si="0"/>
        <v>2.5499999999999998</v>
      </c>
      <c r="F34" s="257">
        <v>1.5</v>
      </c>
    </row>
    <row r="35" spans="1:6">
      <c r="A35" s="96" t="s">
        <v>849</v>
      </c>
      <c r="B35" s="55" t="s">
        <v>850</v>
      </c>
      <c r="C35" s="256" t="s">
        <v>949</v>
      </c>
      <c r="D35" s="64" t="s">
        <v>114</v>
      </c>
      <c r="E35" s="257">
        <f t="shared" si="0"/>
        <v>4.59</v>
      </c>
      <c r="F35" s="257">
        <v>2.7</v>
      </c>
    </row>
    <row r="36" spans="1:6">
      <c r="A36" s="96" t="s">
        <v>849</v>
      </c>
      <c r="B36" s="55" t="s">
        <v>850</v>
      </c>
      <c r="C36" s="256" t="s">
        <v>949</v>
      </c>
      <c r="D36" s="64" t="s">
        <v>111</v>
      </c>
      <c r="E36" s="257">
        <f t="shared" si="0"/>
        <v>8.33</v>
      </c>
      <c r="F36" s="257">
        <v>4.9000000000000004</v>
      </c>
    </row>
    <row r="37" spans="1:6">
      <c r="A37" s="96" t="s">
        <v>849</v>
      </c>
      <c r="B37" s="55" t="s">
        <v>850</v>
      </c>
      <c r="C37" s="256" t="s">
        <v>949</v>
      </c>
      <c r="D37" s="64" t="s">
        <v>167</v>
      </c>
      <c r="E37" s="257">
        <f t="shared" si="0"/>
        <v>12.92</v>
      </c>
      <c r="F37" s="257">
        <v>7.6000000000000005</v>
      </c>
    </row>
    <row r="38" spans="1:6">
      <c r="A38" s="96" t="s">
        <v>951</v>
      </c>
      <c r="B38" s="55" t="s">
        <v>952</v>
      </c>
      <c r="C38" s="256" t="s">
        <v>112</v>
      </c>
      <c r="D38" s="64" t="s">
        <v>845</v>
      </c>
      <c r="E38" s="257">
        <f t="shared" si="0"/>
        <v>1.02</v>
      </c>
      <c r="F38" s="257">
        <v>0.6</v>
      </c>
    </row>
    <row r="39" spans="1:6">
      <c r="A39" s="96" t="s">
        <v>951</v>
      </c>
      <c r="B39" s="55" t="s">
        <v>952</v>
      </c>
      <c r="C39" s="256" t="s">
        <v>112</v>
      </c>
      <c r="D39" s="64" t="s">
        <v>828</v>
      </c>
      <c r="E39" s="257">
        <f t="shared" si="0"/>
        <v>1.87</v>
      </c>
      <c r="F39" s="257">
        <v>1.1000000000000001</v>
      </c>
    </row>
    <row r="40" spans="1:6">
      <c r="A40" s="96" t="s">
        <v>951</v>
      </c>
      <c r="B40" s="55" t="s">
        <v>952</v>
      </c>
      <c r="C40" s="256" t="s">
        <v>112</v>
      </c>
      <c r="D40" s="64" t="s">
        <v>317</v>
      </c>
      <c r="E40" s="257">
        <f t="shared" si="0"/>
        <v>3.57</v>
      </c>
      <c r="F40" s="257">
        <v>2.1</v>
      </c>
    </row>
    <row r="41" spans="1:6">
      <c r="A41" s="96" t="s">
        <v>951</v>
      </c>
      <c r="B41" s="55" t="s">
        <v>952</v>
      </c>
      <c r="C41" s="256" t="s">
        <v>112</v>
      </c>
      <c r="D41" s="64" t="s">
        <v>114</v>
      </c>
      <c r="E41" s="257">
        <f t="shared" si="0"/>
        <v>6.63</v>
      </c>
      <c r="F41" s="257">
        <v>3.9</v>
      </c>
    </row>
    <row r="42" spans="1:6">
      <c r="A42" s="96" t="s">
        <v>951</v>
      </c>
      <c r="B42" s="55" t="s">
        <v>952</v>
      </c>
      <c r="C42" s="256" t="s">
        <v>112</v>
      </c>
      <c r="D42" s="64" t="s">
        <v>111</v>
      </c>
      <c r="E42" s="257">
        <f t="shared" si="0"/>
        <v>12.58</v>
      </c>
      <c r="F42" s="257">
        <v>7.4</v>
      </c>
    </row>
    <row r="43" spans="1:6">
      <c r="A43" s="96" t="s">
        <v>951</v>
      </c>
      <c r="B43" s="55" t="s">
        <v>952</v>
      </c>
      <c r="C43" s="256" t="s">
        <v>112</v>
      </c>
      <c r="D43" s="64" t="s">
        <v>167</v>
      </c>
      <c r="E43" s="257">
        <f t="shared" si="0"/>
        <v>19.21</v>
      </c>
      <c r="F43" s="257">
        <v>11.3</v>
      </c>
    </row>
    <row r="44" spans="1:6">
      <c r="A44" s="96" t="s">
        <v>951</v>
      </c>
      <c r="B44" s="55" t="s">
        <v>952</v>
      </c>
      <c r="C44" s="256" t="s">
        <v>949</v>
      </c>
      <c r="D44" s="64" t="s">
        <v>845</v>
      </c>
      <c r="E44" s="257">
        <f t="shared" si="0"/>
        <v>0.68</v>
      </c>
      <c r="F44" s="257">
        <v>0.4</v>
      </c>
    </row>
    <row r="45" spans="1:6">
      <c r="A45" s="96" t="s">
        <v>951</v>
      </c>
      <c r="B45" s="55" t="s">
        <v>952</v>
      </c>
      <c r="C45" s="256" t="s">
        <v>949</v>
      </c>
      <c r="D45" s="64" t="s">
        <v>828</v>
      </c>
      <c r="E45" s="257">
        <f t="shared" si="0"/>
        <v>1.36</v>
      </c>
      <c r="F45" s="257">
        <v>0.8</v>
      </c>
    </row>
    <row r="46" spans="1:6">
      <c r="A46" s="96" t="s">
        <v>951</v>
      </c>
      <c r="B46" s="55" t="s">
        <v>952</v>
      </c>
      <c r="C46" s="256" t="s">
        <v>949</v>
      </c>
      <c r="D46" s="64" t="s">
        <v>317</v>
      </c>
      <c r="E46" s="257">
        <f t="shared" si="0"/>
        <v>2.5499999999999998</v>
      </c>
      <c r="F46" s="257">
        <v>1.5</v>
      </c>
    </row>
    <row r="47" spans="1:6">
      <c r="A47" s="96" t="s">
        <v>951</v>
      </c>
      <c r="B47" s="55" t="s">
        <v>952</v>
      </c>
      <c r="C47" s="256" t="s">
        <v>949</v>
      </c>
      <c r="D47" s="64" t="s">
        <v>114</v>
      </c>
      <c r="E47" s="257">
        <f t="shared" si="0"/>
        <v>4.59</v>
      </c>
      <c r="F47" s="257">
        <v>2.7</v>
      </c>
    </row>
    <row r="48" spans="1:6">
      <c r="A48" s="96" t="s">
        <v>951</v>
      </c>
      <c r="B48" s="55" t="s">
        <v>952</v>
      </c>
      <c r="C48" s="256" t="s">
        <v>949</v>
      </c>
      <c r="D48" s="64" t="s">
        <v>111</v>
      </c>
      <c r="E48" s="257">
        <f t="shared" si="0"/>
        <v>8.84</v>
      </c>
      <c r="F48" s="257">
        <v>5.2</v>
      </c>
    </row>
    <row r="49" spans="1:6">
      <c r="A49" s="96" t="s">
        <v>951</v>
      </c>
      <c r="B49" s="55" t="s">
        <v>952</v>
      </c>
      <c r="C49" s="256" t="s">
        <v>949</v>
      </c>
      <c r="D49" s="64" t="s">
        <v>167</v>
      </c>
      <c r="E49" s="257">
        <f t="shared" si="0"/>
        <v>13.43</v>
      </c>
      <c r="F49" s="257">
        <v>7.9</v>
      </c>
    </row>
    <row r="50" spans="1:6">
      <c r="A50" s="96" t="s">
        <v>851</v>
      </c>
      <c r="B50" s="55" t="s">
        <v>852</v>
      </c>
      <c r="C50" s="256" t="s">
        <v>112</v>
      </c>
      <c r="D50" s="64" t="s">
        <v>845</v>
      </c>
      <c r="E50" s="257">
        <f t="shared" si="0"/>
        <v>1.7</v>
      </c>
      <c r="F50" s="257">
        <v>1</v>
      </c>
    </row>
    <row r="51" spans="1:6">
      <c r="A51" s="96" t="s">
        <v>851</v>
      </c>
      <c r="B51" s="55" t="s">
        <v>852</v>
      </c>
      <c r="C51" s="256" t="s">
        <v>112</v>
      </c>
      <c r="D51" s="64" t="s">
        <v>828</v>
      </c>
      <c r="E51" s="257">
        <f t="shared" si="0"/>
        <v>3.06</v>
      </c>
      <c r="F51" s="257">
        <v>1.8</v>
      </c>
    </row>
    <row r="52" spans="1:6">
      <c r="A52" s="96" t="s">
        <v>851</v>
      </c>
      <c r="B52" s="55" t="s">
        <v>852</v>
      </c>
      <c r="C52" s="256" t="s">
        <v>112</v>
      </c>
      <c r="D52" s="64" t="s">
        <v>317</v>
      </c>
      <c r="E52" s="257">
        <f t="shared" si="0"/>
        <v>4.76</v>
      </c>
      <c r="F52" s="257">
        <v>2.8</v>
      </c>
    </row>
    <row r="53" spans="1:6">
      <c r="A53" s="96" t="s">
        <v>851</v>
      </c>
      <c r="B53" s="55" t="s">
        <v>852</v>
      </c>
      <c r="C53" s="256" t="s">
        <v>112</v>
      </c>
      <c r="D53" s="64" t="s">
        <v>114</v>
      </c>
      <c r="E53" s="257">
        <f t="shared" si="0"/>
        <v>11.9</v>
      </c>
      <c r="F53" s="257">
        <v>7</v>
      </c>
    </row>
    <row r="54" spans="1:6">
      <c r="A54" s="96" t="s">
        <v>851</v>
      </c>
      <c r="B54" s="55" t="s">
        <v>852</v>
      </c>
      <c r="C54" s="256" t="s">
        <v>112</v>
      </c>
      <c r="D54" s="64" t="s">
        <v>111</v>
      </c>
      <c r="E54" s="257">
        <f t="shared" si="0"/>
        <v>21.419999999999998</v>
      </c>
      <c r="F54" s="257">
        <v>12.6</v>
      </c>
    </row>
    <row r="55" spans="1:6">
      <c r="A55" s="96" t="s">
        <v>851</v>
      </c>
      <c r="B55" s="55" t="s">
        <v>852</v>
      </c>
      <c r="C55" s="256" t="s">
        <v>112</v>
      </c>
      <c r="D55" s="64" t="s">
        <v>167</v>
      </c>
      <c r="E55" s="257">
        <f t="shared" si="0"/>
        <v>33.32</v>
      </c>
      <c r="F55" s="257">
        <v>19.600000000000001</v>
      </c>
    </row>
    <row r="56" spans="1:6">
      <c r="A56" s="96" t="s">
        <v>851</v>
      </c>
      <c r="B56" s="55" t="s">
        <v>852</v>
      </c>
      <c r="C56" s="256" t="s">
        <v>949</v>
      </c>
      <c r="D56" s="64" t="s">
        <v>845</v>
      </c>
      <c r="E56" s="257">
        <f t="shared" si="0"/>
        <v>0.68</v>
      </c>
      <c r="F56" s="257">
        <v>0.4</v>
      </c>
    </row>
    <row r="57" spans="1:6">
      <c r="A57" s="96" t="s">
        <v>851</v>
      </c>
      <c r="B57" s="55" t="s">
        <v>852</v>
      </c>
      <c r="C57" s="256" t="s">
        <v>949</v>
      </c>
      <c r="D57" s="64" t="s">
        <v>828</v>
      </c>
      <c r="E57" s="257">
        <f t="shared" si="0"/>
        <v>0.85</v>
      </c>
      <c r="F57" s="257">
        <v>0.5</v>
      </c>
    </row>
    <row r="58" spans="1:6">
      <c r="A58" s="96" t="s">
        <v>851</v>
      </c>
      <c r="B58" s="55" t="s">
        <v>852</v>
      </c>
      <c r="C58" s="256" t="s">
        <v>949</v>
      </c>
      <c r="D58" s="64" t="s">
        <v>317</v>
      </c>
      <c r="E58" s="257">
        <f t="shared" si="0"/>
        <v>1.7</v>
      </c>
      <c r="F58" s="257">
        <v>1</v>
      </c>
    </row>
    <row r="59" spans="1:6">
      <c r="A59" s="96" t="s">
        <v>851</v>
      </c>
      <c r="B59" s="55" t="s">
        <v>852</v>
      </c>
      <c r="C59" s="256" t="s">
        <v>949</v>
      </c>
      <c r="D59" s="64" t="s">
        <v>114</v>
      </c>
      <c r="E59" s="257">
        <f t="shared" si="0"/>
        <v>4.59</v>
      </c>
      <c r="F59" s="257">
        <v>2.7</v>
      </c>
    </row>
    <row r="60" spans="1:6">
      <c r="A60" s="96" t="s">
        <v>851</v>
      </c>
      <c r="B60" s="55" t="s">
        <v>852</v>
      </c>
      <c r="C60" s="256" t="s">
        <v>949</v>
      </c>
      <c r="D60" s="64" t="s">
        <v>111</v>
      </c>
      <c r="E60" s="257">
        <f t="shared" si="0"/>
        <v>8.33</v>
      </c>
      <c r="F60" s="257">
        <v>4.9000000000000004</v>
      </c>
    </row>
    <row r="61" spans="1:6">
      <c r="A61" s="96" t="s">
        <v>851</v>
      </c>
      <c r="B61" s="55" t="s">
        <v>852</v>
      </c>
      <c r="C61" s="256" t="s">
        <v>949</v>
      </c>
      <c r="D61" s="64" t="s">
        <v>167</v>
      </c>
      <c r="E61" s="257">
        <f t="shared" si="0"/>
        <v>12.92</v>
      </c>
      <c r="F61" s="257">
        <v>7.6000000000000005</v>
      </c>
    </row>
    <row r="62" spans="1:6">
      <c r="A62" s="96" t="s">
        <v>853</v>
      </c>
      <c r="B62" s="55" t="s">
        <v>854</v>
      </c>
      <c r="C62" s="256" t="s">
        <v>112</v>
      </c>
      <c r="D62" s="64" t="s">
        <v>845</v>
      </c>
      <c r="E62" s="257">
        <f t="shared" si="0"/>
        <v>1.87</v>
      </c>
      <c r="F62" s="257">
        <v>1.1000000000000001</v>
      </c>
    </row>
    <row r="63" spans="1:6">
      <c r="A63" s="96" t="s">
        <v>853</v>
      </c>
      <c r="B63" s="55" t="s">
        <v>854</v>
      </c>
      <c r="C63" s="256" t="s">
        <v>112</v>
      </c>
      <c r="D63" s="64" t="s">
        <v>828</v>
      </c>
      <c r="E63" s="257">
        <f t="shared" si="0"/>
        <v>1.87</v>
      </c>
      <c r="F63" s="257">
        <v>1.1000000000000001</v>
      </c>
    </row>
    <row r="64" spans="1:6">
      <c r="A64" s="96" t="s">
        <v>853</v>
      </c>
      <c r="B64" s="55" t="s">
        <v>854</v>
      </c>
      <c r="C64" s="256" t="s">
        <v>112</v>
      </c>
      <c r="D64" s="64" t="s">
        <v>317</v>
      </c>
      <c r="E64" s="257">
        <f t="shared" si="0"/>
        <v>1.87</v>
      </c>
      <c r="F64" s="257">
        <v>1.1000000000000001</v>
      </c>
    </row>
    <row r="65" spans="1:6">
      <c r="A65" s="96" t="s">
        <v>853</v>
      </c>
      <c r="B65" s="55" t="s">
        <v>854</v>
      </c>
      <c r="C65" s="256" t="s">
        <v>112</v>
      </c>
      <c r="D65" s="64" t="s">
        <v>114</v>
      </c>
      <c r="E65" s="257">
        <f t="shared" si="0"/>
        <v>1.87</v>
      </c>
      <c r="F65" s="257">
        <v>1.1000000000000001</v>
      </c>
    </row>
    <row r="66" spans="1:6">
      <c r="A66" s="96" t="s">
        <v>853</v>
      </c>
      <c r="B66" s="55" t="s">
        <v>854</v>
      </c>
      <c r="C66" s="256" t="s">
        <v>112</v>
      </c>
      <c r="D66" s="64" t="s">
        <v>111</v>
      </c>
      <c r="E66" s="257">
        <f t="shared" si="0"/>
        <v>1.87</v>
      </c>
      <c r="F66" s="257">
        <v>1.1000000000000001</v>
      </c>
    </row>
    <row r="67" spans="1:6">
      <c r="A67" s="96" t="s">
        <v>853</v>
      </c>
      <c r="B67" s="55" t="s">
        <v>854</v>
      </c>
      <c r="C67" s="256" t="s">
        <v>112</v>
      </c>
      <c r="D67" s="64" t="s">
        <v>167</v>
      </c>
      <c r="E67" s="257">
        <f t="shared" ref="E67:E130" si="1">F67*$G$1</f>
        <v>1.87</v>
      </c>
      <c r="F67" s="257">
        <v>1.1000000000000001</v>
      </c>
    </row>
    <row r="68" spans="1:6">
      <c r="A68" s="96" t="s">
        <v>853</v>
      </c>
      <c r="B68" s="55" t="s">
        <v>854</v>
      </c>
      <c r="C68" s="256" t="s">
        <v>949</v>
      </c>
      <c r="D68" s="64" t="s">
        <v>845</v>
      </c>
      <c r="E68" s="257">
        <f t="shared" si="1"/>
        <v>1.36</v>
      </c>
      <c r="F68" s="257">
        <v>0.8</v>
      </c>
    </row>
    <row r="69" spans="1:6">
      <c r="A69" s="96" t="s">
        <v>853</v>
      </c>
      <c r="B69" s="55" t="s">
        <v>854</v>
      </c>
      <c r="C69" s="256" t="s">
        <v>949</v>
      </c>
      <c r="D69" s="64" t="s">
        <v>828</v>
      </c>
      <c r="E69" s="257">
        <f t="shared" si="1"/>
        <v>1.36</v>
      </c>
      <c r="F69" s="257">
        <v>0.8</v>
      </c>
    </row>
    <row r="70" spans="1:6">
      <c r="A70" s="96" t="s">
        <v>853</v>
      </c>
      <c r="B70" s="55" t="s">
        <v>854</v>
      </c>
      <c r="C70" s="256" t="s">
        <v>949</v>
      </c>
      <c r="D70" s="64" t="s">
        <v>317</v>
      </c>
      <c r="E70" s="257">
        <f t="shared" si="1"/>
        <v>1.36</v>
      </c>
      <c r="F70" s="257">
        <v>0.8</v>
      </c>
    </row>
    <row r="71" spans="1:6">
      <c r="A71" s="96" t="s">
        <v>853</v>
      </c>
      <c r="B71" s="55" t="s">
        <v>854</v>
      </c>
      <c r="C71" s="256" t="s">
        <v>949</v>
      </c>
      <c r="D71" s="64" t="s">
        <v>114</v>
      </c>
      <c r="E71" s="257">
        <f t="shared" si="1"/>
        <v>1.36</v>
      </c>
      <c r="F71" s="257">
        <v>0.8</v>
      </c>
    </row>
    <row r="72" spans="1:6">
      <c r="A72" s="96" t="s">
        <v>853</v>
      </c>
      <c r="B72" s="55" t="s">
        <v>854</v>
      </c>
      <c r="C72" s="256" t="s">
        <v>949</v>
      </c>
      <c r="D72" s="64" t="s">
        <v>111</v>
      </c>
      <c r="E72" s="257">
        <f t="shared" si="1"/>
        <v>1.36</v>
      </c>
      <c r="F72" s="257">
        <v>0.8</v>
      </c>
    </row>
    <row r="73" spans="1:6">
      <c r="A73" s="96" t="s">
        <v>853</v>
      </c>
      <c r="B73" s="55" t="s">
        <v>854</v>
      </c>
      <c r="C73" s="256" t="s">
        <v>949</v>
      </c>
      <c r="D73" s="64" t="s">
        <v>167</v>
      </c>
      <c r="E73" s="257">
        <f t="shared" si="1"/>
        <v>1.36</v>
      </c>
      <c r="F73" s="257">
        <v>0.8</v>
      </c>
    </row>
    <row r="74" spans="1:6">
      <c r="A74" s="96" t="s">
        <v>855</v>
      </c>
      <c r="B74" s="55" t="s">
        <v>856</v>
      </c>
      <c r="C74" s="256" t="s">
        <v>112</v>
      </c>
      <c r="D74" s="64" t="s">
        <v>845</v>
      </c>
      <c r="E74" s="257">
        <f t="shared" si="1"/>
        <v>3.06</v>
      </c>
      <c r="F74" s="257">
        <v>1.8</v>
      </c>
    </row>
    <row r="75" spans="1:6">
      <c r="A75" s="96" t="s">
        <v>855</v>
      </c>
      <c r="B75" s="55" t="s">
        <v>856</v>
      </c>
      <c r="C75" s="256" t="s">
        <v>112</v>
      </c>
      <c r="D75" s="64" t="s">
        <v>828</v>
      </c>
      <c r="E75" s="257">
        <f t="shared" si="1"/>
        <v>3.06</v>
      </c>
      <c r="F75" s="257">
        <v>1.8</v>
      </c>
    </row>
    <row r="76" spans="1:6">
      <c r="A76" s="96" t="s">
        <v>855</v>
      </c>
      <c r="B76" s="55" t="s">
        <v>856</v>
      </c>
      <c r="C76" s="256" t="s">
        <v>112</v>
      </c>
      <c r="D76" s="64" t="s">
        <v>317</v>
      </c>
      <c r="E76" s="257">
        <f t="shared" si="1"/>
        <v>3.06</v>
      </c>
      <c r="F76" s="257">
        <v>1.8</v>
      </c>
    </row>
    <row r="77" spans="1:6">
      <c r="A77" s="96" t="s">
        <v>855</v>
      </c>
      <c r="B77" s="55" t="s">
        <v>856</v>
      </c>
      <c r="C77" s="256" t="s">
        <v>112</v>
      </c>
      <c r="D77" s="64" t="s">
        <v>114</v>
      </c>
      <c r="E77" s="257">
        <f t="shared" si="1"/>
        <v>3.06</v>
      </c>
      <c r="F77" s="257">
        <v>1.8</v>
      </c>
    </row>
    <row r="78" spans="1:6">
      <c r="A78" s="96" t="s">
        <v>855</v>
      </c>
      <c r="B78" s="55" t="s">
        <v>856</v>
      </c>
      <c r="C78" s="256" t="s">
        <v>112</v>
      </c>
      <c r="D78" s="64" t="s">
        <v>111</v>
      </c>
      <c r="E78" s="257">
        <f t="shared" si="1"/>
        <v>3.06</v>
      </c>
      <c r="F78" s="257">
        <v>1.8</v>
      </c>
    </row>
    <row r="79" spans="1:6">
      <c r="A79" s="96" t="s">
        <v>855</v>
      </c>
      <c r="B79" s="55" t="s">
        <v>856</v>
      </c>
      <c r="C79" s="256" t="s">
        <v>112</v>
      </c>
      <c r="D79" s="64" t="s">
        <v>167</v>
      </c>
      <c r="E79" s="257">
        <f t="shared" si="1"/>
        <v>3.06</v>
      </c>
      <c r="F79" s="257">
        <v>1.8</v>
      </c>
    </row>
    <row r="80" spans="1:6">
      <c r="A80" s="96" t="s">
        <v>855</v>
      </c>
      <c r="B80" s="55" t="s">
        <v>856</v>
      </c>
      <c r="C80" s="256" t="s">
        <v>949</v>
      </c>
      <c r="D80" s="64" t="s">
        <v>845</v>
      </c>
      <c r="E80" s="257">
        <f t="shared" si="1"/>
        <v>2.21</v>
      </c>
      <c r="F80" s="257">
        <v>1.3</v>
      </c>
    </row>
    <row r="81" spans="1:6">
      <c r="A81" s="96" t="s">
        <v>855</v>
      </c>
      <c r="B81" s="55" t="s">
        <v>856</v>
      </c>
      <c r="C81" s="256" t="s">
        <v>949</v>
      </c>
      <c r="D81" s="64" t="s">
        <v>828</v>
      </c>
      <c r="E81" s="257">
        <f t="shared" si="1"/>
        <v>2.21</v>
      </c>
      <c r="F81" s="257">
        <v>1.3</v>
      </c>
    </row>
    <row r="82" spans="1:6">
      <c r="A82" s="96" t="s">
        <v>855</v>
      </c>
      <c r="B82" s="55" t="s">
        <v>856</v>
      </c>
      <c r="C82" s="256" t="s">
        <v>949</v>
      </c>
      <c r="D82" s="64" t="s">
        <v>317</v>
      </c>
      <c r="E82" s="257">
        <f t="shared" si="1"/>
        <v>2.21</v>
      </c>
      <c r="F82" s="257">
        <v>1.3</v>
      </c>
    </row>
    <row r="83" spans="1:6">
      <c r="A83" s="96" t="s">
        <v>855</v>
      </c>
      <c r="B83" s="55" t="s">
        <v>856</v>
      </c>
      <c r="C83" s="256" t="s">
        <v>949</v>
      </c>
      <c r="D83" s="64" t="s">
        <v>114</v>
      </c>
      <c r="E83" s="257">
        <f t="shared" si="1"/>
        <v>2.21</v>
      </c>
      <c r="F83" s="257">
        <v>1.3</v>
      </c>
    </row>
    <row r="84" spans="1:6">
      <c r="A84" s="96" t="s">
        <v>855</v>
      </c>
      <c r="B84" s="55" t="s">
        <v>856</v>
      </c>
      <c r="C84" s="256" t="s">
        <v>949</v>
      </c>
      <c r="D84" s="64" t="s">
        <v>111</v>
      </c>
      <c r="E84" s="257">
        <f t="shared" si="1"/>
        <v>2.21</v>
      </c>
      <c r="F84" s="257">
        <v>1.3</v>
      </c>
    </row>
    <row r="85" spans="1:6">
      <c r="A85" s="96" t="s">
        <v>855</v>
      </c>
      <c r="B85" s="55" t="s">
        <v>856</v>
      </c>
      <c r="C85" s="256" t="s">
        <v>949</v>
      </c>
      <c r="D85" s="64" t="s">
        <v>167</v>
      </c>
      <c r="E85" s="257">
        <f t="shared" si="1"/>
        <v>2.21</v>
      </c>
      <c r="F85" s="257">
        <v>1.3</v>
      </c>
    </row>
    <row r="86" spans="1:6">
      <c r="A86" s="96" t="s">
        <v>862</v>
      </c>
      <c r="B86" s="55" t="s">
        <v>953</v>
      </c>
      <c r="C86" s="256" t="s">
        <v>112</v>
      </c>
      <c r="D86" s="64" t="s">
        <v>845</v>
      </c>
      <c r="E86" s="257">
        <f t="shared" si="1"/>
        <v>1.19</v>
      </c>
      <c r="F86" s="257">
        <v>0.7</v>
      </c>
    </row>
    <row r="87" spans="1:6">
      <c r="A87" s="96" t="s">
        <v>862</v>
      </c>
      <c r="B87" s="55" t="s">
        <v>953</v>
      </c>
      <c r="C87" s="256" t="s">
        <v>112</v>
      </c>
      <c r="D87" s="64" t="s">
        <v>828</v>
      </c>
      <c r="E87" s="257">
        <f t="shared" si="1"/>
        <v>2.38</v>
      </c>
      <c r="F87" s="257">
        <v>1.4</v>
      </c>
    </row>
    <row r="88" spans="1:6">
      <c r="A88" s="96" t="s">
        <v>862</v>
      </c>
      <c r="B88" s="55" t="s">
        <v>953</v>
      </c>
      <c r="C88" s="256" t="s">
        <v>112</v>
      </c>
      <c r="D88" s="64" t="s">
        <v>317</v>
      </c>
      <c r="E88" s="257">
        <f t="shared" si="1"/>
        <v>5.7799999999999994</v>
      </c>
      <c r="F88" s="257">
        <v>3.4</v>
      </c>
    </row>
    <row r="89" spans="1:6">
      <c r="A89" s="96" t="s">
        <v>862</v>
      </c>
      <c r="B89" s="55" t="s">
        <v>953</v>
      </c>
      <c r="C89" s="256" t="s">
        <v>112</v>
      </c>
      <c r="D89" s="64" t="s">
        <v>114</v>
      </c>
      <c r="E89" s="257">
        <f t="shared" si="1"/>
        <v>10.030000000000001</v>
      </c>
      <c r="F89" s="257">
        <v>5.9</v>
      </c>
    </row>
    <row r="90" spans="1:6">
      <c r="A90" s="96" t="s">
        <v>862</v>
      </c>
      <c r="B90" s="55" t="s">
        <v>953</v>
      </c>
      <c r="C90" s="256" t="s">
        <v>112</v>
      </c>
      <c r="D90" s="64" t="s">
        <v>111</v>
      </c>
      <c r="E90" s="257">
        <f t="shared" si="1"/>
        <v>18.02</v>
      </c>
      <c r="F90" s="257">
        <v>10.6</v>
      </c>
    </row>
    <row r="91" spans="1:6">
      <c r="A91" s="96" t="s">
        <v>862</v>
      </c>
      <c r="B91" s="55" t="s">
        <v>953</v>
      </c>
      <c r="C91" s="256" t="s">
        <v>112</v>
      </c>
      <c r="D91" s="64" t="s">
        <v>167</v>
      </c>
      <c r="E91" s="257">
        <f t="shared" si="1"/>
        <v>28.05</v>
      </c>
      <c r="F91" s="257">
        <v>16.5</v>
      </c>
    </row>
    <row r="92" spans="1:6">
      <c r="A92" s="96" t="s">
        <v>862</v>
      </c>
      <c r="B92" s="55" t="s">
        <v>953</v>
      </c>
      <c r="C92" s="256" t="s">
        <v>949</v>
      </c>
      <c r="D92" s="64" t="s">
        <v>845</v>
      </c>
      <c r="E92" s="257">
        <f t="shared" si="1"/>
        <v>0.68</v>
      </c>
      <c r="F92" s="257">
        <v>0.4</v>
      </c>
    </row>
    <row r="93" spans="1:6">
      <c r="A93" s="96" t="s">
        <v>862</v>
      </c>
      <c r="B93" s="55" t="s">
        <v>953</v>
      </c>
      <c r="C93" s="256" t="s">
        <v>949</v>
      </c>
      <c r="D93" s="64" t="s">
        <v>828</v>
      </c>
      <c r="E93" s="257">
        <f t="shared" si="1"/>
        <v>1.36</v>
      </c>
      <c r="F93" s="257">
        <v>0.8</v>
      </c>
    </row>
    <row r="94" spans="1:6">
      <c r="A94" s="96" t="s">
        <v>862</v>
      </c>
      <c r="B94" s="55" t="s">
        <v>953</v>
      </c>
      <c r="C94" s="256" t="s">
        <v>949</v>
      </c>
      <c r="D94" s="64" t="s">
        <v>317</v>
      </c>
      <c r="E94" s="257">
        <f t="shared" si="1"/>
        <v>2.8899999999999997</v>
      </c>
      <c r="F94" s="257">
        <v>1.7</v>
      </c>
    </row>
    <row r="95" spans="1:6">
      <c r="A95" s="96" t="s">
        <v>862</v>
      </c>
      <c r="B95" s="55" t="s">
        <v>953</v>
      </c>
      <c r="C95" s="256" t="s">
        <v>949</v>
      </c>
      <c r="D95" s="64" t="s">
        <v>114</v>
      </c>
      <c r="E95" s="257">
        <f t="shared" si="1"/>
        <v>5.27</v>
      </c>
      <c r="F95" s="257">
        <v>3.1</v>
      </c>
    </row>
    <row r="96" spans="1:6">
      <c r="A96" s="96" t="s">
        <v>862</v>
      </c>
      <c r="B96" s="55" t="s">
        <v>953</v>
      </c>
      <c r="C96" s="256" t="s">
        <v>949</v>
      </c>
      <c r="D96" s="64" t="s">
        <v>111</v>
      </c>
      <c r="E96" s="257">
        <f t="shared" si="1"/>
        <v>10.030000000000001</v>
      </c>
      <c r="F96" s="257">
        <v>5.9</v>
      </c>
    </row>
    <row r="97" spans="1:6">
      <c r="A97" s="96" t="s">
        <v>862</v>
      </c>
      <c r="B97" s="55" t="s">
        <v>953</v>
      </c>
      <c r="C97" s="256" t="s">
        <v>949</v>
      </c>
      <c r="D97" s="64" t="s">
        <v>167</v>
      </c>
      <c r="E97" s="257">
        <f t="shared" si="1"/>
        <v>15.299999999999999</v>
      </c>
      <c r="F97" s="257">
        <v>9</v>
      </c>
    </row>
    <row r="98" spans="1:6">
      <c r="A98" s="96" t="s">
        <v>867</v>
      </c>
      <c r="B98" s="55" t="s">
        <v>954</v>
      </c>
      <c r="C98" s="256" t="s">
        <v>112</v>
      </c>
      <c r="D98" s="64" t="s">
        <v>845</v>
      </c>
      <c r="E98" s="257">
        <f t="shared" si="1"/>
        <v>1.7</v>
      </c>
      <c r="F98" s="257">
        <v>1</v>
      </c>
    </row>
    <row r="99" spans="1:6">
      <c r="A99" s="96" t="s">
        <v>867</v>
      </c>
      <c r="B99" s="55" t="s">
        <v>954</v>
      </c>
      <c r="C99" s="256" t="s">
        <v>112</v>
      </c>
      <c r="D99" s="64" t="s">
        <v>828</v>
      </c>
      <c r="E99" s="257">
        <f t="shared" si="1"/>
        <v>3.06</v>
      </c>
      <c r="F99" s="257">
        <v>1.8</v>
      </c>
    </row>
    <row r="100" spans="1:6">
      <c r="A100" s="96" t="s">
        <v>867</v>
      </c>
      <c r="B100" s="55" t="s">
        <v>954</v>
      </c>
      <c r="C100" s="256" t="s">
        <v>112</v>
      </c>
      <c r="D100" s="64" t="s">
        <v>317</v>
      </c>
      <c r="E100" s="257">
        <f t="shared" si="1"/>
        <v>5.27</v>
      </c>
      <c r="F100" s="257">
        <v>3.1</v>
      </c>
    </row>
    <row r="101" spans="1:6">
      <c r="A101" s="96" t="s">
        <v>867</v>
      </c>
      <c r="B101" s="55" t="s">
        <v>954</v>
      </c>
      <c r="C101" s="256" t="s">
        <v>112</v>
      </c>
      <c r="D101" s="64" t="s">
        <v>114</v>
      </c>
      <c r="E101" s="257">
        <f t="shared" si="1"/>
        <v>10.88</v>
      </c>
      <c r="F101" s="257">
        <v>6.4</v>
      </c>
    </row>
    <row r="102" spans="1:6">
      <c r="A102" s="96" t="s">
        <v>867</v>
      </c>
      <c r="B102" s="55" t="s">
        <v>954</v>
      </c>
      <c r="C102" s="256" t="s">
        <v>112</v>
      </c>
      <c r="D102" s="64" t="s">
        <v>111</v>
      </c>
      <c r="E102" s="257">
        <f t="shared" si="1"/>
        <v>18.02</v>
      </c>
      <c r="F102" s="257">
        <v>10.6</v>
      </c>
    </row>
    <row r="103" spans="1:6">
      <c r="A103" s="96" t="s">
        <v>867</v>
      </c>
      <c r="B103" s="55" t="s">
        <v>954</v>
      </c>
      <c r="C103" s="256" t="s">
        <v>112</v>
      </c>
      <c r="D103" s="64" t="s">
        <v>167</v>
      </c>
      <c r="E103" s="257">
        <f t="shared" si="1"/>
        <v>28.9</v>
      </c>
      <c r="F103" s="257">
        <v>17</v>
      </c>
    </row>
    <row r="104" spans="1:6">
      <c r="A104" s="96" t="s">
        <v>867</v>
      </c>
      <c r="B104" s="55" t="s">
        <v>954</v>
      </c>
      <c r="C104" s="256" t="s">
        <v>949</v>
      </c>
      <c r="D104" s="64" t="s">
        <v>845</v>
      </c>
      <c r="E104" s="257">
        <f t="shared" si="1"/>
        <v>0.68</v>
      </c>
      <c r="F104" s="257">
        <v>0.4</v>
      </c>
    </row>
    <row r="105" spans="1:6">
      <c r="A105" s="96" t="s">
        <v>867</v>
      </c>
      <c r="B105" s="55" t="s">
        <v>954</v>
      </c>
      <c r="C105" s="256" t="s">
        <v>949</v>
      </c>
      <c r="D105" s="64" t="s">
        <v>828</v>
      </c>
      <c r="E105" s="257">
        <f t="shared" si="1"/>
        <v>1.36</v>
      </c>
      <c r="F105" s="257">
        <v>0.8</v>
      </c>
    </row>
    <row r="106" spans="1:6">
      <c r="A106" s="96" t="s">
        <v>867</v>
      </c>
      <c r="B106" s="55" t="s">
        <v>954</v>
      </c>
      <c r="C106" s="256" t="s">
        <v>949</v>
      </c>
      <c r="D106" s="64" t="s">
        <v>317</v>
      </c>
      <c r="E106" s="257">
        <f t="shared" si="1"/>
        <v>2.5499999999999998</v>
      </c>
      <c r="F106" s="257">
        <v>1.5</v>
      </c>
    </row>
    <row r="107" spans="1:6">
      <c r="A107" s="96" t="s">
        <v>867</v>
      </c>
      <c r="B107" s="55" t="s">
        <v>954</v>
      </c>
      <c r="C107" s="256" t="s">
        <v>949</v>
      </c>
      <c r="D107" s="64" t="s">
        <v>114</v>
      </c>
      <c r="E107" s="257">
        <f t="shared" si="1"/>
        <v>4.59</v>
      </c>
      <c r="F107" s="257">
        <v>2.7</v>
      </c>
    </row>
    <row r="108" spans="1:6">
      <c r="A108" s="96" t="s">
        <v>867</v>
      </c>
      <c r="B108" s="55" t="s">
        <v>954</v>
      </c>
      <c r="C108" s="256" t="s">
        <v>949</v>
      </c>
      <c r="D108" s="64" t="s">
        <v>111</v>
      </c>
      <c r="E108" s="257">
        <f t="shared" si="1"/>
        <v>8.84</v>
      </c>
      <c r="F108" s="257">
        <v>5.2</v>
      </c>
    </row>
    <row r="109" spans="1:6">
      <c r="A109" s="96" t="s">
        <v>867</v>
      </c>
      <c r="B109" s="55" t="s">
        <v>954</v>
      </c>
      <c r="C109" s="256" t="s">
        <v>949</v>
      </c>
      <c r="D109" s="64" t="s">
        <v>167</v>
      </c>
      <c r="E109" s="257">
        <f t="shared" si="1"/>
        <v>13.43</v>
      </c>
      <c r="F109" s="257">
        <v>7.9</v>
      </c>
    </row>
    <row r="110" spans="1:6">
      <c r="A110" s="96" t="s">
        <v>869</v>
      </c>
      <c r="B110" s="55" t="s">
        <v>955</v>
      </c>
      <c r="C110" s="256" t="s">
        <v>112</v>
      </c>
      <c r="D110" s="64" t="s">
        <v>845</v>
      </c>
      <c r="E110" s="257">
        <f t="shared" si="1"/>
        <v>2.04</v>
      </c>
      <c r="F110" s="257">
        <v>1.2</v>
      </c>
    </row>
    <row r="111" spans="1:6">
      <c r="A111" s="96" t="s">
        <v>869</v>
      </c>
      <c r="B111" s="55" t="s">
        <v>955</v>
      </c>
      <c r="C111" s="256" t="s">
        <v>112</v>
      </c>
      <c r="D111" s="64" t="s">
        <v>828</v>
      </c>
      <c r="E111" s="257">
        <f t="shared" si="1"/>
        <v>3.57</v>
      </c>
      <c r="F111" s="257">
        <v>2.1</v>
      </c>
    </row>
    <row r="112" spans="1:6">
      <c r="A112" s="96" t="s">
        <v>869</v>
      </c>
      <c r="B112" s="55" t="s">
        <v>955</v>
      </c>
      <c r="C112" s="256" t="s">
        <v>112</v>
      </c>
      <c r="D112" s="64" t="s">
        <v>317</v>
      </c>
      <c r="E112" s="257">
        <f t="shared" si="1"/>
        <v>5.95</v>
      </c>
      <c r="F112" s="257">
        <v>3.5</v>
      </c>
    </row>
    <row r="113" spans="1:6">
      <c r="A113" s="96" t="s">
        <v>869</v>
      </c>
      <c r="B113" s="55" t="s">
        <v>955</v>
      </c>
      <c r="C113" s="256" t="s">
        <v>112</v>
      </c>
      <c r="D113" s="64" t="s">
        <v>114</v>
      </c>
      <c r="E113" s="257">
        <f t="shared" si="1"/>
        <v>10.88</v>
      </c>
      <c r="F113" s="257">
        <v>6.4</v>
      </c>
    </row>
    <row r="114" spans="1:6">
      <c r="A114" s="96" t="s">
        <v>869</v>
      </c>
      <c r="B114" s="55" t="s">
        <v>955</v>
      </c>
      <c r="C114" s="256" t="s">
        <v>112</v>
      </c>
      <c r="D114" s="64" t="s">
        <v>111</v>
      </c>
      <c r="E114" s="257">
        <f t="shared" si="1"/>
        <v>18.869999999999997</v>
      </c>
      <c r="F114" s="257">
        <v>11.1</v>
      </c>
    </row>
    <row r="115" spans="1:6">
      <c r="A115" s="96" t="s">
        <v>869</v>
      </c>
      <c r="B115" s="55" t="s">
        <v>955</v>
      </c>
      <c r="C115" s="256" t="s">
        <v>112</v>
      </c>
      <c r="D115" s="64" t="s">
        <v>167</v>
      </c>
      <c r="E115" s="257">
        <f t="shared" si="1"/>
        <v>29.75</v>
      </c>
      <c r="F115" s="257">
        <v>17.5</v>
      </c>
    </row>
    <row r="116" spans="1:6">
      <c r="A116" s="96" t="s">
        <v>869</v>
      </c>
      <c r="B116" s="55" t="s">
        <v>955</v>
      </c>
      <c r="C116" s="256" t="s">
        <v>949</v>
      </c>
      <c r="D116" s="64" t="s">
        <v>845</v>
      </c>
      <c r="E116" s="257">
        <f t="shared" si="1"/>
        <v>0.68</v>
      </c>
      <c r="F116" s="257">
        <v>0.4</v>
      </c>
    </row>
    <row r="117" spans="1:6">
      <c r="A117" s="96" t="s">
        <v>869</v>
      </c>
      <c r="B117" s="55" t="s">
        <v>955</v>
      </c>
      <c r="C117" s="256" t="s">
        <v>949</v>
      </c>
      <c r="D117" s="64" t="s">
        <v>828</v>
      </c>
      <c r="E117" s="257">
        <f t="shared" si="1"/>
        <v>1.36</v>
      </c>
      <c r="F117" s="257">
        <v>0.8</v>
      </c>
    </row>
    <row r="118" spans="1:6">
      <c r="A118" s="96" t="s">
        <v>869</v>
      </c>
      <c r="B118" s="55" t="s">
        <v>955</v>
      </c>
      <c r="C118" s="256" t="s">
        <v>949</v>
      </c>
      <c r="D118" s="64" t="s">
        <v>317</v>
      </c>
      <c r="E118" s="257">
        <f t="shared" si="1"/>
        <v>3.06</v>
      </c>
      <c r="F118" s="257">
        <v>1.8</v>
      </c>
    </row>
    <row r="119" spans="1:6">
      <c r="A119" s="96" t="s">
        <v>869</v>
      </c>
      <c r="B119" s="55" t="s">
        <v>955</v>
      </c>
      <c r="C119" s="256" t="s">
        <v>949</v>
      </c>
      <c r="D119" s="64" t="s">
        <v>114</v>
      </c>
      <c r="E119" s="257">
        <f t="shared" si="1"/>
        <v>5.44</v>
      </c>
      <c r="F119" s="257">
        <v>3.2</v>
      </c>
    </row>
    <row r="120" spans="1:6">
      <c r="A120" s="96" t="s">
        <v>869</v>
      </c>
      <c r="B120" s="55" t="s">
        <v>955</v>
      </c>
      <c r="C120" s="256" t="s">
        <v>949</v>
      </c>
      <c r="D120" s="64" t="s">
        <v>111</v>
      </c>
      <c r="E120" s="257">
        <f t="shared" si="1"/>
        <v>8.84</v>
      </c>
      <c r="F120" s="257">
        <v>5.2</v>
      </c>
    </row>
    <row r="121" spans="1:6">
      <c r="A121" s="96" t="s">
        <v>869</v>
      </c>
      <c r="B121" s="55" t="s">
        <v>955</v>
      </c>
      <c r="C121" s="256" t="s">
        <v>949</v>
      </c>
      <c r="D121" s="64" t="s">
        <v>167</v>
      </c>
      <c r="E121" s="257">
        <f t="shared" si="1"/>
        <v>14.28</v>
      </c>
      <c r="F121" s="257">
        <v>8.4</v>
      </c>
    </row>
    <row r="122" spans="1:6">
      <c r="A122" s="96" t="s">
        <v>871</v>
      </c>
      <c r="B122" s="55" t="s">
        <v>956</v>
      </c>
      <c r="C122" s="256" t="s">
        <v>112</v>
      </c>
      <c r="D122" s="64" t="s">
        <v>845</v>
      </c>
      <c r="E122" s="257">
        <f t="shared" si="1"/>
        <v>2.04</v>
      </c>
      <c r="F122" s="257">
        <v>1.2</v>
      </c>
    </row>
    <row r="123" spans="1:6">
      <c r="A123" s="96" t="s">
        <v>871</v>
      </c>
      <c r="B123" s="55" t="s">
        <v>956</v>
      </c>
      <c r="C123" s="256" t="s">
        <v>112</v>
      </c>
      <c r="D123" s="64" t="s">
        <v>828</v>
      </c>
      <c r="E123" s="257">
        <f t="shared" si="1"/>
        <v>3.57</v>
      </c>
      <c r="F123" s="257">
        <v>2.1</v>
      </c>
    </row>
    <row r="124" spans="1:6">
      <c r="A124" s="96" t="s">
        <v>871</v>
      </c>
      <c r="B124" s="55" t="s">
        <v>956</v>
      </c>
      <c r="C124" s="256" t="s">
        <v>112</v>
      </c>
      <c r="D124" s="64" t="s">
        <v>317</v>
      </c>
      <c r="E124" s="257">
        <f t="shared" si="1"/>
        <v>5.95</v>
      </c>
      <c r="F124" s="257">
        <v>3.5</v>
      </c>
    </row>
    <row r="125" spans="1:6">
      <c r="A125" s="96" t="s">
        <v>871</v>
      </c>
      <c r="B125" s="55" t="s">
        <v>956</v>
      </c>
      <c r="C125" s="256" t="s">
        <v>112</v>
      </c>
      <c r="D125" s="64" t="s">
        <v>114</v>
      </c>
      <c r="E125" s="257">
        <f t="shared" si="1"/>
        <v>10.88</v>
      </c>
      <c r="F125" s="257">
        <v>6.4</v>
      </c>
    </row>
    <row r="126" spans="1:6">
      <c r="A126" s="96" t="s">
        <v>871</v>
      </c>
      <c r="B126" s="55" t="s">
        <v>956</v>
      </c>
      <c r="C126" s="256" t="s">
        <v>112</v>
      </c>
      <c r="D126" s="64" t="s">
        <v>111</v>
      </c>
      <c r="E126" s="257">
        <f t="shared" si="1"/>
        <v>18.869999999999997</v>
      </c>
      <c r="F126" s="257">
        <v>11.1</v>
      </c>
    </row>
    <row r="127" spans="1:6">
      <c r="A127" s="96" t="s">
        <v>871</v>
      </c>
      <c r="B127" s="55" t="s">
        <v>956</v>
      </c>
      <c r="C127" s="256" t="s">
        <v>112</v>
      </c>
      <c r="D127" s="64" t="s">
        <v>167</v>
      </c>
      <c r="E127" s="257">
        <f t="shared" si="1"/>
        <v>29.75</v>
      </c>
      <c r="F127" s="257">
        <v>17.5</v>
      </c>
    </row>
    <row r="128" spans="1:6">
      <c r="A128" s="96" t="s">
        <v>871</v>
      </c>
      <c r="B128" s="55" t="s">
        <v>956</v>
      </c>
      <c r="C128" s="256" t="s">
        <v>949</v>
      </c>
      <c r="D128" s="64" t="s">
        <v>845</v>
      </c>
      <c r="E128" s="257">
        <f t="shared" si="1"/>
        <v>0.68</v>
      </c>
      <c r="F128" s="257">
        <v>0.4</v>
      </c>
    </row>
    <row r="129" spans="1:6">
      <c r="A129" s="96" t="s">
        <v>871</v>
      </c>
      <c r="B129" s="55" t="s">
        <v>956</v>
      </c>
      <c r="C129" s="256" t="s">
        <v>949</v>
      </c>
      <c r="D129" s="64" t="s">
        <v>828</v>
      </c>
      <c r="E129" s="257">
        <f t="shared" si="1"/>
        <v>1.36</v>
      </c>
      <c r="F129" s="257">
        <v>0.8</v>
      </c>
    </row>
    <row r="130" spans="1:6">
      <c r="A130" s="96" t="s">
        <v>871</v>
      </c>
      <c r="B130" s="55" t="s">
        <v>956</v>
      </c>
      <c r="C130" s="256" t="s">
        <v>949</v>
      </c>
      <c r="D130" s="64" t="s">
        <v>317</v>
      </c>
      <c r="E130" s="257">
        <f t="shared" si="1"/>
        <v>3.06</v>
      </c>
      <c r="F130" s="257">
        <v>1.8</v>
      </c>
    </row>
    <row r="131" spans="1:6">
      <c r="A131" s="96" t="s">
        <v>871</v>
      </c>
      <c r="B131" s="55" t="s">
        <v>956</v>
      </c>
      <c r="C131" s="256" t="s">
        <v>949</v>
      </c>
      <c r="D131" s="64" t="s">
        <v>114</v>
      </c>
      <c r="E131" s="257">
        <f t="shared" ref="E131:E194" si="2">F131*$G$1</f>
        <v>5.44</v>
      </c>
      <c r="F131" s="257">
        <v>3.2</v>
      </c>
    </row>
    <row r="132" spans="1:6">
      <c r="A132" s="96" t="s">
        <v>871</v>
      </c>
      <c r="B132" s="55" t="s">
        <v>956</v>
      </c>
      <c r="C132" s="256" t="s">
        <v>949</v>
      </c>
      <c r="D132" s="64" t="s">
        <v>111</v>
      </c>
      <c r="E132" s="257">
        <f t="shared" si="2"/>
        <v>8.84</v>
      </c>
      <c r="F132" s="257">
        <v>5.2</v>
      </c>
    </row>
    <row r="133" spans="1:6">
      <c r="A133" s="96" t="s">
        <v>871</v>
      </c>
      <c r="B133" s="55" t="s">
        <v>956</v>
      </c>
      <c r="C133" s="256" t="s">
        <v>949</v>
      </c>
      <c r="D133" s="64" t="s">
        <v>167</v>
      </c>
      <c r="E133" s="257">
        <f t="shared" si="2"/>
        <v>14.28</v>
      </c>
      <c r="F133" s="257">
        <v>8.4</v>
      </c>
    </row>
    <row r="134" spans="1:6">
      <c r="A134" s="96" t="s">
        <v>873</v>
      </c>
      <c r="B134" s="55" t="s">
        <v>874</v>
      </c>
      <c r="C134" s="256" t="s">
        <v>112</v>
      </c>
      <c r="D134" s="64" t="s">
        <v>845</v>
      </c>
      <c r="E134" s="257">
        <f t="shared" si="2"/>
        <v>1.53</v>
      </c>
      <c r="F134" s="257">
        <v>0.9</v>
      </c>
    </row>
    <row r="135" spans="1:6">
      <c r="A135" s="96" t="s">
        <v>873</v>
      </c>
      <c r="B135" s="55" t="s">
        <v>874</v>
      </c>
      <c r="C135" s="256" t="s">
        <v>112</v>
      </c>
      <c r="D135" s="64" t="s">
        <v>828</v>
      </c>
      <c r="E135" s="257">
        <f t="shared" si="2"/>
        <v>2.38</v>
      </c>
      <c r="F135" s="257">
        <v>1.4</v>
      </c>
    </row>
    <row r="136" spans="1:6">
      <c r="A136" s="96" t="s">
        <v>873</v>
      </c>
      <c r="B136" s="55" t="s">
        <v>874</v>
      </c>
      <c r="C136" s="256" t="s">
        <v>112</v>
      </c>
      <c r="D136" s="64" t="s">
        <v>317</v>
      </c>
      <c r="E136" s="257">
        <f t="shared" si="2"/>
        <v>3.57</v>
      </c>
      <c r="F136" s="257">
        <v>2.1</v>
      </c>
    </row>
    <row r="137" spans="1:6">
      <c r="A137" s="96" t="s">
        <v>873</v>
      </c>
      <c r="B137" s="55" t="s">
        <v>874</v>
      </c>
      <c r="C137" s="256" t="s">
        <v>112</v>
      </c>
      <c r="D137" s="64" t="s">
        <v>114</v>
      </c>
      <c r="E137" s="257">
        <f t="shared" si="2"/>
        <v>5.95</v>
      </c>
      <c r="F137" s="257">
        <v>3.5</v>
      </c>
    </row>
    <row r="138" spans="1:6">
      <c r="A138" s="96" t="s">
        <v>873</v>
      </c>
      <c r="B138" s="55" t="s">
        <v>874</v>
      </c>
      <c r="C138" s="256" t="s">
        <v>112</v>
      </c>
      <c r="D138" s="64" t="s">
        <v>111</v>
      </c>
      <c r="E138" s="257">
        <f t="shared" si="2"/>
        <v>8.33</v>
      </c>
      <c r="F138" s="257">
        <v>4.9000000000000004</v>
      </c>
    </row>
    <row r="139" spans="1:6">
      <c r="A139" s="96" t="s">
        <v>873</v>
      </c>
      <c r="B139" s="55" t="s">
        <v>874</v>
      </c>
      <c r="C139" s="256" t="s">
        <v>112</v>
      </c>
      <c r="D139" s="64" t="s">
        <v>167</v>
      </c>
      <c r="E139" s="257">
        <f t="shared" si="2"/>
        <v>12.75</v>
      </c>
      <c r="F139" s="257">
        <v>7.5</v>
      </c>
    </row>
    <row r="140" spans="1:6">
      <c r="A140" s="96" t="s">
        <v>873</v>
      </c>
      <c r="B140" s="55" t="s">
        <v>874</v>
      </c>
      <c r="C140" s="256" t="s">
        <v>949</v>
      </c>
      <c r="D140" s="64" t="s">
        <v>845</v>
      </c>
      <c r="E140" s="257">
        <f t="shared" si="2"/>
        <v>0.85</v>
      </c>
      <c r="F140" s="257">
        <v>0.5</v>
      </c>
    </row>
    <row r="141" spans="1:6">
      <c r="A141" s="96" t="s">
        <v>873</v>
      </c>
      <c r="B141" s="55" t="s">
        <v>874</v>
      </c>
      <c r="C141" s="256" t="s">
        <v>949</v>
      </c>
      <c r="D141" s="64" t="s">
        <v>828</v>
      </c>
      <c r="E141" s="257">
        <f t="shared" si="2"/>
        <v>1.36</v>
      </c>
      <c r="F141" s="257">
        <v>0.8</v>
      </c>
    </row>
    <row r="142" spans="1:6">
      <c r="A142" s="96" t="s">
        <v>873</v>
      </c>
      <c r="B142" s="55" t="s">
        <v>874</v>
      </c>
      <c r="C142" s="256" t="s">
        <v>949</v>
      </c>
      <c r="D142" s="64" t="s">
        <v>317</v>
      </c>
      <c r="E142" s="257">
        <f t="shared" si="2"/>
        <v>2.21</v>
      </c>
      <c r="F142" s="257">
        <v>1.3</v>
      </c>
    </row>
    <row r="143" spans="1:6">
      <c r="A143" s="96" t="s">
        <v>873</v>
      </c>
      <c r="B143" s="55" t="s">
        <v>874</v>
      </c>
      <c r="C143" s="256" t="s">
        <v>949</v>
      </c>
      <c r="D143" s="64" t="s">
        <v>114</v>
      </c>
      <c r="E143" s="257">
        <f t="shared" si="2"/>
        <v>3.4</v>
      </c>
      <c r="F143" s="257">
        <v>2</v>
      </c>
    </row>
    <row r="144" spans="1:6">
      <c r="A144" s="96" t="s">
        <v>873</v>
      </c>
      <c r="B144" s="55" t="s">
        <v>874</v>
      </c>
      <c r="C144" s="256" t="s">
        <v>949</v>
      </c>
      <c r="D144" s="64" t="s">
        <v>111</v>
      </c>
      <c r="E144" s="257">
        <f t="shared" si="2"/>
        <v>5.44</v>
      </c>
      <c r="F144" s="257">
        <v>3.2</v>
      </c>
    </row>
    <row r="145" spans="1:6">
      <c r="A145" s="96" t="s">
        <v>873</v>
      </c>
      <c r="B145" s="55" t="s">
        <v>874</v>
      </c>
      <c r="C145" s="256" t="s">
        <v>949</v>
      </c>
      <c r="D145" s="64" t="s">
        <v>167</v>
      </c>
      <c r="E145" s="257">
        <f t="shared" si="2"/>
        <v>8.67</v>
      </c>
      <c r="F145" s="257">
        <v>5.0999999999999996</v>
      </c>
    </row>
    <row r="146" spans="1:6">
      <c r="A146" s="96" t="s">
        <v>875</v>
      </c>
      <c r="B146" s="55" t="s">
        <v>876</v>
      </c>
      <c r="C146" s="256" t="s">
        <v>112</v>
      </c>
      <c r="D146" s="64" t="s">
        <v>845</v>
      </c>
      <c r="E146" s="257">
        <f t="shared" si="2"/>
        <v>1.53</v>
      </c>
      <c r="F146" s="257">
        <v>0.9</v>
      </c>
    </row>
    <row r="147" spans="1:6">
      <c r="A147" s="96" t="s">
        <v>875</v>
      </c>
      <c r="B147" s="55" t="s">
        <v>876</v>
      </c>
      <c r="C147" s="256" t="s">
        <v>112</v>
      </c>
      <c r="D147" s="64" t="s">
        <v>828</v>
      </c>
      <c r="E147" s="257">
        <f t="shared" si="2"/>
        <v>2.38</v>
      </c>
      <c r="F147" s="257">
        <v>1.4</v>
      </c>
    </row>
    <row r="148" spans="1:6">
      <c r="A148" s="96" t="s">
        <v>875</v>
      </c>
      <c r="B148" s="55" t="s">
        <v>876</v>
      </c>
      <c r="C148" s="256" t="s">
        <v>112</v>
      </c>
      <c r="D148" s="64" t="s">
        <v>317</v>
      </c>
      <c r="E148" s="257">
        <f t="shared" si="2"/>
        <v>3.57</v>
      </c>
      <c r="F148" s="257">
        <v>2.1</v>
      </c>
    </row>
    <row r="149" spans="1:6">
      <c r="A149" s="96" t="s">
        <v>875</v>
      </c>
      <c r="B149" s="55" t="s">
        <v>876</v>
      </c>
      <c r="C149" s="256" t="s">
        <v>112</v>
      </c>
      <c r="D149" s="64" t="s">
        <v>114</v>
      </c>
      <c r="E149" s="257">
        <f t="shared" si="2"/>
        <v>5.95</v>
      </c>
      <c r="F149" s="257">
        <v>3.5</v>
      </c>
    </row>
    <row r="150" spans="1:6">
      <c r="A150" s="96" t="s">
        <v>875</v>
      </c>
      <c r="B150" s="55" t="s">
        <v>876</v>
      </c>
      <c r="C150" s="256" t="s">
        <v>112</v>
      </c>
      <c r="D150" s="64" t="s">
        <v>111</v>
      </c>
      <c r="E150" s="257">
        <f t="shared" si="2"/>
        <v>8.33</v>
      </c>
      <c r="F150" s="257">
        <v>4.9000000000000004</v>
      </c>
    </row>
    <row r="151" spans="1:6">
      <c r="A151" s="96" t="s">
        <v>875</v>
      </c>
      <c r="B151" s="55" t="s">
        <v>876</v>
      </c>
      <c r="C151" s="256" t="s">
        <v>112</v>
      </c>
      <c r="D151" s="64" t="s">
        <v>167</v>
      </c>
      <c r="E151" s="257">
        <f t="shared" si="2"/>
        <v>12.75</v>
      </c>
      <c r="F151" s="257">
        <v>7.5</v>
      </c>
    </row>
    <row r="152" spans="1:6">
      <c r="A152" s="96" t="s">
        <v>875</v>
      </c>
      <c r="B152" s="55" t="s">
        <v>876</v>
      </c>
      <c r="C152" s="256" t="s">
        <v>949</v>
      </c>
      <c r="D152" s="64" t="s">
        <v>845</v>
      </c>
      <c r="E152" s="257">
        <f t="shared" si="2"/>
        <v>0.68</v>
      </c>
      <c r="F152" s="257">
        <v>0.4</v>
      </c>
    </row>
    <row r="153" spans="1:6">
      <c r="A153" s="96" t="s">
        <v>875</v>
      </c>
      <c r="B153" s="55" t="s">
        <v>876</v>
      </c>
      <c r="C153" s="256" t="s">
        <v>949</v>
      </c>
      <c r="D153" s="64" t="s">
        <v>828</v>
      </c>
      <c r="E153" s="257">
        <f t="shared" si="2"/>
        <v>1.19</v>
      </c>
      <c r="F153" s="257">
        <v>0.7</v>
      </c>
    </row>
    <row r="154" spans="1:6">
      <c r="A154" s="96" t="s">
        <v>875</v>
      </c>
      <c r="B154" s="55" t="s">
        <v>876</v>
      </c>
      <c r="C154" s="256" t="s">
        <v>949</v>
      </c>
      <c r="D154" s="64" t="s">
        <v>317</v>
      </c>
      <c r="E154" s="257">
        <f t="shared" si="2"/>
        <v>2.38</v>
      </c>
      <c r="F154" s="257">
        <v>1.4</v>
      </c>
    </row>
    <row r="155" spans="1:6">
      <c r="A155" s="96" t="s">
        <v>875</v>
      </c>
      <c r="B155" s="55" t="s">
        <v>876</v>
      </c>
      <c r="C155" s="256" t="s">
        <v>949</v>
      </c>
      <c r="D155" s="64" t="s">
        <v>114</v>
      </c>
      <c r="E155" s="257">
        <f t="shared" si="2"/>
        <v>3.57</v>
      </c>
      <c r="F155" s="257">
        <v>2.1</v>
      </c>
    </row>
    <row r="156" spans="1:6">
      <c r="A156" s="96" t="s">
        <v>875</v>
      </c>
      <c r="B156" s="55" t="s">
        <v>876</v>
      </c>
      <c r="C156" s="256" t="s">
        <v>949</v>
      </c>
      <c r="D156" s="64" t="s">
        <v>111</v>
      </c>
      <c r="E156" s="257">
        <f t="shared" si="2"/>
        <v>6.63</v>
      </c>
      <c r="F156" s="257">
        <v>3.9</v>
      </c>
    </row>
    <row r="157" spans="1:6">
      <c r="A157" s="96" t="s">
        <v>875</v>
      </c>
      <c r="B157" s="55" t="s">
        <v>876</v>
      </c>
      <c r="C157" s="256" t="s">
        <v>949</v>
      </c>
      <c r="D157" s="64" t="s">
        <v>167</v>
      </c>
      <c r="E157" s="257">
        <f t="shared" si="2"/>
        <v>10.199999999999999</v>
      </c>
      <c r="F157" s="257">
        <v>6</v>
      </c>
    </row>
    <row r="158" spans="1:6">
      <c r="A158" s="96" t="s">
        <v>877</v>
      </c>
      <c r="B158" s="55" t="s">
        <v>878</v>
      </c>
      <c r="C158" s="256" t="s">
        <v>112</v>
      </c>
      <c r="D158" s="64" t="s">
        <v>845</v>
      </c>
      <c r="E158" s="257">
        <f t="shared" si="2"/>
        <v>0.68</v>
      </c>
      <c r="F158" s="257">
        <v>0.4</v>
      </c>
    </row>
    <row r="159" spans="1:6">
      <c r="A159" s="96" t="s">
        <v>877</v>
      </c>
      <c r="B159" s="55" t="s">
        <v>878</v>
      </c>
      <c r="C159" s="256" t="s">
        <v>112</v>
      </c>
      <c r="D159" s="64" t="s">
        <v>828</v>
      </c>
      <c r="E159" s="257">
        <f t="shared" si="2"/>
        <v>0.68</v>
      </c>
      <c r="F159" s="257">
        <v>0.4</v>
      </c>
    </row>
    <row r="160" spans="1:6">
      <c r="A160" s="96" t="s">
        <v>877</v>
      </c>
      <c r="B160" s="55" t="s">
        <v>878</v>
      </c>
      <c r="C160" s="256" t="s">
        <v>112</v>
      </c>
      <c r="D160" s="64" t="s">
        <v>317</v>
      </c>
      <c r="E160" s="257">
        <f t="shared" si="2"/>
        <v>1.19</v>
      </c>
      <c r="F160" s="257">
        <v>0.7</v>
      </c>
    </row>
    <row r="161" spans="1:6">
      <c r="A161" s="96" t="s">
        <v>877</v>
      </c>
      <c r="B161" s="55" t="s">
        <v>878</v>
      </c>
      <c r="C161" s="256" t="s">
        <v>112</v>
      </c>
      <c r="D161" s="64" t="s">
        <v>957</v>
      </c>
      <c r="E161" s="257">
        <f t="shared" si="2"/>
        <v>3.06</v>
      </c>
      <c r="F161" s="257">
        <v>1.8</v>
      </c>
    </row>
    <row r="162" spans="1:6">
      <c r="A162" s="96" t="s">
        <v>877</v>
      </c>
      <c r="B162" s="55" t="s">
        <v>878</v>
      </c>
      <c r="C162" s="256" t="s">
        <v>112</v>
      </c>
      <c r="D162" s="64" t="s">
        <v>111</v>
      </c>
      <c r="E162" s="257">
        <f t="shared" si="2"/>
        <v>4.25</v>
      </c>
      <c r="F162" s="257">
        <v>2.5</v>
      </c>
    </row>
    <row r="163" spans="1:6">
      <c r="A163" s="96" t="s">
        <v>877</v>
      </c>
      <c r="B163" s="55" t="s">
        <v>878</v>
      </c>
      <c r="C163" s="256" t="s">
        <v>112</v>
      </c>
      <c r="D163" s="64" t="s">
        <v>167</v>
      </c>
      <c r="E163" s="257">
        <f t="shared" si="2"/>
        <v>7.31</v>
      </c>
      <c r="F163" s="257">
        <v>4.3</v>
      </c>
    </row>
    <row r="164" spans="1:6">
      <c r="A164" s="96" t="s">
        <v>877</v>
      </c>
      <c r="B164" s="55" t="s">
        <v>878</v>
      </c>
      <c r="C164" s="256" t="s">
        <v>949</v>
      </c>
      <c r="D164" s="64" t="s">
        <v>845</v>
      </c>
      <c r="E164" s="257">
        <f t="shared" si="2"/>
        <v>0.68</v>
      </c>
      <c r="F164" s="257">
        <v>0.4</v>
      </c>
    </row>
    <row r="165" spans="1:6">
      <c r="A165" s="96" t="s">
        <v>877</v>
      </c>
      <c r="B165" s="55" t="s">
        <v>878</v>
      </c>
      <c r="C165" s="256" t="s">
        <v>949</v>
      </c>
      <c r="D165" s="64" t="s">
        <v>828</v>
      </c>
      <c r="E165" s="257">
        <f t="shared" si="2"/>
        <v>0.68</v>
      </c>
      <c r="F165" s="257">
        <v>0.4</v>
      </c>
    </row>
    <row r="166" spans="1:6">
      <c r="A166" s="96" t="s">
        <v>877</v>
      </c>
      <c r="B166" s="55" t="s">
        <v>878</v>
      </c>
      <c r="C166" s="256" t="s">
        <v>949</v>
      </c>
      <c r="D166" s="64" t="s">
        <v>317</v>
      </c>
      <c r="E166" s="257">
        <f t="shared" si="2"/>
        <v>1.19</v>
      </c>
      <c r="F166" s="257">
        <v>0.7</v>
      </c>
    </row>
    <row r="167" spans="1:6">
      <c r="A167" s="96" t="s">
        <v>877</v>
      </c>
      <c r="B167" s="55" t="s">
        <v>878</v>
      </c>
      <c r="C167" s="256" t="s">
        <v>949</v>
      </c>
      <c r="D167" s="64" t="s">
        <v>114</v>
      </c>
      <c r="E167" s="257">
        <f t="shared" si="2"/>
        <v>3.06</v>
      </c>
      <c r="F167" s="257">
        <v>1.8</v>
      </c>
    </row>
    <row r="168" spans="1:6">
      <c r="A168" s="96" t="s">
        <v>877</v>
      </c>
      <c r="B168" s="55" t="s">
        <v>878</v>
      </c>
      <c r="C168" s="256" t="s">
        <v>949</v>
      </c>
      <c r="D168" s="64" t="s">
        <v>111</v>
      </c>
      <c r="E168" s="257">
        <f t="shared" si="2"/>
        <v>4.25</v>
      </c>
      <c r="F168" s="257">
        <v>2.5</v>
      </c>
    </row>
    <row r="169" spans="1:6">
      <c r="A169" s="96" t="s">
        <v>877</v>
      </c>
      <c r="B169" s="55" t="s">
        <v>878</v>
      </c>
      <c r="C169" s="256" t="s">
        <v>949</v>
      </c>
      <c r="D169" s="64" t="s">
        <v>167</v>
      </c>
      <c r="E169" s="257">
        <f t="shared" si="2"/>
        <v>7.31</v>
      </c>
      <c r="F169" s="257">
        <v>4.3</v>
      </c>
    </row>
    <row r="170" spans="1:6">
      <c r="A170" s="96" t="s">
        <v>879</v>
      </c>
      <c r="B170" s="55" t="s">
        <v>880</v>
      </c>
      <c r="C170" s="256" t="s">
        <v>112</v>
      </c>
      <c r="D170" s="64" t="s">
        <v>845</v>
      </c>
      <c r="E170" s="257">
        <f t="shared" si="2"/>
        <v>1.53</v>
      </c>
      <c r="F170" s="257">
        <v>0.9</v>
      </c>
    </row>
    <row r="171" spans="1:6">
      <c r="A171" s="96" t="s">
        <v>879</v>
      </c>
      <c r="B171" s="55" t="s">
        <v>880</v>
      </c>
      <c r="C171" s="256" t="s">
        <v>112</v>
      </c>
      <c r="D171" s="64" t="s">
        <v>828</v>
      </c>
      <c r="E171" s="257">
        <f t="shared" si="2"/>
        <v>2.72</v>
      </c>
      <c r="F171" s="257">
        <v>1.6</v>
      </c>
    </row>
    <row r="172" spans="1:6">
      <c r="A172" s="96" t="s">
        <v>879</v>
      </c>
      <c r="B172" s="55" t="s">
        <v>880</v>
      </c>
      <c r="C172" s="256" t="s">
        <v>112</v>
      </c>
      <c r="D172" s="64" t="s">
        <v>317</v>
      </c>
      <c r="E172" s="257">
        <f t="shared" si="2"/>
        <v>4.93</v>
      </c>
      <c r="F172" s="257">
        <v>2.9</v>
      </c>
    </row>
    <row r="173" spans="1:6">
      <c r="A173" s="96" t="s">
        <v>879</v>
      </c>
      <c r="B173" s="55" t="s">
        <v>880</v>
      </c>
      <c r="C173" s="256" t="s">
        <v>112</v>
      </c>
      <c r="D173" s="64" t="s">
        <v>114</v>
      </c>
      <c r="E173" s="257">
        <f t="shared" si="2"/>
        <v>9.01</v>
      </c>
      <c r="F173" s="257">
        <v>5.3</v>
      </c>
    </row>
    <row r="174" spans="1:6">
      <c r="A174" s="96" t="s">
        <v>879</v>
      </c>
      <c r="B174" s="55" t="s">
        <v>880</v>
      </c>
      <c r="C174" s="256" t="s">
        <v>112</v>
      </c>
      <c r="D174" s="64" t="s">
        <v>111</v>
      </c>
      <c r="E174" s="257">
        <f t="shared" si="2"/>
        <v>13.77</v>
      </c>
      <c r="F174" s="257">
        <v>8.1</v>
      </c>
    </row>
    <row r="175" spans="1:6">
      <c r="A175" s="96" t="s">
        <v>879</v>
      </c>
      <c r="B175" s="55" t="s">
        <v>880</v>
      </c>
      <c r="C175" s="256" t="s">
        <v>112</v>
      </c>
      <c r="D175" s="64" t="s">
        <v>167</v>
      </c>
      <c r="E175" s="257">
        <f t="shared" si="2"/>
        <v>22.779999999999998</v>
      </c>
      <c r="F175" s="257">
        <v>13.399999999999999</v>
      </c>
    </row>
    <row r="176" spans="1:6">
      <c r="A176" s="96" t="s">
        <v>879</v>
      </c>
      <c r="B176" s="55" t="s">
        <v>880</v>
      </c>
      <c r="C176" s="256" t="s">
        <v>949</v>
      </c>
      <c r="D176" s="64" t="s">
        <v>845</v>
      </c>
      <c r="E176" s="257">
        <f t="shared" si="2"/>
        <v>0.85</v>
      </c>
      <c r="F176" s="257">
        <v>0.5</v>
      </c>
    </row>
    <row r="177" spans="1:6">
      <c r="A177" s="96" t="s">
        <v>879</v>
      </c>
      <c r="B177" s="55" t="s">
        <v>880</v>
      </c>
      <c r="C177" s="256" t="s">
        <v>949</v>
      </c>
      <c r="D177" s="64" t="s">
        <v>828</v>
      </c>
      <c r="E177" s="257">
        <f t="shared" si="2"/>
        <v>1.36</v>
      </c>
      <c r="F177" s="257">
        <v>0.8</v>
      </c>
    </row>
    <row r="178" spans="1:6">
      <c r="A178" s="96" t="s">
        <v>879</v>
      </c>
      <c r="B178" s="55" t="s">
        <v>880</v>
      </c>
      <c r="C178" s="256" t="s">
        <v>949</v>
      </c>
      <c r="D178" s="64" t="s">
        <v>317</v>
      </c>
      <c r="E178" s="257">
        <f t="shared" si="2"/>
        <v>2.38</v>
      </c>
      <c r="F178" s="257">
        <v>1.4</v>
      </c>
    </row>
    <row r="179" spans="1:6">
      <c r="A179" s="96" t="s">
        <v>879</v>
      </c>
      <c r="B179" s="55" t="s">
        <v>880</v>
      </c>
      <c r="C179" s="256" t="s">
        <v>949</v>
      </c>
      <c r="D179" s="64" t="s">
        <v>114</v>
      </c>
      <c r="E179" s="257">
        <f t="shared" si="2"/>
        <v>4.59</v>
      </c>
      <c r="F179" s="257">
        <v>2.7</v>
      </c>
    </row>
    <row r="180" spans="1:6">
      <c r="A180" s="96" t="s">
        <v>879</v>
      </c>
      <c r="B180" s="55" t="s">
        <v>880</v>
      </c>
      <c r="C180" s="256" t="s">
        <v>949</v>
      </c>
      <c r="D180" s="64" t="s">
        <v>111</v>
      </c>
      <c r="E180" s="257">
        <f t="shared" si="2"/>
        <v>6.9699999999999989</v>
      </c>
      <c r="F180" s="257">
        <v>4.0999999999999996</v>
      </c>
    </row>
    <row r="181" spans="1:6">
      <c r="A181" s="96" t="s">
        <v>879</v>
      </c>
      <c r="B181" s="55" t="s">
        <v>880</v>
      </c>
      <c r="C181" s="256" t="s">
        <v>949</v>
      </c>
      <c r="D181" s="64" t="s">
        <v>167</v>
      </c>
      <c r="E181" s="257">
        <f t="shared" si="2"/>
        <v>11.559999999999999</v>
      </c>
      <c r="F181" s="257">
        <v>6.8</v>
      </c>
    </row>
    <row r="182" spans="1:6">
      <c r="A182" s="96" t="s">
        <v>881</v>
      </c>
      <c r="B182" s="55" t="s">
        <v>882</v>
      </c>
      <c r="C182" s="256" t="s">
        <v>112</v>
      </c>
      <c r="D182" s="64" t="s">
        <v>845</v>
      </c>
      <c r="E182" s="257">
        <f t="shared" si="2"/>
        <v>2.5499999999999998</v>
      </c>
      <c r="F182" s="257">
        <v>1.5</v>
      </c>
    </row>
    <row r="183" spans="1:6">
      <c r="A183" s="96" t="s">
        <v>881</v>
      </c>
      <c r="B183" s="55" t="s">
        <v>882</v>
      </c>
      <c r="C183" s="256" t="s">
        <v>112</v>
      </c>
      <c r="D183" s="64" t="s">
        <v>828</v>
      </c>
      <c r="E183" s="257">
        <f t="shared" si="2"/>
        <v>4.25</v>
      </c>
      <c r="F183" s="257">
        <v>2.5</v>
      </c>
    </row>
    <row r="184" spans="1:6">
      <c r="A184" s="96" t="s">
        <v>881</v>
      </c>
      <c r="B184" s="55" t="s">
        <v>882</v>
      </c>
      <c r="C184" s="256" t="s">
        <v>112</v>
      </c>
      <c r="D184" s="64" t="s">
        <v>317</v>
      </c>
      <c r="E184" s="257">
        <f t="shared" si="2"/>
        <v>8.5</v>
      </c>
      <c r="F184" s="257">
        <v>5</v>
      </c>
    </row>
    <row r="185" spans="1:6">
      <c r="A185" s="96" t="s">
        <v>881</v>
      </c>
      <c r="B185" s="55" t="s">
        <v>882</v>
      </c>
      <c r="C185" s="256" t="s">
        <v>112</v>
      </c>
      <c r="D185" s="64" t="s">
        <v>114</v>
      </c>
      <c r="E185" s="257">
        <f t="shared" si="2"/>
        <v>11.9</v>
      </c>
      <c r="F185" s="257">
        <v>7</v>
      </c>
    </row>
    <row r="186" spans="1:6">
      <c r="A186" s="96" t="s">
        <v>881</v>
      </c>
      <c r="B186" s="55" t="s">
        <v>882</v>
      </c>
      <c r="C186" s="256" t="s">
        <v>112</v>
      </c>
      <c r="D186" s="64" t="s">
        <v>111</v>
      </c>
      <c r="E186" s="257">
        <f t="shared" si="2"/>
        <v>20.399999999999999</v>
      </c>
      <c r="F186" s="257">
        <v>12</v>
      </c>
    </row>
    <row r="187" spans="1:6">
      <c r="A187" s="96" t="s">
        <v>881</v>
      </c>
      <c r="B187" s="55" t="s">
        <v>882</v>
      </c>
      <c r="C187" s="256" t="s">
        <v>112</v>
      </c>
      <c r="D187" s="64" t="s">
        <v>167</v>
      </c>
      <c r="E187" s="257">
        <f t="shared" si="2"/>
        <v>32.299999999999997</v>
      </c>
      <c r="F187" s="257">
        <v>19</v>
      </c>
    </row>
    <row r="188" spans="1:6">
      <c r="A188" s="96" t="s">
        <v>881</v>
      </c>
      <c r="B188" s="55" t="s">
        <v>882</v>
      </c>
      <c r="C188" s="256" t="s">
        <v>949</v>
      </c>
      <c r="D188" s="64" t="s">
        <v>845</v>
      </c>
      <c r="E188" s="257">
        <f t="shared" si="2"/>
        <v>1.53</v>
      </c>
      <c r="F188" s="257">
        <v>0.9</v>
      </c>
    </row>
    <row r="189" spans="1:6">
      <c r="A189" s="96" t="s">
        <v>881</v>
      </c>
      <c r="B189" s="55" t="s">
        <v>882</v>
      </c>
      <c r="C189" s="256" t="s">
        <v>949</v>
      </c>
      <c r="D189" s="64" t="s">
        <v>828</v>
      </c>
      <c r="E189" s="257">
        <f t="shared" si="2"/>
        <v>2.5499999999999998</v>
      </c>
      <c r="F189" s="257">
        <v>1.5</v>
      </c>
    </row>
    <row r="190" spans="1:6">
      <c r="A190" s="96" t="s">
        <v>881</v>
      </c>
      <c r="B190" s="55" t="s">
        <v>882</v>
      </c>
      <c r="C190" s="256" t="s">
        <v>949</v>
      </c>
      <c r="D190" s="64" t="s">
        <v>317</v>
      </c>
      <c r="E190" s="257">
        <f t="shared" si="2"/>
        <v>5.0999999999999996</v>
      </c>
      <c r="F190" s="257">
        <v>3</v>
      </c>
    </row>
    <row r="191" spans="1:6">
      <c r="A191" s="96" t="s">
        <v>881</v>
      </c>
      <c r="B191" s="55" t="s">
        <v>882</v>
      </c>
      <c r="C191" s="256" t="s">
        <v>949</v>
      </c>
      <c r="D191" s="64" t="s">
        <v>114</v>
      </c>
      <c r="E191" s="257">
        <f t="shared" si="2"/>
        <v>8.5</v>
      </c>
      <c r="F191" s="257">
        <v>5</v>
      </c>
    </row>
    <row r="192" spans="1:6">
      <c r="A192" s="96" t="s">
        <v>881</v>
      </c>
      <c r="B192" s="55" t="s">
        <v>882</v>
      </c>
      <c r="C192" s="256" t="s">
        <v>949</v>
      </c>
      <c r="D192" s="64" t="s">
        <v>111</v>
      </c>
      <c r="E192" s="257">
        <f t="shared" si="2"/>
        <v>11.9</v>
      </c>
      <c r="F192" s="257">
        <v>7</v>
      </c>
    </row>
    <row r="193" spans="1:6">
      <c r="A193" s="96" t="s">
        <v>881</v>
      </c>
      <c r="B193" s="55" t="s">
        <v>882</v>
      </c>
      <c r="C193" s="256" t="s">
        <v>949</v>
      </c>
      <c r="D193" s="64" t="s">
        <v>167</v>
      </c>
      <c r="E193" s="257">
        <f t="shared" si="2"/>
        <v>20.060000000000002</v>
      </c>
      <c r="F193" s="257">
        <v>11.8</v>
      </c>
    </row>
    <row r="194" spans="1:6">
      <c r="A194" s="96" t="s">
        <v>885</v>
      </c>
      <c r="B194" s="55" t="s">
        <v>886</v>
      </c>
      <c r="C194" s="256" t="s">
        <v>112</v>
      </c>
      <c r="D194" s="64" t="s">
        <v>845</v>
      </c>
      <c r="E194" s="257">
        <f t="shared" si="2"/>
        <v>1.36</v>
      </c>
      <c r="F194" s="257">
        <v>0.8</v>
      </c>
    </row>
    <row r="195" spans="1:6">
      <c r="A195" s="96" t="s">
        <v>885</v>
      </c>
      <c r="B195" s="55" t="s">
        <v>886</v>
      </c>
      <c r="C195" s="256" t="s">
        <v>112</v>
      </c>
      <c r="D195" s="64" t="s">
        <v>828</v>
      </c>
      <c r="E195" s="257">
        <f t="shared" ref="E195:E258" si="3">F195*$G$1</f>
        <v>2.5499999999999998</v>
      </c>
      <c r="F195" s="257">
        <v>1.5</v>
      </c>
    </row>
    <row r="196" spans="1:6">
      <c r="A196" s="96" t="s">
        <v>885</v>
      </c>
      <c r="B196" s="55" t="s">
        <v>886</v>
      </c>
      <c r="C196" s="256" t="s">
        <v>112</v>
      </c>
      <c r="D196" s="64" t="s">
        <v>317</v>
      </c>
      <c r="E196" s="257">
        <f t="shared" si="3"/>
        <v>5.0999999999999996</v>
      </c>
      <c r="F196" s="257">
        <v>3</v>
      </c>
    </row>
    <row r="197" spans="1:6">
      <c r="A197" s="96" t="s">
        <v>885</v>
      </c>
      <c r="B197" s="55" t="s">
        <v>886</v>
      </c>
      <c r="C197" s="256" t="s">
        <v>112</v>
      </c>
      <c r="D197" s="64" t="s">
        <v>114</v>
      </c>
      <c r="E197" s="257">
        <f t="shared" si="3"/>
        <v>10.199999999999999</v>
      </c>
      <c r="F197" s="257">
        <v>6</v>
      </c>
    </row>
    <row r="198" spans="1:6">
      <c r="A198" s="96" t="s">
        <v>885</v>
      </c>
      <c r="B198" s="55" t="s">
        <v>886</v>
      </c>
      <c r="C198" s="256" t="s">
        <v>112</v>
      </c>
      <c r="D198" s="64" t="s">
        <v>111</v>
      </c>
      <c r="E198" s="257">
        <f t="shared" si="3"/>
        <v>15.299999999999999</v>
      </c>
      <c r="F198" s="257">
        <v>9</v>
      </c>
    </row>
    <row r="199" spans="1:6">
      <c r="A199" s="96" t="s">
        <v>885</v>
      </c>
      <c r="B199" s="55" t="s">
        <v>886</v>
      </c>
      <c r="C199" s="256" t="s">
        <v>112</v>
      </c>
      <c r="D199" s="64" t="s">
        <v>167</v>
      </c>
      <c r="E199" s="257">
        <f t="shared" si="3"/>
        <v>25.5</v>
      </c>
      <c r="F199" s="257">
        <v>15</v>
      </c>
    </row>
    <row r="200" spans="1:6">
      <c r="A200" s="96" t="s">
        <v>885</v>
      </c>
      <c r="B200" s="55" t="s">
        <v>886</v>
      </c>
      <c r="C200" s="256" t="s">
        <v>949</v>
      </c>
      <c r="D200" s="64" t="s">
        <v>845</v>
      </c>
      <c r="E200" s="257">
        <f t="shared" si="3"/>
        <v>1.02</v>
      </c>
      <c r="F200" s="257">
        <v>0.6</v>
      </c>
    </row>
    <row r="201" spans="1:6">
      <c r="A201" s="96" t="s">
        <v>885</v>
      </c>
      <c r="B201" s="55" t="s">
        <v>886</v>
      </c>
      <c r="C201" s="256" t="s">
        <v>949</v>
      </c>
      <c r="D201" s="64" t="s">
        <v>828</v>
      </c>
      <c r="E201" s="257">
        <f t="shared" si="3"/>
        <v>1.7</v>
      </c>
      <c r="F201" s="257">
        <v>1</v>
      </c>
    </row>
    <row r="202" spans="1:6">
      <c r="A202" s="96" t="s">
        <v>885</v>
      </c>
      <c r="B202" s="55" t="s">
        <v>886</v>
      </c>
      <c r="C202" s="256" t="s">
        <v>949</v>
      </c>
      <c r="D202" s="64" t="s">
        <v>317</v>
      </c>
      <c r="E202" s="257">
        <f t="shared" si="3"/>
        <v>3.4</v>
      </c>
      <c r="F202" s="257">
        <v>2</v>
      </c>
    </row>
    <row r="203" spans="1:6">
      <c r="A203" s="96" t="s">
        <v>885</v>
      </c>
      <c r="B203" s="55" t="s">
        <v>886</v>
      </c>
      <c r="C203" s="256" t="s">
        <v>949</v>
      </c>
      <c r="D203" s="64" t="s">
        <v>114</v>
      </c>
      <c r="E203" s="257">
        <f t="shared" si="3"/>
        <v>5.0999999999999996</v>
      </c>
      <c r="F203" s="257">
        <v>3</v>
      </c>
    </row>
    <row r="204" spans="1:6">
      <c r="A204" s="96" t="s">
        <v>885</v>
      </c>
      <c r="B204" s="55" t="s">
        <v>886</v>
      </c>
      <c r="C204" s="256" t="s">
        <v>949</v>
      </c>
      <c r="D204" s="64" t="s">
        <v>111</v>
      </c>
      <c r="E204" s="257">
        <f t="shared" si="3"/>
        <v>10.199999999999999</v>
      </c>
      <c r="F204" s="257">
        <v>6</v>
      </c>
    </row>
    <row r="205" spans="1:6">
      <c r="A205" s="96" t="s">
        <v>885</v>
      </c>
      <c r="B205" s="55" t="s">
        <v>886</v>
      </c>
      <c r="C205" s="256" t="s">
        <v>949</v>
      </c>
      <c r="D205" s="64" t="s">
        <v>167</v>
      </c>
      <c r="E205" s="257">
        <f t="shared" si="3"/>
        <v>15.299999999999999</v>
      </c>
      <c r="F205" s="257">
        <v>9</v>
      </c>
    </row>
    <row r="206" spans="1:6">
      <c r="A206" s="96" t="s">
        <v>887</v>
      </c>
      <c r="B206" s="55" t="s">
        <v>888</v>
      </c>
      <c r="C206" s="256" t="s">
        <v>112</v>
      </c>
      <c r="D206" s="64" t="s">
        <v>845</v>
      </c>
      <c r="E206" s="257">
        <f t="shared" si="3"/>
        <v>1.02</v>
      </c>
      <c r="F206" s="257">
        <v>0.6</v>
      </c>
    </row>
    <row r="207" spans="1:6">
      <c r="A207" s="96" t="s">
        <v>887</v>
      </c>
      <c r="B207" s="55" t="s">
        <v>888</v>
      </c>
      <c r="C207" s="256" t="s">
        <v>112</v>
      </c>
      <c r="D207" s="64" t="s">
        <v>828</v>
      </c>
      <c r="E207" s="257">
        <f t="shared" si="3"/>
        <v>1.7</v>
      </c>
      <c r="F207" s="257">
        <v>1</v>
      </c>
    </row>
    <row r="208" spans="1:6">
      <c r="A208" s="96" t="s">
        <v>887</v>
      </c>
      <c r="B208" s="55" t="s">
        <v>888</v>
      </c>
      <c r="C208" s="256" t="s">
        <v>112</v>
      </c>
      <c r="D208" s="64" t="s">
        <v>317</v>
      </c>
      <c r="E208" s="257">
        <f t="shared" si="3"/>
        <v>3.4</v>
      </c>
      <c r="F208" s="257">
        <v>2</v>
      </c>
    </row>
    <row r="209" spans="1:6">
      <c r="A209" s="96" t="s">
        <v>887</v>
      </c>
      <c r="B209" s="55" t="s">
        <v>888</v>
      </c>
      <c r="C209" s="256" t="s">
        <v>112</v>
      </c>
      <c r="D209" s="64" t="s">
        <v>114</v>
      </c>
      <c r="E209" s="257">
        <f t="shared" si="3"/>
        <v>5.0999999999999996</v>
      </c>
      <c r="F209" s="257">
        <v>3</v>
      </c>
    </row>
    <row r="210" spans="1:6">
      <c r="A210" s="96" t="s">
        <v>887</v>
      </c>
      <c r="B210" s="55" t="s">
        <v>888</v>
      </c>
      <c r="C210" s="256" t="s">
        <v>112</v>
      </c>
      <c r="D210" s="64" t="s">
        <v>111</v>
      </c>
      <c r="E210" s="257">
        <f t="shared" si="3"/>
        <v>6.8</v>
      </c>
      <c r="F210" s="257">
        <v>4</v>
      </c>
    </row>
    <row r="211" spans="1:6">
      <c r="A211" s="96" t="s">
        <v>887</v>
      </c>
      <c r="B211" s="55" t="s">
        <v>888</v>
      </c>
      <c r="C211" s="256" t="s">
        <v>112</v>
      </c>
      <c r="D211" s="64" t="s">
        <v>167</v>
      </c>
      <c r="E211" s="257">
        <f t="shared" si="3"/>
        <v>10.88</v>
      </c>
      <c r="F211" s="257">
        <v>6.4</v>
      </c>
    </row>
    <row r="212" spans="1:6">
      <c r="A212" s="96" t="s">
        <v>887</v>
      </c>
      <c r="B212" s="55" t="s">
        <v>888</v>
      </c>
      <c r="C212" s="256" t="s">
        <v>949</v>
      </c>
      <c r="D212" s="64" t="s">
        <v>845</v>
      </c>
      <c r="E212" s="257">
        <f t="shared" si="3"/>
        <v>0.68</v>
      </c>
      <c r="F212" s="257">
        <v>0.4</v>
      </c>
    </row>
    <row r="213" spans="1:6">
      <c r="A213" s="96" t="s">
        <v>887</v>
      </c>
      <c r="B213" s="55" t="s">
        <v>888</v>
      </c>
      <c r="C213" s="256" t="s">
        <v>949</v>
      </c>
      <c r="D213" s="64" t="s">
        <v>828</v>
      </c>
      <c r="E213" s="257">
        <f t="shared" si="3"/>
        <v>1.02</v>
      </c>
      <c r="F213" s="257">
        <v>0.6</v>
      </c>
    </row>
    <row r="214" spans="1:6">
      <c r="A214" s="96" t="s">
        <v>887</v>
      </c>
      <c r="B214" s="55" t="s">
        <v>888</v>
      </c>
      <c r="C214" s="256" t="s">
        <v>949</v>
      </c>
      <c r="D214" s="64" t="s">
        <v>317</v>
      </c>
      <c r="E214" s="257">
        <f t="shared" si="3"/>
        <v>2.04</v>
      </c>
      <c r="F214" s="257">
        <v>1.2</v>
      </c>
    </row>
    <row r="215" spans="1:6">
      <c r="A215" s="96" t="s">
        <v>887</v>
      </c>
      <c r="B215" s="55" t="s">
        <v>888</v>
      </c>
      <c r="C215" s="256" t="s">
        <v>949</v>
      </c>
      <c r="D215" s="64" t="s">
        <v>114</v>
      </c>
      <c r="E215" s="257">
        <f t="shared" si="3"/>
        <v>3.06</v>
      </c>
      <c r="F215" s="257">
        <v>1.8</v>
      </c>
    </row>
    <row r="216" spans="1:6">
      <c r="A216" s="96" t="s">
        <v>887</v>
      </c>
      <c r="B216" s="55" t="s">
        <v>888</v>
      </c>
      <c r="C216" s="256" t="s">
        <v>949</v>
      </c>
      <c r="D216" s="64" t="s">
        <v>111</v>
      </c>
      <c r="E216" s="257">
        <f t="shared" si="3"/>
        <v>4.25</v>
      </c>
      <c r="F216" s="257">
        <v>2.5</v>
      </c>
    </row>
    <row r="217" spans="1:6">
      <c r="A217" s="96" t="s">
        <v>887</v>
      </c>
      <c r="B217" s="55" t="s">
        <v>888</v>
      </c>
      <c r="C217" s="256" t="s">
        <v>949</v>
      </c>
      <c r="D217" s="64" t="s">
        <v>167</v>
      </c>
      <c r="E217" s="257">
        <f t="shared" si="3"/>
        <v>6.9699999999999989</v>
      </c>
      <c r="F217" s="257">
        <v>4.0999999999999996</v>
      </c>
    </row>
    <row r="218" spans="1:6">
      <c r="A218" s="96" t="s">
        <v>889</v>
      </c>
      <c r="B218" s="55" t="s">
        <v>890</v>
      </c>
      <c r="C218" s="256" t="s">
        <v>112</v>
      </c>
      <c r="D218" s="64" t="s">
        <v>845</v>
      </c>
      <c r="E218" s="257">
        <f t="shared" si="3"/>
        <v>1.02</v>
      </c>
      <c r="F218" s="257">
        <v>0.6</v>
      </c>
    </row>
    <row r="219" spans="1:6">
      <c r="A219" s="96" t="s">
        <v>889</v>
      </c>
      <c r="B219" s="55" t="s">
        <v>890</v>
      </c>
      <c r="C219" s="256" t="s">
        <v>112</v>
      </c>
      <c r="D219" s="64" t="s">
        <v>828</v>
      </c>
      <c r="E219" s="257">
        <f t="shared" si="3"/>
        <v>1.7</v>
      </c>
      <c r="F219" s="257">
        <v>1</v>
      </c>
    </row>
    <row r="220" spans="1:6">
      <c r="A220" s="96" t="s">
        <v>889</v>
      </c>
      <c r="B220" s="55" t="s">
        <v>890</v>
      </c>
      <c r="C220" s="256" t="s">
        <v>112</v>
      </c>
      <c r="D220" s="64" t="s">
        <v>317</v>
      </c>
      <c r="E220" s="257">
        <f t="shared" si="3"/>
        <v>3.4</v>
      </c>
      <c r="F220" s="257">
        <v>2</v>
      </c>
    </row>
    <row r="221" spans="1:6">
      <c r="A221" s="96" t="s">
        <v>889</v>
      </c>
      <c r="B221" s="55" t="s">
        <v>890</v>
      </c>
      <c r="C221" s="256" t="s">
        <v>112</v>
      </c>
      <c r="D221" s="64" t="s">
        <v>114</v>
      </c>
      <c r="E221" s="257">
        <f t="shared" si="3"/>
        <v>5.0999999999999996</v>
      </c>
      <c r="F221" s="257">
        <v>3</v>
      </c>
    </row>
    <row r="222" spans="1:6">
      <c r="A222" s="96" t="s">
        <v>889</v>
      </c>
      <c r="B222" s="55" t="s">
        <v>890</v>
      </c>
      <c r="C222" s="256" t="s">
        <v>112</v>
      </c>
      <c r="D222" s="64" t="s">
        <v>111</v>
      </c>
      <c r="E222" s="257">
        <f t="shared" si="3"/>
        <v>8.5</v>
      </c>
      <c r="F222" s="257">
        <v>5</v>
      </c>
    </row>
    <row r="223" spans="1:6">
      <c r="A223" s="96" t="s">
        <v>889</v>
      </c>
      <c r="B223" s="55" t="s">
        <v>890</v>
      </c>
      <c r="C223" s="256" t="s">
        <v>112</v>
      </c>
      <c r="D223" s="64" t="s">
        <v>167</v>
      </c>
      <c r="E223" s="257">
        <f t="shared" si="3"/>
        <v>13.6</v>
      </c>
      <c r="F223" s="257">
        <v>8</v>
      </c>
    </row>
    <row r="224" spans="1:6">
      <c r="A224" s="96" t="s">
        <v>889</v>
      </c>
      <c r="B224" s="55" t="s">
        <v>890</v>
      </c>
      <c r="C224" s="256" t="s">
        <v>949</v>
      </c>
      <c r="D224" s="64" t="s">
        <v>845</v>
      </c>
      <c r="E224" s="257">
        <f t="shared" si="3"/>
        <v>0.68</v>
      </c>
      <c r="F224" s="257">
        <v>0.4</v>
      </c>
    </row>
    <row r="225" spans="1:6">
      <c r="A225" s="96" t="s">
        <v>889</v>
      </c>
      <c r="B225" s="55" t="s">
        <v>890</v>
      </c>
      <c r="C225" s="256" t="s">
        <v>949</v>
      </c>
      <c r="D225" s="64" t="s">
        <v>828</v>
      </c>
      <c r="E225" s="257">
        <f t="shared" si="3"/>
        <v>0.85</v>
      </c>
      <c r="F225" s="257">
        <v>0.5</v>
      </c>
    </row>
    <row r="226" spans="1:6">
      <c r="A226" s="96" t="s">
        <v>889</v>
      </c>
      <c r="B226" s="55" t="s">
        <v>890</v>
      </c>
      <c r="C226" s="256" t="s">
        <v>949</v>
      </c>
      <c r="D226" s="64" t="s">
        <v>317</v>
      </c>
      <c r="E226" s="257">
        <f t="shared" si="3"/>
        <v>1.7</v>
      </c>
      <c r="F226" s="257">
        <v>1</v>
      </c>
    </row>
    <row r="227" spans="1:6">
      <c r="A227" s="96" t="s">
        <v>889</v>
      </c>
      <c r="B227" s="55" t="s">
        <v>890</v>
      </c>
      <c r="C227" s="256" t="s">
        <v>949</v>
      </c>
      <c r="D227" s="64" t="s">
        <v>114</v>
      </c>
      <c r="E227" s="257">
        <f t="shared" si="3"/>
        <v>3.4</v>
      </c>
      <c r="F227" s="257">
        <v>2</v>
      </c>
    </row>
    <row r="228" spans="1:6">
      <c r="A228" s="96" t="s">
        <v>889</v>
      </c>
      <c r="B228" s="55" t="s">
        <v>890</v>
      </c>
      <c r="C228" s="256" t="s">
        <v>949</v>
      </c>
      <c r="D228" s="64" t="s">
        <v>111</v>
      </c>
      <c r="E228" s="257">
        <f t="shared" si="3"/>
        <v>5.0999999999999996</v>
      </c>
      <c r="F228" s="257">
        <v>3</v>
      </c>
    </row>
    <row r="229" spans="1:6">
      <c r="A229" s="96" t="s">
        <v>889</v>
      </c>
      <c r="B229" s="55" t="s">
        <v>890</v>
      </c>
      <c r="C229" s="256" t="s">
        <v>949</v>
      </c>
      <c r="D229" s="64" t="s">
        <v>167</v>
      </c>
      <c r="E229" s="257">
        <f t="shared" si="3"/>
        <v>8.5</v>
      </c>
      <c r="F229" s="257">
        <v>5</v>
      </c>
    </row>
    <row r="230" spans="1:6">
      <c r="A230" s="96" t="s">
        <v>891</v>
      </c>
      <c r="B230" s="55" t="s">
        <v>892</v>
      </c>
      <c r="C230" s="256" t="s">
        <v>112</v>
      </c>
      <c r="D230" s="64" t="s">
        <v>845</v>
      </c>
      <c r="E230" s="257">
        <f t="shared" si="3"/>
        <v>0.85</v>
      </c>
      <c r="F230" s="257">
        <v>0.5</v>
      </c>
    </row>
    <row r="231" spans="1:6">
      <c r="A231" s="96" t="s">
        <v>891</v>
      </c>
      <c r="B231" s="55" t="s">
        <v>892</v>
      </c>
      <c r="C231" s="256" t="s">
        <v>112</v>
      </c>
      <c r="D231" s="64" t="s">
        <v>828</v>
      </c>
      <c r="E231" s="257">
        <f t="shared" si="3"/>
        <v>1.7</v>
      </c>
      <c r="F231" s="257">
        <v>1</v>
      </c>
    </row>
    <row r="232" spans="1:6">
      <c r="A232" s="96" t="s">
        <v>891</v>
      </c>
      <c r="B232" s="55" t="s">
        <v>892</v>
      </c>
      <c r="C232" s="256" t="s">
        <v>112</v>
      </c>
      <c r="D232" s="64" t="s">
        <v>317</v>
      </c>
      <c r="E232" s="257">
        <f t="shared" si="3"/>
        <v>5.0999999999999996</v>
      </c>
      <c r="F232" s="257">
        <v>3</v>
      </c>
    </row>
    <row r="233" spans="1:6">
      <c r="A233" s="96" t="s">
        <v>891</v>
      </c>
      <c r="B233" s="55" t="s">
        <v>892</v>
      </c>
      <c r="C233" s="256" t="s">
        <v>112</v>
      </c>
      <c r="D233" s="64" t="s">
        <v>114</v>
      </c>
      <c r="E233" s="257">
        <f t="shared" si="3"/>
        <v>8.5</v>
      </c>
      <c r="F233" s="257">
        <v>5</v>
      </c>
    </row>
    <row r="234" spans="1:6">
      <c r="A234" s="96" t="s">
        <v>891</v>
      </c>
      <c r="B234" s="55" t="s">
        <v>892</v>
      </c>
      <c r="C234" s="256" t="s">
        <v>112</v>
      </c>
      <c r="D234" s="64" t="s">
        <v>111</v>
      </c>
      <c r="E234" s="257">
        <f t="shared" si="3"/>
        <v>13.6</v>
      </c>
      <c r="F234" s="257">
        <v>8</v>
      </c>
    </row>
    <row r="235" spans="1:6">
      <c r="A235" s="96" t="s">
        <v>891</v>
      </c>
      <c r="B235" s="55" t="s">
        <v>892</v>
      </c>
      <c r="C235" s="256" t="s">
        <v>112</v>
      </c>
      <c r="D235" s="64" t="s">
        <v>167</v>
      </c>
      <c r="E235" s="257">
        <f t="shared" si="3"/>
        <v>22.099999999999998</v>
      </c>
      <c r="F235" s="257">
        <v>13</v>
      </c>
    </row>
    <row r="236" spans="1:6">
      <c r="A236" s="96" t="s">
        <v>891</v>
      </c>
      <c r="B236" s="55" t="s">
        <v>892</v>
      </c>
      <c r="C236" s="256" t="s">
        <v>949</v>
      </c>
      <c r="D236" s="64" t="s">
        <v>845</v>
      </c>
      <c r="E236" s="257">
        <f t="shared" si="3"/>
        <v>0.68</v>
      </c>
      <c r="F236" s="257">
        <v>0.4</v>
      </c>
    </row>
    <row r="237" spans="1:6">
      <c r="A237" s="96" t="s">
        <v>891</v>
      </c>
      <c r="B237" s="55" t="s">
        <v>892</v>
      </c>
      <c r="C237" s="256" t="s">
        <v>949</v>
      </c>
      <c r="D237" s="64" t="s">
        <v>828</v>
      </c>
      <c r="E237" s="257">
        <f t="shared" si="3"/>
        <v>0.85</v>
      </c>
      <c r="F237" s="257">
        <v>0.5</v>
      </c>
    </row>
    <row r="238" spans="1:6">
      <c r="A238" s="96" t="s">
        <v>891</v>
      </c>
      <c r="B238" s="55" t="s">
        <v>892</v>
      </c>
      <c r="C238" s="256" t="s">
        <v>949</v>
      </c>
      <c r="D238" s="64" t="s">
        <v>317</v>
      </c>
      <c r="E238" s="257">
        <f t="shared" si="3"/>
        <v>2.5499999999999998</v>
      </c>
      <c r="F238" s="257">
        <v>1.5</v>
      </c>
    </row>
    <row r="239" spans="1:6">
      <c r="A239" s="96" t="s">
        <v>891</v>
      </c>
      <c r="B239" s="55" t="s">
        <v>892</v>
      </c>
      <c r="C239" s="256" t="s">
        <v>949</v>
      </c>
      <c r="D239" s="64" t="s">
        <v>114</v>
      </c>
      <c r="E239" s="257">
        <f t="shared" si="3"/>
        <v>5.0999999999999996</v>
      </c>
      <c r="F239" s="257">
        <v>3</v>
      </c>
    </row>
    <row r="240" spans="1:6">
      <c r="A240" s="96" t="s">
        <v>891</v>
      </c>
      <c r="B240" s="55" t="s">
        <v>892</v>
      </c>
      <c r="C240" s="256" t="s">
        <v>949</v>
      </c>
      <c r="D240" s="64" t="s">
        <v>111</v>
      </c>
      <c r="E240" s="257">
        <f t="shared" si="3"/>
        <v>8.5</v>
      </c>
      <c r="F240" s="257">
        <v>5</v>
      </c>
    </row>
    <row r="241" spans="1:6">
      <c r="A241" s="96" t="s">
        <v>891</v>
      </c>
      <c r="B241" s="55" t="s">
        <v>892</v>
      </c>
      <c r="C241" s="256" t="s">
        <v>949</v>
      </c>
      <c r="D241" s="64" t="s">
        <v>167</v>
      </c>
      <c r="E241" s="257">
        <f t="shared" si="3"/>
        <v>13.6</v>
      </c>
      <c r="F241" s="257">
        <v>8</v>
      </c>
    </row>
    <row r="242" spans="1:6">
      <c r="A242" s="96" t="s">
        <v>902</v>
      </c>
      <c r="B242" s="55" t="s">
        <v>903</v>
      </c>
      <c r="C242" s="256" t="s">
        <v>112</v>
      </c>
      <c r="D242" s="64" t="s">
        <v>845</v>
      </c>
      <c r="E242" s="257">
        <f t="shared" si="3"/>
        <v>2.38</v>
      </c>
      <c r="F242" s="257">
        <v>1.4</v>
      </c>
    </row>
    <row r="243" spans="1:6">
      <c r="A243" s="96" t="s">
        <v>902</v>
      </c>
      <c r="B243" s="55" t="s">
        <v>903</v>
      </c>
      <c r="C243" s="256" t="s">
        <v>112</v>
      </c>
      <c r="D243" s="64" t="s">
        <v>828</v>
      </c>
      <c r="E243" s="257">
        <f t="shared" si="3"/>
        <v>3.57</v>
      </c>
      <c r="F243" s="257">
        <v>2.1</v>
      </c>
    </row>
    <row r="244" spans="1:6">
      <c r="A244" s="96" t="s">
        <v>902</v>
      </c>
      <c r="B244" s="55" t="s">
        <v>903</v>
      </c>
      <c r="C244" s="256" t="s">
        <v>112</v>
      </c>
      <c r="D244" s="64" t="s">
        <v>317</v>
      </c>
      <c r="E244" s="257">
        <f t="shared" si="3"/>
        <v>8.33</v>
      </c>
      <c r="F244" s="257">
        <v>4.9000000000000004</v>
      </c>
    </row>
    <row r="245" spans="1:6">
      <c r="A245" s="96" t="s">
        <v>902</v>
      </c>
      <c r="B245" s="55" t="s">
        <v>903</v>
      </c>
      <c r="C245" s="256" t="s">
        <v>112</v>
      </c>
      <c r="D245" s="64" t="s">
        <v>114</v>
      </c>
      <c r="E245" s="257">
        <f t="shared" si="3"/>
        <v>11.9</v>
      </c>
      <c r="F245" s="257">
        <v>7</v>
      </c>
    </row>
    <row r="246" spans="1:6">
      <c r="A246" s="96" t="s">
        <v>902</v>
      </c>
      <c r="B246" s="55" t="s">
        <v>903</v>
      </c>
      <c r="C246" s="256" t="s">
        <v>112</v>
      </c>
      <c r="D246" s="64" t="s">
        <v>111</v>
      </c>
      <c r="E246" s="257">
        <f t="shared" si="3"/>
        <v>14.28</v>
      </c>
      <c r="F246" s="257">
        <v>8.4</v>
      </c>
    </row>
    <row r="247" spans="1:6">
      <c r="A247" s="96" t="s">
        <v>902</v>
      </c>
      <c r="B247" s="55" t="s">
        <v>903</v>
      </c>
      <c r="C247" s="256" t="s">
        <v>112</v>
      </c>
      <c r="D247" s="64" t="s">
        <v>167</v>
      </c>
      <c r="E247" s="257">
        <f t="shared" si="3"/>
        <v>23.63</v>
      </c>
      <c r="F247" s="257">
        <v>13.9</v>
      </c>
    </row>
    <row r="248" spans="1:6">
      <c r="A248" s="96" t="s">
        <v>902</v>
      </c>
      <c r="B248" s="55" t="s">
        <v>903</v>
      </c>
      <c r="C248" s="256" t="s">
        <v>949</v>
      </c>
      <c r="D248" s="64" t="s">
        <v>845</v>
      </c>
      <c r="E248" s="257">
        <f t="shared" si="3"/>
        <v>0.85</v>
      </c>
      <c r="F248" s="257">
        <v>0.5</v>
      </c>
    </row>
    <row r="249" spans="1:6">
      <c r="A249" s="96" t="s">
        <v>902</v>
      </c>
      <c r="B249" s="55" t="s">
        <v>903</v>
      </c>
      <c r="C249" s="256" t="s">
        <v>949</v>
      </c>
      <c r="D249" s="64" t="s">
        <v>828</v>
      </c>
      <c r="E249" s="257">
        <f t="shared" si="3"/>
        <v>1.36</v>
      </c>
      <c r="F249" s="257">
        <v>0.8</v>
      </c>
    </row>
    <row r="250" spans="1:6">
      <c r="A250" s="96" t="s">
        <v>902</v>
      </c>
      <c r="B250" s="55" t="s">
        <v>903</v>
      </c>
      <c r="C250" s="256" t="s">
        <v>949</v>
      </c>
      <c r="D250" s="64" t="s">
        <v>317</v>
      </c>
      <c r="E250" s="257">
        <f t="shared" si="3"/>
        <v>3.06</v>
      </c>
      <c r="F250" s="257">
        <v>1.8</v>
      </c>
    </row>
    <row r="251" spans="1:6">
      <c r="A251" s="96" t="s">
        <v>902</v>
      </c>
      <c r="B251" s="55" t="s">
        <v>903</v>
      </c>
      <c r="C251" s="256" t="s">
        <v>949</v>
      </c>
      <c r="D251" s="64" t="s">
        <v>114</v>
      </c>
      <c r="E251" s="257">
        <f t="shared" si="3"/>
        <v>5.44</v>
      </c>
      <c r="F251" s="257">
        <v>3.2</v>
      </c>
    </row>
    <row r="252" spans="1:6">
      <c r="A252" s="96" t="s">
        <v>902</v>
      </c>
      <c r="B252" s="55" t="s">
        <v>903</v>
      </c>
      <c r="C252" s="256" t="s">
        <v>949</v>
      </c>
      <c r="D252" s="64" t="s">
        <v>111</v>
      </c>
      <c r="E252" s="257">
        <f t="shared" si="3"/>
        <v>7.14</v>
      </c>
      <c r="F252" s="257">
        <v>4.2</v>
      </c>
    </row>
    <row r="253" spans="1:6">
      <c r="A253" s="96" t="s">
        <v>902</v>
      </c>
      <c r="B253" s="55" t="s">
        <v>903</v>
      </c>
      <c r="C253" s="256" t="s">
        <v>949</v>
      </c>
      <c r="D253" s="64" t="s">
        <v>167</v>
      </c>
      <c r="E253" s="257">
        <f t="shared" si="3"/>
        <v>12.58</v>
      </c>
      <c r="F253" s="257">
        <v>7.4</v>
      </c>
    </row>
    <row r="254" spans="1:6">
      <c r="A254" s="96" t="s">
        <v>904</v>
      </c>
      <c r="B254" s="55" t="s">
        <v>905</v>
      </c>
      <c r="C254" s="256" t="s">
        <v>112</v>
      </c>
      <c r="D254" s="64" t="s">
        <v>845</v>
      </c>
      <c r="E254" s="257">
        <f t="shared" si="3"/>
        <v>0.68</v>
      </c>
      <c r="F254" s="257">
        <v>0.4</v>
      </c>
    </row>
    <row r="255" spans="1:6">
      <c r="A255" s="96" t="s">
        <v>904</v>
      </c>
      <c r="B255" s="55" t="s">
        <v>905</v>
      </c>
      <c r="C255" s="256" t="s">
        <v>112</v>
      </c>
      <c r="D255" s="64" t="s">
        <v>828</v>
      </c>
      <c r="E255" s="257">
        <f t="shared" si="3"/>
        <v>0.68</v>
      </c>
      <c r="F255" s="257">
        <v>0.4</v>
      </c>
    </row>
    <row r="256" spans="1:6">
      <c r="A256" s="96" t="s">
        <v>904</v>
      </c>
      <c r="B256" s="55" t="s">
        <v>905</v>
      </c>
      <c r="C256" s="256" t="s">
        <v>112</v>
      </c>
      <c r="D256" s="64" t="s">
        <v>317</v>
      </c>
      <c r="E256" s="257">
        <f t="shared" si="3"/>
        <v>1.19</v>
      </c>
      <c r="F256" s="257">
        <v>0.7</v>
      </c>
    </row>
    <row r="257" spans="1:6">
      <c r="A257" s="96" t="s">
        <v>904</v>
      </c>
      <c r="B257" s="55" t="s">
        <v>905</v>
      </c>
      <c r="C257" s="256" t="s">
        <v>112</v>
      </c>
      <c r="D257" s="64" t="s">
        <v>114</v>
      </c>
      <c r="E257" s="257">
        <f t="shared" si="3"/>
        <v>3.06</v>
      </c>
      <c r="F257" s="257">
        <v>1.8</v>
      </c>
    </row>
    <row r="258" spans="1:6">
      <c r="A258" s="96" t="s">
        <v>904</v>
      </c>
      <c r="B258" s="55" t="s">
        <v>905</v>
      </c>
      <c r="C258" s="256" t="s">
        <v>112</v>
      </c>
      <c r="D258" s="64" t="s">
        <v>111</v>
      </c>
      <c r="E258" s="257">
        <f t="shared" si="3"/>
        <v>4.25</v>
      </c>
      <c r="F258" s="257">
        <v>2.5</v>
      </c>
    </row>
    <row r="259" spans="1:6">
      <c r="A259" s="96" t="s">
        <v>904</v>
      </c>
      <c r="B259" s="55" t="s">
        <v>905</v>
      </c>
      <c r="C259" s="256" t="s">
        <v>112</v>
      </c>
      <c r="D259" s="64" t="s">
        <v>167</v>
      </c>
      <c r="E259" s="257">
        <f t="shared" ref="E259:E322" si="4">F259*$G$1</f>
        <v>7.31</v>
      </c>
      <c r="F259" s="257">
        <v>4.3</v>
      </c>
    </row>
    <row r="260" spans="1:6">
      <c r="A260" s="96" t="s">
        <v>904</v>
      </c>
      <c r="B260" s="55" t="s">
        <v>905</v>
      </c>
      <c r="C260" s="256" t="s">
        <v>949</v>
      </c>
      <c r="D260" s="64" t="s">
        <v>845</v>
      </c>
      <c r="E260" s="257">
        <f t="shared" si="4"/>
        <v>0.34</v>
      </c>
      <c r="F260" s="257">
        <v>0.2</v>
      </c>
    </row>
    <row r="261" spans="1:6">
      <c r="A261" s="96" t="s">
        <v>904</v>
      </c>
      <c r="B261" s="55" t="s">
        <v>905</v>
      </c>
      <c r="C261" s="256" t="s">
        <v>949</v>
      </c>
      <c r="D261" s="64" t="s">
        <v>828</v>
      </c>
      <c r="E261" s="257">
        <f t="shared" si="4"/>
        <v>0.34</v>
      </c>
      <c r="F261" s="257">
        <v>0.2</v>
      </c>
    </row>
    <row r="262" spans="1:6">
      <c r="A262" s="96" t="s">
        <v>904</v>
      </c>
      <c r="B262" s="55" t="s">
        <v>905</v>
      </c>
      <c r="C262" s="256" t="s">
        <v>949</v>
      </c>
      <c r="D262" s="64" t="s">
        <v>317</v>
      </c>
      <c r="E262" s="257">
        <f t="shared" si="4"/>
        <v>0.68</v>
      </c>
      <c r="F262" s="257">
        <v>0.4</v>
      </c>
    </row>
    <row r="263" spans="1:6">
      <c r="A263" s="96" t="s">
        <v>904</v>
      </c>
      <c r="B263" s="55" t="s">
        <v>905</v>
      </c>
      <c r="C263" s="256" t="s">
        <v>949</v>
      </c>
      <c r="D263" s="64" t="s">
        <v>114</v>
      </c>
      <c r="E263" s="257">
        <f t="shared" si="4"/>
        <v>1.19</v>
      </c>
      <c r="F263" s="257">
        <v>0.7</v>
      </c>
    </row>
    <row r="264" spans="1:6">
      <c r="A264" s="96" t="s">
        <v>904</v>
      </c>
      <c r="B264" s="55" t="s">
        <v>905</v>
      </c>
      <c r="C264" s="256" t="s">
        <v>949</v>
      </c>
      <c r="D264" s="64" t="s">
        <v>111</v>
      </c>
      <c r="E264" s="257">
        <f t="shared" si="4"/>
        <v>1.87</v>
      </c>
      <c r="F264" s="257">
        <v>1.1000000000000001</v>
      </c>
    </row>
    <row r="265" spans="1:6">
      <c r="A265" s="96" t="s">
        <v>904</v>
      </c>
      <c r="B265" s="55" t="s">
        <v>905</v>
      </c>
      <c r="C265" s="256" t="s">
        <v>949</v>
      </c>
      <c r="D265" s="64" t="s">
        <v>167</v>
      </c>
      <c r="E265" s="257">
        <f t="shared" si="4"/>
        <v>3.06</v>
      </c>
      <c r="F265" s="257">
        <v>1.8</v>
      </c>
    </row>
    <row r="266" spans="1:6">
      <c r="A266" s="96" t="s">
        <v>906</v>
      </c>
      <c r="B266" s="55" t="s">
        <v>907</v>
      </c>
      <c r="C266" s="256" t="s">
        <v>112</v>
      </c>
      <c r="D266" s="64" t="s">
        <v>845</v>
      </c>
      <c r="E266" s="257">
        <f t="shared" si="4"/>
        <v>2.38</v>
      </c>
      <c r="F266" s="257">
        <v>1.4</v>
      </c>
    </row>
    <row r="267" spans="1:6">
      <c r="A267" s="96" t="s">
        <v>906</v>
      </c>
      <c r="B267" s="55" t="s">
        <v>907</v>
      </c>
      <c r="C267" s="256" t="s">
        <v>112</v>
      </c>
      <c r="D267" s="64" t="s">
        <v>828</v>
      </c>
      <c r="E267" s="257">
        <f t="shared" si="4"/>
        <v>3.57</v>
      </c>
      <c r="F267" s="257">
        <v>2.1</v>
      </c>
    </row>
    <row r="268" spans="1:6">
      <c r="A268" s="96" t="s">
        <v>906</v>
      </c>
      <c r="B268" s="55" t="s">
        <v>907</v>
      </c>
      <c r="C268" s="256" t="s">
        <v>112</v>
      </c>
      <c r="D268" s="64" t="s">
        <v>317</v>
      </c>
      <c r="E268" s="257">
        <f t="shared" si="4"/>
        <v>8.33</v>
      </c>
      <c r="F268" s="257">
        <v>4.9000000000000004</v>
      </c>
    </row>
    <row r="269" spans="1:6">
      <c r="A269" s="96" t="s">
        <v>906</v>
      </c>
      <c r="B269" s="55" t="s">
        <v>907</v>
      </c>
      <c r="C269" s="256" t="s">
        <v>112</v>
      </c>
      <c r="D269" s="64" t="s">
        <v>114</v>
      </c>
      <c r="E269" s="257">
        <f t="shared" si="4"/>
        <v>11.9</v>
      </c>
      <c r="F269" s="257">
        <v>7</v>
      </c>
    </row>
    <row r="270" spans="1:6">
      <c r="A270" s="96" t="s">
        <v>906</v>
      </c>
      <c r="B270" s="55" t="s">
        <v>907</v>
      </c>
      <c r="C270" s="256" t="s">
        <v>112</v>
      </c>
      <c r="D270" s="64" t="s">
        <v>111</v>
      </c>
      <c r="E270" s="257">
        <f t="shared" si="4"/>
        <v>14.28</v>
      </c>
      <c r="F270" s="257">
        <v>8.4</v>
      </c>
    </row>
    <row r="271" spans="1:6">
      <c r="A271" s="96" t="s">
        <v>906</v>
      </c>
      <c r="B271" s="55" t="s">
        <v>907</v>
      </c>
      <c r="C271" s="256" t="s">
        <v>112</v>
      </c>
      <c r="D271" s="64" t="s">
        <v>167</v>
      </c>
      <c r="E271" s="257">
        <f t="shared" si="4"/>
        <v>23.63</v>
      </c>
      <c r="F271" s="257">
        <v>13.9</v>
      </c>
    </row>
    <row r="272" spans="1:6">
      <c r="A272" s="96" t="s">
        <v>906</v>
      </c>
      <c r="B272" s="55" t="s">
        <v>907</v>
      </c>
      <c r="C272" s="256" t="s">
        <v>949</v>
      </c>
      <c r="D272" s="64" t="s">
        <v>845</v>
      </c>
      <c r="E272" s="257">
        <f t="shared" si="4"/>
        <v>0.85</v>
      </c>
      <c r="F272" s="257">
        <v>0.5</v>
      </c>
    </row>
    <row r="273" spans="1:6">
      <c r="A273" s="96" t="s">
        <v>906</v>
      </c>
      <c r="B273" s="55" t="s">
        <v>907</v>
      </c>
      <c r="C273" s="256" t="s">
        <v>949</v>
      </c>
      <c r="D273" s="64" t="s">
        <v>828</v>
      </c>
      <c r="E273" s="257">
        <f t="shared" si="4"/>
        <v>1.36</v>
      </c>
      <c r="F273" s="257">
        <v>0.8</v>
      </c>
    </row>
    <row r="274" spans="1:6">
      <c r="A274" s="96" t="s">
        <v>906</v>
      </c>
      <c r="B274" s="55" t="s">
        <v>907</v>
      </c>
      <c r="C274" s="256" t="s">
        <v>949</v>
      </c>
      <c r="D274" s="64" t="s">
        <v>317</v>
      </c>
      <c r="E274" s="257">
        <f t="shared" si="4"/>
        <v>3.06</v>
      </c>
      <c r="F274" s="257">
        <v>1.8</v>
      </c>
    </row>
    <row r="275" spans="1:6">
      <c r="A275" s="96" t="s">
        <v>906</v>
      </c>
      <c r="B275" s="55" t="s">
        <v>907</v>
      </c>
      <c r="C275" s="256" t="s">
        <v>949</v>
      </c>
      <c r="D275" s="64" t="s">
        <v>114</v>
      </c>
      <c r="E275" s="257">
        <f t="shared" si="4"/>
        <v>5.44</v>
      </c>
      <c r="F275" s="257">
        <v>3.2</v>
      </c>
    </row>
    <row r="276" spans="1:6">
      <c r="A276" s="96" t="s">
        <v>906</v>
      </c>
      <c r="B276" s="55" t="s">
        <v>907</v>
      </c>
      <c r="C276" s="256" t="s">
        <v>949</v>
      </c>
      <c r="D276" s="64" t="s">
        <v>111</v>
      </c>
      <c r="E276" s="257">
        <f t="shared" si="4"/>
        <v>7.14</v>
      </c>
      <c r="F276" s="257">
        <v>4.2</v>
      </c>
    </row>
    <row r="277" spans="1:6">
      <c r="A277" s="96" t="s">
        <v>906</v>
      </c>
      <c r="B277" s="55" t="s">
        <v>907</v>
      </c>
      <c r="C277" s="256" t="s">
        <v>949</v>
      </c>
      <c r="D277" s="64" t="s">
        <v>167</v>
      </c>
      <c r="E277" s="257">
        <f t="shared" si="4"/>
        <v>12.58</v>
      </c>
      <c r="F277" s="257">
        <v>7.4</v>
      </c>
    </row>
    <row r="278" spans="1:6">
      <c r="A278" s="96" t="s">
        <v>908</v>
      </c>
      <c r="B278" s="55" t="s">
        <v>909</v>
      </c>
      <c r="C278" s="256" t="s">
        <v>112</v>
      </c>
      <c r="D278" s="64" t="s">
        <v>845</v>
      </c>
      <c r="E278" s="257">
        <f t="shared" si="4"/>
        <v>0.68</v>
      </c>
      <c r="F278" s="257">
        <v>0.4</v>
      </c>
    </row>
    <row r="279" spans="1:6">
      <c r="A279" s="96" t="s">
        <v>908</v>
      </c>
      <c r="B279" s="55" t="s">
        <v>909</v>
      </c>
      <c r="C279" s="256" t="s">
        <v>112</v>
      </c>
      <c r="D279" s="64" t="s">
        <v>828</v>
      </c>
      <c r="E279" s="257">
        <f t="shared" si="4"/>
        <v>0.68</v>
      </c>
      <c r="F279" s="257">
        <v>0.4</v>
      </c>
    </row>
    <row r="280" spans="1:6">
      <c r="A280" s="96" t="s">
        <v>908</v>
      </c>
      <c r="B280" s="55" t="s">
        <v>909</v>
      </c>
      <c r="C280" s="256" t="s">
        <v>112</v>
      </c>
      <c r="D280" s="64" t="s">
        <v>317</v>
      </c>
      <c r="E280" s="257">
        <f t="shared" si="4"/>
        <v>1.19</v>
      </c>
      <c r="F280" s="257">
        <v>0.7</v>
      </c>
    </row>
    <row r="281" spans="1:6">
      <c r="A281" s="96" t="s">
        <v>908</v>
      </c>
      <c r="B281" s="55" t="s">
        <v>909</v>
      </c>
      <c r="C281" s="256" t="s">
        <v>112</v>
      </c>
      <c r="D281" s="64" t="s">
        <v>114</v>
      </c>
      <c r="E281" s="257">
        <f t="shared" si="4"/>
        <v>3.06</v>
      </c>
      <c r="F281" s="257">
        <v>1.8</v>
      </c>
    </row>
    <row r="282" spans="1:6">
      <c r="A282" s="96" t="s">
        <v>908</v>
      </c>
      <c r="B282" s="55" t="s">
        <v>909</v>
      </c>
      <c r="C282" s="256" t="s">
        <v>112</v>
      </c>
      <c r="D282" s="64" t="s">
        <v>111</v>
      </c>
      <c r="E282" s="257">
        <f t="shared" si="4"/>
        <v>4.25</v>
      </c>
      <c r="F282" s="257">
        <v>2.5</v>
      </c>
    </row>
    <row r="283" spans="1:6">
      <c r="A283" s="96" t="s">
        <v>908</v>
      </c>
      <c r="B283" s="55" t="s">
        <v>909</v>
      </c>
      <c r="C283" s="256" t="s">
        <v>112</v>
      </c>
      <c r="D283" s="64" t="s">
        <v>167</v>
      </c>
      <c r="E283" s="257">
        <f t="shared" si="4"/>
        <v>7.31</v>
      </c>
      <c r="F283" s="257">
        <v>4.3</v>
      </c>
    </row>
    <row r="284" spans="1:6">
      <c r="A284" s="96" t="s">
        <v>908</v>
      </c>
      <c r="B284" s="55" t="s">
        <v>909</v>
      </c>
      <c r="C284" s="256" t="s">
        <v>949</v>
      </c>
      <c r="D284" s="64" t="s">
        <v>845</v>
      </c>
      <c r="E284" s="257">
        <f t="shared" si="4"/>
        <v>0.34</v>
      </c>
      <c r="F284" s="257">
        <v>0.2</v>
      </c>
    </row>
    <row r="285" spans="1:6">
      <c r="A285" s="96" t="s">
        <v>908</v>
      </c>
      <c r="B285" s="55" t="s">
        <v>909</v>
      </c>
      <c r="C285" s="256" t="s">
        <v>949</v>
      </c>
      <c r="D285" s="64" t="s">
        <v>828</v>
      </c>
      <c r="E285" s="257">
        <f t="shared" si="4"/>
        <v>0.34</v>
      </c>
      <c r="F285" s="257">
        <v>0.2</v>
      </c>
    </row>
    <row r="286" spans="1:6">
      <c r="A286" s="96" t="s">
        <v>908</v>
      </c>
      <c r="B286" s="55" t="s">
        <v>909</v>
      </c>
      <c r="C286" s="256" t="s">
        <v>949</v>
      </c>
      <c r="D286" s="64" t="s">
        <v>317</v>
      </c>
      <c r="E286" s="257">
        <f t="shared" si="4"/>
        <v>0.68</v>
      </c>
      <c r="F286" s="257">
        <v>0.4</v>
      </c>
    </row>
    <row r="287" spans="1:6">
      <c r="A287" s="96" t="s">
        <v>908</v>
      </c>
      <c r="B287" s="55" t="s">
        <v>909</v>
      </c>
      <c r="C287" s="256" t="s">
        <v>949</v>
      </c>
      <c r="D287" s="64" t="s">
        <v>114</v>
      </c>
      <c r="E287" s="257">
        <f t="shared" si="4"/>
        <v>1.19</v>
      </c>
      <c r="F287" s="257">
        <v>0.7</v>
      </c>
    </row>
    <row r="288" spans="1:6">
      <c r="A288" s="96" t="s">
        <v>908</v>
      </c>
      <c r="B288" s="55" t="s">
        <v>909</v>
      </c>
      <c r="C288" s="256" t="s">
        <v>949</v>
      </c>
      <c r="D288" s="64" t="s">
        <v>111</v>
      </c>
      <c r="E288" s="257">
        <f t="shared" si="4"/>
        <v>1.87</v>
      </c>
      <c r="F288" s="257">
        <v>1.1000000000000001</v>
      </c>
    </row>
    <row r="289" spans="1:6">
      <c r="A289" s="96" t="s">
        <v>908</v>
      </c>
      <c r="B289" s="55" t="s">
        <v>909</v>
      </c>
      <c r="C289" s="256" t="s">
        <v>949</v>
      </c>
      <c r="D289" s="64" t="s">
        <v>167</v>
      </c>
      <c r="E289" s="257">
        <f t="shared" si="4"/>
        <v>3.06</v>
      </c>
      <c r="F289" s="257">
        <v>1.8</v>
      </c>
    </row>
    <row r="290" spans="1:6">
      <c r="A290" s="96" t="s">
        <v>910</v>
      </c>
      <c r="B290" s="55" t="s">
        <v>911</v>
      </c>
      <c r="C290" s="256" t="s">
        <v>112</v>
      </c>
      <c r="D290" s="64" t="s">
        <v>845</v>
      </c>
      <c r="E290" s="257">
        <f t="shared" si="4"/>
        <v>1.87</v>
      </c>
      <c r="F290" s="257">
        <v>1.1000000000000001</v>
      </c>
    </row>
    <row r="291" spans="1:6">
      <c r="A291" s="96" t="s">
        <v>910</v>
      </c>
      <c r="B291" s="55" t="s">
        <v>911</v>
      </c>
      <c r="C291" s="256" t="s">
        <v>112</v>
      </c>
      <c r="D291" s="64" t="s">
        <v>828</v>
      </c>
      <c r="E291" s="257">
        <f t="shared" si="4"/>
        <v>3.06</v>
      </c>
      <c r="F291" s="257">
        <v>1.8</v>
      </c>
    </row>
    <row r="292" spans="1:6">
      <c r="A292" s="96" t="s">
        <v>910</v>
      </c>
      <c r="B292" s="55" t="s">
        <v>911</v>
      </c>
      <c r="C292" s="256" t="s">
        <v>112</v>
      </c>
      <c r="D292" s="64" t="s">
        <v>317</v>
      </c>
      <c r="E292" s="257">
        <f t="shared" si="4"/>
        <v>4.25</v>
      </c>
      <c r="F292" s="257">
        <v>2.5</v>
      </c>
    </row>
    <row r="293" spans="1:6">
      <c r="A293" s="96" t="s">
        <v>910</v>
      </c>
      <c r="B293" s="55" t="s">
        <v>911</v>
      </c>
      <c r="C293" s="256" t="s">
        <v>112</v>
      </c>
      <c r="D293" s="64" t="s">
        <v>114</v>
      </c>
      <c r="E293" s="257">
        <f t="shared" si="4"/>
        <v>7.8199999999999994</v>
      </c>
      <c r="F293" s="257">
        <v>4.5999999999999996</v>
      </c>
    </row>
    <row r="294" spans="1:6">
      <c r="A294" s="96" t="s">
        <v>910</v>
      </c>
      <c r="B294" s="55" t="s">
        <v>911</v>
      </c>
      <c r="C294" s="256" t="s">
        <v>112</v>
      </c>
      <c r="D294" s="64" t="s">
        <v>111</v>
      </c>
      <c r="E294" s="257">
        <f t="shared" si="4"/>
        <v>13.09</v>
      </c>
      <c r="F294" s="257">
        <v>7.7</v>
      </c>
    </row>
    <row r="295" spans="1:6">
      <c r="A295" s="96" t="s">
        <v>910</v>
      </c>
      <c r="B295" s="55" t="s">
        <v>911</v>
      </c>
      <c r="C295" s="256" t="s">
        <v>112</v>
      </c>
      <c r="D295" s="64" t="s">
        <v>167</v>
      </c>
      <c r="E295" s="257">
        <f t="shared" si="4"/>
        <v>20.91</v>
      </c>
      <c r="F295" s="257">
        <v>12.3</v>
      </c>
    </row>
    <row r="296" spans="1:6">
      <c r="A296" s="96" t="s">
        <v>910</v>
      </c>
      <c r="B296" s="55" t="s">
        <v>911</v>
      </c>
      <c r="C296" s="256" t="s">
        <v>949</v>
      </c>
      <c r="D296" s="64" t="s">
        <v>845</v>
      </c>
      <c r="E296" s="257">
        <f t="shared" si="4"/>
        <v>0.68</v>
      </c>
      <c r="F296" s="257">
        <v>0.4</v>
      </c>
    </row>
    <row r="297" spans="1:6">
      <c r="A297" s="96" t="s">
        <v>910</v>
      </c>
      <c r="B297" s="55" t="s">
        <v>911</v>
      </c>
      <c r="C297" s="256" t="s">
        <v>949</v>
      </c>
      <c r="D297" s="64" t="s">
        <v>828</v>
      </c>
      <c r="E297" s="257">
        <f t="shared" si="4"/>
        <v>1.19</v>
      </c>
      <c r="F297" s="257">
        <v>0.7</v>
      </c>
    </row>
    <row r="298" spans="1:6">
      <c r="A298" s="96" t="s">
        <v>910</v>
      </c>
      <c r="B298" s="55" t="s">
        <v>911</v>
      </c>
      <c r="C298" s="256" t="s">
        <v>949</v>
      </c>
      <c r="D298" s="64" t="s">
        <v>317</v>
      </c>
      <c r="E298" s="257">
        <f t="shared" si="4"/>
        <v>1.87</v>
      </c>
      <c r="F298" s="257">
        <v>1.1000000000000001</v>
      </c>
    </row>
    <row r="299" spans="1:6">
      <c r="A299" s="96" t="s">
        <v>910</v>
      </c>
      <c r="B299" s="55" t="s">
        <v>911</v>
      </c>
      <c r="C299" s="256" t="s">
        <v>949</v>
      </c>
      <c r="D299" s="64" t="s">
        <v>114</v>
      </c>
      <c r="E299" s="257">
        <f t="shared" si="4"/>
        <v>3.57</v>
      </c>
      <c r="F299" s="257">
        <v>2.1</v>
      </c>
    </row>
    <row r="300" spans="1:6">
      <c r="A300" s="96" t="s">
        <v>910</v>
      </c>
      <c r="B300" s="55" t="s">
        <v>911</v>
      </c>
      <c r="C300" s="256" t="s">
        <v>949</v>
      </c>
      <c r="D300" s="64" t="s">
        <v>111</v>
      </c>
      <c r="E300" s="257">
        <f t="shared" si="4"/>
        <v>5.95</v>
      </c>
      <c r="F300" s="257">
        <v>3.5</v>
      </c>
    </row>
    <row r="301" spans="1:6">
      <c r="A301" s="96" t="s">
        <v>910</v>
      </c>
      <c r="B301" s="55" t="s">
        <v>911</v>
      </c>
      <c r="C301" s="256" t="s">
        <v>949</v>
      </c>
      <c r="D301" s="64" t="s">
        <v>167</v>
      </c>
      <c r="E301" s="257">
        <f t="shared" si="4"/>
        <v>9.52</v>
      </c>
      <c r="F301" s="257">
        <v>5.6</v>
      </c>
    </row>
    <row r="302" spans="1:6">
      <c r="A302" s="64" t="s">
        <v>912</v>
      </c>
      <c r="B302" s="79" t="s">
        <v>913</v>
      </c>
      <c r="C302" s="256" t="s">
        <v>112</v>
      </c>
      <c r="D302" s="64" t="s">
        <v>845</v>
      </c>
      <c r="E302" s="257">
        <f t="shared" si="4"/>
        <v>0.68</v>
      </c>
      <c r="F302" s="113">
        <v>0.4</v>
      </c>
    </row>
    <row r="303" spans="1:6">
      <c r="A303" s="64" t="s">
        <v>912</v>
      </c>
      <c r="B303" s="79" t="s">
        <v>913</v>
      </c>
      <c r="C303" s="256" t="s">
        <v>112</v>
      </c>
      <c r="D303" s="64" t="s">
        <v>828</v>
      </c>
      <c r="E303" s="257">
        <f t="shared" si="4"/>
        <v>0.68</v>
      </c>
      <c r="F303" s="113">
        <v>0.4</v>
      </c>
    </row>
    <row r="304" spans="1:6">
      <c r="A304" s="64" t="s">
        <v>912</v>
      </c>
      <c r="B304" s="79" t="s">
        <v>913</v>
      </c>
      <c r="C304" s="256" t="s">
        <v>112</v>
      </c>
      <c r="D304" s="64" t="s">
        <v>317</v>
      </c>
      <c r="E304" s="257">
        <f t="shared" si="4"/>
        <v>1.19</v>
      </c>
      <c r="F304" s="247">
        <v>0.7</v>
      </c>
    </row>
    <row r="305" spans="1:6">
      <c r="A305" s="64" t="s">
        <v>912</v>
      </c>
      <c r="B305" s="79" t="s">
        <v>913</v>
      </c>
      <c r="C305" s="256" t="s">
        <v>112</v>
      </c>
      <c r="D305" s="64" t="s">
        <v>114</v>
      </c>
      <c r="E305" s="257">
        <f t="shared" si="4"/>
        <v>3.06</v>
      </c>
      <c r="F305" s="240">
        <v>1.8</v>
      </c>
    </row>
    <row r="306" spans="1:6">
      <c r="A306" s="64" t="s">
        <v>912</v>
      </c>
      <c r="B306" s="79" t="s">
        <v>913</v>
      </c>
      <c r="C306" s="256" t="s">
        <v>112</v>
      </c>
      <c r="D306" s="64" t="s">
        <v>111</v>
      </c>
      <c r="E306" s="257">
        <f t="shared" si="4"/>
        <v>4.25</v>
      </c>
      <c r="F306" s="240">
        <v>2.5</v>
      </c>
    </row>
    <row r="307" spans="1:6">
      <c r="A307" s="64" t="s">
        <v>912</v>
      </c>
      <c r="B307" s="79" t="s">
        <v>913</v>
      </c>
      <c r="C307" s="256" t="s">
        <v>112</v>
      </c>
      <c r="D307" s="64" t="s">
        <v>167</v>
      </c>
      <c r="E307" s="257">
        <f t="shared" si="4"/>
        <v>7.31</v>
      </c>
      <c r="F307" s="240">
        <v>4.3</v>
      </c>
    </row>
    <row r="308" spans="1:6">
      <c r="A308" s="64" t="s">
        <v>912</v>
      </c>
      <c r="B308" s="79" t="s">
        <v>913</v>
      </c>
      <c r="C308" s="256" t="s">
        <v>949</v>
      </c>
      <c r="D308" s="64" t="s">
        <v>845</v>
      </c>
      <c r="E308" s="257">
        <f t="shared" si="4"/>
        <v>0.34</v>
      </c>
      <c r="F308" s="240">
        <v>0.2</v>
      </c>
    </row>
    <row r="309" spans="1:6">
      <c r="A309" s="64" t="s">
        <v>912</v>
      </c>
      <c r="B309" s="79" t="s">
        <v>913</v>
      </c>
      <c r="C309" s="256" t="s">
        <v>949</v>
      </c>
      <c r="D309" s="64" t="s">
        <v>828</v>
      </c>
      <c r="E309" s="257">
        <f t="shared" si="4"/>
        <v>0.34</v>
      </c>
      <c r="F309" s="240">
        <v>0.2</v>
      </c>
    </row>
    <row r="310" spans="1:6">
      <c r="A310" s="64" t="s">
        <v>912</v>
      </c>
      <c r="B310" s="79" t="s">
        <v>913</v>
      </c>
      <c r="C310" s="256" t="s">
        <v>949</v>
      </c>
      <c r="D310" s="64" t="s">
        <v>317</v>
      </c>
      <c r="E310" s="257">
        <f t="shared" si="4"/>
        <v>0.68</v>
      </c>
      <c r="F310" s="240">
        <v>0.4</v>
      </c>
    </row>
    <row r="311" spans="1:6">
      <c r="A311" s="64" t="s">
        <v>912</v>
      </c>
      <c r="B311" s="79" t="s">
        <v>913</v>
      </c>
      <c r="C311" s="256" t="s">
        <v>949</v>
      </c>
      <c r="D311" s="64" t="s">
        <v>114</v>
      </c>
      <c r="E311" s="257">
        <f t="shared" si="4"/>
        <v>1.19</v>
      </c>
      <c r="F311" s="240">
        <v>0.7</v>
      </c>
    </row>
    <row r="312" spans="1:6">
      <c r="A312" s="64" t="s">
        <v>912</v>
      </c>
      <c r="B312" s="79" t="s">
        <v>913</v>
      </c>
      <c r="C312" s="256" t="s">
        <v>949</v>
      </c>
      <c r="D312" s="64" t="s">
        <v>111</v>
      </c>
      <c r="E312" s="257">
        <f t="shared" si="4"/>
        <v>1.87</v>
      </c>
      <c r="F312" s="240">
        <v>1.1000000000000001</v>
      </c>
    </row>
    <row r="313" spans="1:6">
      <c r="A313" s="64" t="s">
        <v>912</v>
      </c>
      <c r="B313" s="79" t="s">
        <v>913</v>
      </c>
      <c r="C313" s="256" t="s">
        <v>949</v>
      </c>
      <c r="D313" s="64" t="s">
        <v>167</v>
      </c>
      <c r="E313" s="257">
        <f t="shared" si="4"/>
        <v>3.06</v>
      </c>
      <c r="F313" s="240">
        <v>1.8</v>
      </c>
    </row>
    <row r="314" spans="1:6">
      <c r="A314" s="64" t="s">
        <v>914</v>
      </c>
      <c r="B314" s="79" t="s">
        <v>915</v>
      </c>
      <c r="C314" s="256" t="s">
        <v>112</v>
      </c>
      <c r="D314" s="64" t="s">
        <v>845</v>
      </c>
      <c r="E314" s="257">
        <f t="shared" si="4"/>
        <v>1.87</v>
      </c>
      <c r="F314" s="113">
        <v>1.1000000000000001</v>
      </c>
    </row>
    <row r="315" spans="1:6">
      <c r="A315" s="64" t="s">
        <v>914</v>
      </c>
      <c r="B315" s="79" t="s">
        <v>915</v>
      </c>
      <c r="C315" s="256" t="s">
        <v>112</v>
      </c>
      <c r="D315" s="64" t="s">
        <v>828</v>
      </c>
      <c r="E315" s="257">
        <f t="shared" si="4"/>
        <v>3.06</v>
      </c>
      <c r="F315" s="113">
        <v>1.8</v>
      </c>
    </row>
    <row r="316" spans="1:6">
      <c r="A316" s="64" t="s">
        <v>914</v>
      </c>
      <c r="B316" s="79" t="s">
        <v>915</v>
      </c>
      <c r="C316" s="256" t="s">
        <v>112</v>
      </c>
      <c r="D316" s="64" t="s">
        <v>317</v>
      </c>
      <c r="E316" s="257">
        <f t="shared" si="4"/>
        <v>4.25</v>
      </c>
      <c r="F316" s="247">
        <v>2.5</v>
      </c>
    </row>
    <row r="317" spans="1:6">
      <c r="A317" s="64" t="s">
        <v>914</v>
      </c>
      <c r="B317" s="79" t="s">
        <v>915</v>
      </c>
      <c r="C317" s="256" t="s">
        <v>112</v>
      </c>
      <c r="D317" s="64" t="s">
        <v>114</v>
      </c>
      <c r="E317" s="257">
        <f t="shared" si="4"/>
        <v>7.8199999999999994</v>
      </c>
      <c r="F317" s="240">
        <v>4.5999999999999996</v>
      </c>
    </row>
    <row r="318" spans="1:6">
      <c r="A318" s="64" t="s">
        <v>914</v>
      </c>
      <c r="B318" s="79" t="s">
        <v>915</v>
      </c>
      <c r="C318" s="256" t="s">
        <v>112</v>
      </c>
      <c r="D318" s="64" t="s">
        <v>111</v>
      </c>
      <c r="E318" s="257">
        <f t="shared" si="4"/>
        <v>13.09</v>
      </c>
      <c r="F318" s="240">
        <v>7.7</v>
      </c>
    </row>
    <row r="319" spans="1:6">
      <c r="A319" s="64" t="s">
        <v>914</v>
      </c>
      <c r="B319" s="79" t="s">
        <v>915</v>
      </c>
      <c r="C319" s="256" t="s">
        <v>112</v>
      </c>
      <c r="D319" s="64" t="s">
        <v>167</v>
      </c>
      <c r="E319" s="257">
        <f t="shared" si="4"/>
        <v>20.91</v>
      </c>
      <c r="F319" s="240">
        <v>12.3</v>
      </c>
    </row>
    <row r="320" spans="1:6">
      <c r="A320" s="64" t="s">
        <v>914</v>
      </c>
      <c r="B320" s="79" t="s">
        <v>915</v>
      </c>
      <c r="C320" s="256" t="s">
        <v>949</v>
      </c>
      <c r="D320" s="64" t="s">
        <v>845</v>
      </c>
      <c r="E320" s="257">
        <f t="shared" si="4"/>
        <v>0.68</v>
      </c>
      <c r="F320" s="240">
        <v>0.4</v>
      </c>
    </row>
    <row r="321" spans="1:6">
      <c r="A321" s="64" t="s">
        <v>914</v>
      </c>
      <c r="B321" s="79" t="s">
        <v>915</v>
      </c>
      <c r="C321" s="256" t="s">
        <v>949</v>
      </c>
      <c r="D321" s="64" t="s">
        <v>828</v>
      </c>
      <c r="E321" s="257">
        <f t="shared" si="4"/>
        <v>1.19</v>
      </c>
      <c r="F321" s="240">
        <v>0.7</v>
      </c>
    </row>
    <row r="322" spans="1:6">
      <c r="A322" s="64" t="s">
        <v>914</v>
      </c>
      <c r="B322" s="79" t="s">
        <v>915</v>
      </c>
      <c r="C322" s="256" t="s">
        <v>949</v>
      </c>
      <c r="D322" s="64" t="s">
        <v>317</v>
      </c>
      <c r="E322" s="257">
        <f t="shared" si="4"/>
        <v>1.87</v>
      </c>
      <c r="F322" s="240">
        <v>1.1000000000000001</v>
      </c>
    </row>
    <row r="323" spans="1:6">
      <c r="A323" s="64" t="s">
        <v>914</v>
      </c>
      <c r="B323" s="79" t="s">
        <v>915</v>
      </c>
      <c r="C323" s="256" t="s">
        <v>949</v>
      </c>
      <c r="D323" s="64" t="s">
        <v>114</v>
      </c>
      <c r="E323" s="257">
        <f t="shared" ref="E323:E386" si="5">F323*$G$1</f>
        <v>3.57</v>
      </c>
      <c r="F323" s="240">
        <v>2.1</v>
      </c>
    </row>
    <row r="324" spans="1:6">
      <c r="A324" s="64" t="s">
        <v>914</v>
      </c>
      <c r="B324" s="79" t="s">
        <v>915</v>
      </c>
      <c r="C324" s="256" t="s">
        <v>949</v>
      </c>
      <c r="D324" s="64" t="s">
        <v>111</v>
      </c>
      <c r="E324" s="257">
        <f t="shared" si="5"/>
        <v>5.95</v>
      </c>
      <c r="F324" s="240">
        <v>3.5</v>
      </c>
    </row>
    <row r="325" spans="1:6">
      <c r="A325" s="64" t="s">
        <v>914</v>
      </c>
      <c r="B325" s="79" t="s">
        <v>915</v>
      </c>
      <c r="C325" s="256" t="s">
        <v>949</v>
      </c>
      <c r="D325" s="64" t="s">
        <v>167</v>
      </c>
      <c r="E325" s="257">
        <f t="shared" si="5"/>
        <v>9.52</v>
      </c>
      <c r="F325" s="240">
        <v>5.6</v>
      </c>
    </row>
    <row r="326" spans="1:6" ht="36">
      <c r="A326" s="96" t="s">
        <v>916</v>
      </c>
      <c r="B326" s="55" t="s">
        <v>917</v>
      </c>
      <c r="C326" s="256" t="s">
        <v>112</v>
      </c>
      <c r="D326" s="64" t="s">
        <v>845</v>
      </c>
      <c r="E326" s="257">
        <f t="shared" si="5"/>
        <v>1.02</v>
      </c>
      <c r="F326" s="257">
        <v>0.6</v>
      </c>
    </row>
    <row r="327" spans="1:6" ht="36">
      <c r="A327" s="96" t="s">
        <v>916</v>
      </c>
      <c r="B327" s="55" t="s">
        <v>917</v>
      </c>
      <c r="C327" s="256" t="s">
        <v>112</v>
      </c>
      <c r="D327" s="64" t="s">
        <v>828</v>
      </c>
      <c r="E327" s="257">
        <f t="shared" si="5"/>
        <v>1.87</v>
      </c>
      <c r="F327" s="257">
        <v>1.1000000000000001</v>
      </c>
    </row>
    <row r="328" spans="1:6" ht="36">
      <c r="A328" s="96" t="s">
        <v>916</v>
      </c>
      <c r="B328" s="55" t="s">
        <v>917</v>
      </c>
      <c r="C328" s="256" t="s">
        <v>112</v>
      </c>
      <c r="D328" s="64" t="s">
        <v>317</v>
      </c>
      <c r="E328" s="257">
        <f t="shared" si="5"/>
        <v>4.76</v>
      </c>
      <c r="F328" s="257">
        <v>2.8</v>
      </c>
    </row>
    <row r="329" spans="1:6" ht="36">
      <c r="A329" s="96" t="s">
        <v>916</v>
      </c>
      <c r="B329" s="55" t="s">
        <v>917</v>
      </c>
      <c r="C329" s="256" t="s">
        <v>112</v>
      </c>
      <c r="D329" s="64" t="s">
        <v>114</v>
      </c>
      <c r="E329" s="257">
        <f t="shared" si="5"/>
        <v>8.33</v>
      </c>
      <c r="F329" s="257">
        <v>4.9000000000000004</v>
      </c>
    </row>
    <row r="330" spans="1:6" ht="36">
      <c r="A330" s="96" t="s">
        <v>916</v>
      </c>
      <c r="B330" s="55" t="s">
        <v>917</v>
      </c>
      <c r="C330" s="256" t="s">
        <v>112</v>
      </c>
      <c r="D330" s="64" t="s">
        <v>111</v>
      </c>
      <c r="E330" s="257">
        <f t="shared" si="5"/>
        <v>12.58</v>
      </c>
      <c r="F330" s="257">
        <v>7.4</v>
      </c>
    </row>
    <row r="331" spans="1:6" ht="36">
      <c r="A331" s="96" t="s">
        <v>916</v>
      </c>
      <c r="B331" s="55" t="s">
        <v>917</v>
      </c>
      <c r="C331" s="256" t="s">
        <v>112</v>
      </c>
      <c r="D331" s="64" t="s">
        <v>167</v>
      </c>
      <c r="E331" s="257">
        <f t="shared" si="5"/>
        <v>20.91</v>
      </c>
      <c r="F331" s="257">
        <v>12.3</v>
      </c>
    </row>
    <row r="332" spans="1:6" ht="36">
      <c r="A332" s="96" t="s">
        <v>916</v>
      </c>
      <c r="B332" s="55" t="s">
        <v>917</v>
      </c>
      <c r="C332" s="256" t="s">
        <v>949</v>
      </c>
      <c r="D332" s="64" t="s">
        <v>845</v>
      </c>
      <c r="E332" s="257">
        <f t="shared" si="5"/>
        <v>0.68</v>
      </c>
      <c r="F332" s="257">
        <v>0.4</v>
      </c>
    </row>
    <row r="333" spans="1:6" ht="36">
      <c r="A333" s="96" t="s">
        <v>916</v>
      </c>
      <c r="B333" s="55" t="s">
        <v>917</v>
      </c>
      <c r="C333" s="256" t="s">
        <v>949</v>
      </c>
      <c r="D333" s="64" t="s">
        <v>828</v>
      </c>
      <c r="E333" s="257">
        <f t="shared" si="5"/>
        <v>1.19</v>
      </c>
      <c r="F333" s="257">
        <v>0.7</v>
      </c>
    </row>
    <row r="334" spans="1:6" ht="36">
      <c r="A334" s="96" t="s">
        <v>916</v>
      </c>
      <c r="B334" s="55" t="s">
        <v>917</v>
      </c>
      <c r="C334" s="256" t="s">
        <v>949</v>
      </c>
      <c r="D334" s="64" t="s">
        <v>317</v>
      </c>
      <c r="E334" s="257">
        <f t="shared" si="5"/>
        <v>2.38</v>
      </c>
      <c r="F334" s="257">
        <v>1.4</v>
      </c>
    </row>
    <row r="335" spans="1:6" ht="36">
      <c r="A335" s="96" t="s">
        <v>916</v>
      </c>
      <c r="B335" s="55" t="s">
        <v>917</v>
      </c>
      <c r="C335" s="256" t="s">
        <v>949</v>
      </c>
      <c r="D335" s="64" t="s">
        <v>114</v>
      </c>
      <c r="E335" s="257">
        <f t="shared" si="5"/>
        <v>4.25</v>
      </c>
      <c r="F335" s="257">
        <v>2.5</v>
      </c>
    </row>
    <row r="336" spans="1:6" ht="36">
      <c r="A336" s="96" t="s">
        <v>916</v>
      </c>
      <c r="B336" s="55" t="s">
        <v>917</v>
      </c>
      <c r="C336" s="256" t="s">
        <v>949</v>
      </c>
      <c r="D336" s="64" t="s">
        <v>111</v>
      </c>
      <c r="E336" s="257">
        <f t="shared" si="5"/>
        <v>5.95</v>
      </c>
      <c r="F336" s="257">
        <v>3.5</v>
      </c>
    </row>
    <row r="337" spans="1:6" ht="36">
      <c r="A337" s="96" t="s">
        <v>916</v>
      </c>
      <c r="B337" s="55" t="s">
        <v>917</v>
      </c>
      <c r="C337" s="256" t="s">
        <v>949</v>
      </c>
      <c r="D337" s="64" t="s">
        <v>167</v>
      </c>
      <c r="E337" s="257">
        <f t="shared" si="5"/>
        <v>10.199999999999999</v>
      </c>
      <c r="F337" s="257">
        <v>6</v>
      </c>
    </row>
    <row r="338" spans="1:6" ht="36">
      <c r="A338" s="96" t="s">
        <v>918</v>
      </c>
      <c r="B338" s="55" t="s">
        <v>919</v>
      </c>
      <c r="C338" s="256" t="s">
        <v>112</v>
      </c>
      <c r="D338" s="64" t="s">
        <v>845</v>
      </c>
      <c r="E338" s="257">
        <f t="shared" si="5"/>
        <v>1.87</v>
      </c>
      <c r="F338" s="257">
        <v>1.1000000000000001</v>
      </c>
    </row>
    <row r="339" spans="1:6" ht="36">
      <c r="A339" s="96" t="s">
        <v>918</v>
      </c>
      <c r="B339" s="55" t="s">
        <v>919</v>
      </c>
      <c r="C339" s="256" t="s">
        <v>112</v>
      </c>
      <c r="D339" s="64" t="s">
        <v>828</v>
      </c>
      <c r="E339" s="257">
        <f t="shared" si="5"/>
        <v>3.06</v>
      </c>
      <c r="F339" s="257">
        <v>1.8</v>
      </c>
    </row>
    <row r="340" spans="1:6" ht="36">
      <c r="A340" s="96" t="s">
        <v>918</v>
      </c>
      <c r="B340" s="55" t="s">
        <v>919</v>
      </c>
      <c r="C340" s="256" t="s">
        <v>112</v>
      </c>
      <c r="D340" s="64" t="s">
        <v>317</v>
      </c>
      <c r="E340" s="257">
        <f t="shared" si="5"/>
        <v>5.44</v>
      </c>
      <c r="F340" s="257">
        <v>3.2</v>
      </c>
    </row>
    <row r="341" spans="1:6" ht="36">
      <c r="A341" s="96" t="s">
        <v>918</v>
      </c>
      <c r="B341" s="55" t="s">
        <v>919</v>
      </c>
      <c r="C341" s="256" t="s">
        <v>112</v>
      </c>
      <c r="D341" s="64" t="s">
        <v>114</v>
      </c>
      <c r="E341" s="257">
        <f t="shared" si="5"/>
        <v>9.52</v>
      </c>
      <c r="F341" s="257">
        <v>5.6</v>
      </c>
    </row>
    <row r="342" spans="1:6" ht="36">
      <c r="A342" s="96" t="s">
        <v>918</v>
      </c>
      <c r="B342" s="55" t="s">
        <v>919</v>
      </c>
      <c r="C342" s="256" t="s">
        <v>112</v>
      </c>
      <c r="D342" s="64" t="s">
        <v>111</v>
      </c>
      <c r="E342" s="257">
        <f t="shared" si="5"/>
        <v>14.28</v>
      </c>
      <c r="F342" s="257">
        <v>8.4</v>
      </c>
    </row>
    <row r="343" spans="1:6" ht="36">
      <c r="A343" s="96" t="s">
        <v>918</v>
      </c>
      <c r="B343" s="55" t="s">
        <v>919</v>
      </c>
      <c r="C343" s="256" t="s">
        <v>112</v>
      </c>
      <c r="D343" s="64" t="s">
        <v>167</v>
      </c>
      <c r="E343" s="257">
        <f t="shared" si="5"/>
        <v>23.8</v>
      </c>
      <c r="F343" s="257">
        <v>14</v>
      </c>
    </row>
    <row r="344" spans="1:6" ht="36">
      <c r="A344" s="96" t="s">
        <v>918</v>
      </c>
      <c r="B344" s="55" t="s">
        <v>919</v>
      </c>
      <c r="C344" s="256" t="s">
        <v>949</v>
      </c>
      <c r="D344" s="64" t="s">
        <v>845</v>
      </c>
      <c r="E344" s="257">
        <f t="shared" si="5"/>
        <v>0.68</v>
      </c>
      <c r="F344" s="257">
        <v>0.4</v>
      </c>
    </row>
    <row r="345" spans="1:6" ht="36">
      <c r="A345" s="96" t="s">
        <v>918</v>
      </c>
      <c r="B345" s="55" t="s">
        <v>919</v>
      </c>
      <c r="C345" s="256" t="s">
        <v>949</v>
      </c>
      <c r="D345" s="64" t="s">
        <v>828</v>
      </c>
      <c r="E345" s="257">
        <f t="shared" si="5"/>
        <v>1.19</v>
      </c>
      <c r="F345" s="257">
        <v>0.7</v>
      </c>
    </row>
    <row r="346" spans="1:6" ht="36">
      <c r="A346" s="96" t="s">
        <v>918</v>
      </c>
      <c r="B346" s="55" t="s">
        <v>919</v>
      </c>
      <c r="C346" s="256" t="s">
        <v>949</v>
      </c>
      <c r="D346" s="64" t="s">
        <v>317</v>
      </c>
      <c r="E346" s="257">
        <f t="shared" si="5"/>
        <v>2.38</v>
      </c>
      <c r="F346" s="257">
        <v>1.4</v>
      </c>
    </row>
    <row r="347" spans="1:6" ht="36">
      <c r="A347" s="96" t="s">
        <v>918</v>
      </c>
      <c r="B347" s="55" t="s">
        <v>919</v>
      </c>
      <c r="C347" s="256" t="s">
        <v>949</v>
      </c>
      <c r="D347" s="64" t="s">
        <v>114</v>
      </c>
      <c r="E347" s="257">
        <f t="shared" si="5"/>
        <v>4.59</v>
      </c>
      <c r="F347" s="257">
        <v>2.7</v>
      </c>
    </row>
    <row r="348" spans="1:6" ht="36">
      <c r="A348" s="96" t="s">
        <v>918</v>
      </c>
      <c r="B348" s="55" t="s">
        <v>919</v>
      </c>
      <c r="C348" s="256" t="s">
        <v>949</v>
      </c>
      <c r="D348" s="64" t="s">
        <v>111</v>
      </c>
      <c r="E348" s="257">
        <f t="shared" si="5"/>
        <v>7.14</v>
      </c>
      <c r="F348" s="257">
        <v>4.2</v>
      </c>
    </row>
    <row r="349" spans="1:6" ht="36">
      <c r="A349" s="96" t="s">
        <v>918</v>
      </c>
      <c r="B349" s="55" t="s">
        <v>919</v>
      </c>
      <c r="C349" s="256" t="s">
        <v>949</v>
      </c>
      <c r="D349" s="64" t="s">
        <v>167</v>
      </c>
      <c r="E349" s="257">
        <f t="shared" si="5"/>
        <v>11.73</v>
      </c>
      <c r="F349" s="257">
        <v>6.9</v>
      </c>
    </row>
    <row r="350" spans="1:6">
      <c r="A350" s="96" t="s">
        <v>920</v>
      </c>
      <c r="B350" s="55" t="s">
        <v>921</v>
      </c>
      <c r="C350" s="256" t="s">
        <v>112</v>
      </c>
      <c r="D350" s="64" t="s">
        <v>845</v>
      </c>
      <c r="E350" s="257">
        <f t="shared" si="5"/>
        <v>1.87</v>
      </c>
      <c r="F350" s="257">
        <v>1.1000000000000001</v>
      </c>
    </row>
    <row r="351" spans="1:6">
      <c r="A351" s="96" t="s">
        <v>920</v>
      </c>
      <c r="B351" s="55" t="s">
        <v>921</v>
      </c>
      <c r="C351" s="256" t="s">
        <v>112</v>
      </c>
      <c r="D351" s="64" t="s">
        <v>828</v>
      </c>
      <c r="E351" s="257">
        <f t="shared" si="5"/>
        <v>3.06</v>
      </c>
      <c r="F351" s="257">
        <v>1.8</v>
      </c>
    </row>
    <row r="352" spans="1:6">
      <c r="A352" s="96" t="s">
        <v>920</v>
      </c>
      <c r="B352" s="55" t="s">
        <v>921</v>
      </c>
      <c r="C352" s="256" t="s">
        <v>112</v>
      </c>
      <c r="D352" s="64" t="s">
        <v>317</v>
      </c>
      <c r="E352" s="257">
        <f t="shared" si="5"/>
        <v>4.25</v>
      </c>
      <c r="F352" s="257">
        <v>2.5</v>
      </c>
    </row>
    <row r="353" spans="1:6">
      <c r="A353" s="96" t="s">
        <v>920</v>
      </c>
      <c r="B353" s="55" t="s">
        <v>921</v>
      </c>
      <c r="C353" s="256" t="s">
        <v>112</v>
      </c>
      <c r="D353" s="64" t="s">
        <v>114</v>
      </c>
      <c r="E353" s="257">
        <f t="shared" si="5"/>
        <v>7.8199999999999994</v>
      </c>
      <c r="F353" s="257">
        <v>4.5999999999999996</v>
      </c>
    </row>
    <row r="354" spans="1:6">
      <c r="A354" s="96" t="s">
        <v>920</v>
      </c>
      <c r="B354" s="55" t="s">
        <v>921</v>
      </c>
      <c r="C354" s="256" t="s">
        <v>112</v>
      </c>
      <c r="D354" s="64" t="s">
        <v>111</v>
      </c>
      <c r="E354" s="257">
        <f t="shared" si="5"/>
        <v>13.09</v>
      </c>
      <c r="F354" s="257">
        <v>7.7</v>
      </c>
    </row>
    <row r="355" spans="1:6">
      <c r="A355" s="96" t="s">
        <v>920</v>
      </c>
      <c r="B355" s="55" t="s">
        <v>921</v>
      </c>
      <c r="C355" s="256" t="s">
        <v>112</v>
      </c>
      <c r="D355" s="64" t="s">
        <v>167</v>
      </c>
      <c r="E355" s="257">
        <f t="shared" si="5"/>
        <v>20.91</v>
      </c>
      <c r="F355" s="257">
        <v>12.3</v>
      </c>
    </row>
    <row r="356" spans="1:6">
      <c r="A356" s="96" t="s">
        <v>920</v>
      </c>
      <c r="B356" s="55" t="s">
        <v>921</v>
      </c>
      <c r="C356" s="256" t="s">
        <v>949</v>
      </c>
      <c r="D356" s="64" t="s">
        <v>845</v>
      </c>
      <c r="E356" s="257">
        <f t="shared" si="5"/>
        <v>0.68</v>
      </c>
      <c r="F356" s="257">
        <v>0.4</v>
      </c>
    </row>
    <row r="357" spans="1:6">
      <c r="A357" s="96" t="s">
        <v>920</v>
      </c>
      <c r="B357" s="55" t="s">
        <v>921</v>
      </c>
      <c r="C357" s="256" t="s">
        <v>949</v>
      </c>
      <c r="D357" s="64" t="s">
        <v>828</v>
      </c>
      <c r="E357" s="257">
        <f t="shared" si="5"/>
        <v>1.19</v>
      </c>
      <c r="F357" s="257">
        <v>0.7</v>
      </c>
    </row>
    <row r="358" spans="1:6">
      <c r="A358" s="96" t="s">
        <v>920</v>
      </c>
      <c r="B358" s="55" t="s">
        <v>921</v>
      </c>
      <c r="C358" s="256" t="s">
        <v>949</v>
      </c>
      <c r="D358" s="64" t="s">
        <v>317</v>
      </c>
      <c r="E358" s="257">
        <f t="shared" si="5"/>
        <v>1.87</v>
      </c>
      <c r="F358" s="257">
        <v>1.1000000000000001</v>
      </c>
    </row>
    <row r="359" spans="1:6">
      <c r="A359" s="96" t="s">
        <v>920</v>
      </c>
      <c r="B359" s="55" t="s">
        <v>921</v>
      </c>
      <c r="C359" s="256" t="s">
        <v>949</v>
      </c>
      <c r="D359" s="64" t="s">
        <v>114</v>
      </c>
      <c r="E359" s="257">
        <f t="shared" si="5"/>
        <v>3.57</v>
      </c>
      <c r="F359" s="257">
        <v>2.1</v>
      </c>
    </row>
    <row r="360" spans="1:6">
      <c r="A360" s="96" t="s">
        <v>920</v>
      </c>
      <c r="B360" s="55" t="s">
        <v>921</v>
      </c>
      <c r="C360" s="256" t="s">
        <v>949</v>
      </c>
      <c r="D360" s="64" t="s">
        <v>111</v>
      </c>
      <c r="E360" s="257">
        <f t="shared" si="5"/>
        <v>5.95</v>
      </c>
      <c r="F360" s="257">
        <v>3.5</v>
      </c>
    </row>
    <row r="361" spans="1:6">
      <c r="A361" s="96" t="s">
        <v>920</v>
      </c>
      <c r="B361" s="55" t="s">
        <v>921</v>
      </c>
      <c r="C361" s="256" t="s">
        <v>949</v>
      </c>
      <c r="D361" s="64" t="s">
        <v>167</v>
      </c>
      <c r="E361" s="257">
        <f t="shared" si="5"/>
        <v>9.52</v>
      </c>
      <c r="F361" s="257">
        <v>5.6</v>
      </c>
    </row>
    <row r="362" spans="1:6">
      <c r="A362" s="259" t="s">
        <v>922</v>
      </c>
      <c r="B362" s="260" t="s">
        <v>922</v>
      </c>
      <c r="C362" s="256" t="s">
        <v>112</v>
      </c>
      <c r="D362" s="64" t="s">
        <v>845</v>
      </c>
      <c r="E362" s="257">
        <f t="shared" si="5"/>
        <v>1.53</v>
      </c>
      <c r="F362" s="259">
        <v>0.9</v>
      </c>
    </row>
    <row r="363" spans="1:6">
      <c r="A363" s="259" t="s">
        <v>922</v>
      </c>
      <c r="B363" s="260" t="s">
        <v>922</v>
      </c>
      <c r="C363" s="256" t="s">
        <v>112</v>
      </c>
      <c r="D363" s="64" t="s">
        <v>828</v>
      </c>
      <c r="E363" s="257">
        <f t="shared" si="5"/>
        <v>2.72</v>
      </c>
      <c r="F363" s="259">
        <v>1.6</v>
      </c>
    </row>
    <row r="364" spans="1:6">
      <c r="A364" s="259" t="s">
        <v>922</v>
      </c>
      <c r="B364" s="260" t="s">
        <v>922</v>
      </c>
      <c r="C364" s="256" t="s">
        <v>112</v>
      </c>
      <c r="D364" s="64" t="s">
        <v>317</v>
      </c>
      <c r="E364" s="257">
        <f t="shared" si="5"/>
        <v>4.42</v>
      </c>
      <c r="F364" s="259">
        <v>2.6</v>
      </c>
    </row>
    <row r="365" spans="1:6">
      <c r="A365" s="259" t="s">
        <v>922</v>
      </c>
      <c r="B365" s="260" t="s">
        <v>922</v>
      </c>
      <c r="C365" s="256" t="s">
        <v>112</v>
      </c>
      <c r="D365" s="64" t="s">
        <v>114</v>
      </c>
      <c r="E365" s="257">
        <f t="shared" si="5"/>
        <v>7.6499999999999995</v>
      </c>
      <c r="F365" s="259">
        <v>4.5</v>
      </c>
    </row>
    <row r="366" spans="1:6">
      <c r="A366" s="259" t="s">
        <v>922</v>
      </c>
      <c r="B366" s="260" t="s">
        <v>922</v>
      </c>
      <c r="C366" s="256" t="s">
        <v>112</v>
      </c>
      <c r="D366" s="64" t="s">
        <v>111</v>
      </c>
      <c r="E366" s="257">
        <f t="shared" si="5"/>
        <v>13.09</v>
      </c>
      <c r="F366" s="259">
        <v>7.7</v>
      </c>
    </row>
    <row r="367" spans="1:6">
      <c r="A367" s="259" t="s">
        <v>922</v>
      </c>
      <c r="B367" s="260" t="s">
        <v>922</v>
      </c>
      <c r="C367" s="256" t="s">
        <v>112</v>
      </c>
      <c r="D367" s="64" t="s">
        <v>167</v>
      </c>
      <c r="E367" s="257">
        <f t="shared" si="5"/>
        <v>22.099999999999998</v>
      </c>
      <c r="F367" s="259">
        <v>13</v>
      </c>
    </row>
    <row r="368" spans="1:6">
      <c r="A368" s="259" t="s">
        <v>922</v>
      </c>
      <c r="B368" s="260" t="s">
        <v>922</v>
      </c>
      <c r="C368" s="256" t="s">
        <v>949</v>
      </c>
      <c r="D368" s="64" t="s">
        <v>845</v>
      </c>
      <c r="E368" s="257">
        <f t="shared" si="5"/>
        <v>1.02</v>
      </c>
      <c r="F368" s="259">
        <v>0.6</v>
      </c>
    </row>
    <row r="369" spans="1:6">
      <c r="A369" s="259" t="s">
        <v>922</v>
      </c>
      <c r="B369" s="260" t="s">
        <v>922</v>
      </c>
      <c r="C369" s="256" t="s">
        <v>949</v>
      </c>
      <c r="D369" s="64" t="s">
        <v>828</v>
      </c>
      <c r="E369" s="257">
        <f t="shared" si="5"/>
        <v>1.87</v>
      </c>
      <c r="F369" s="259">
        <v>1.1000000000000001</v>
      </c>
    </row>
    <row r="370" spans="1:6">
      <c r="A370" s="259" t="s">
        <v>922</v>
      </c>
      <c r="B370" s="260" t="s">
        <v>922</v>
      </c>
      <c r="C370" s="256" t="s">
        <v>949</v>
      </c>
      <c r="D370" s="64" t="s">
        <v>317</v>
      </c>
      <c r="E370" s="257">
        <f t="shared" si="5"/>
        <v>3.23</v>
      </c>
      <c r="F370" s="259">
        <v>1.9</v>
      </c>
    </row>
    <row r="371" spans="1:6">
      <c r="A371" s="259" t="s">
        <v>922</v>
      </c>
      <c r="B371" s="260" t="s">
        <v>922</v>
      </c>
      <c r="C371" s="256" t="s">
        <v>949</v>
      </c>
      <c r="D371" s="64" t="s">
        <v>114</v>
      </c>
      <c r="E371" s="257">
        <f t="shared" si="5"/>
        <v>5.44</v>
      </c>
      <c r="F371" s="259">
        <v>3.2</v>
      </c>
    </row>
    <row r="372" spans="1:6">
      <c r="A372" s="259" t="s">
        <v>922</v>
      </c>
      <c r="B372" s="260" t="s">
        <v>922</v>
      </c>
      <c r="C372" s="256" t="s">
        <v>949</v>
      </c>
      <c r="D372" s="64" t="s">
        <v>111</v>
      </c>
      <c r="E372" s="257">
        <f t="shared" si="5"/>
        <v>9.18</v>
      </c>
      <c r="F372" s="259">
        <v>5.4</v>
      </c>
    </row>
    <row r="373" spans="1:6">
      <c r="A373" s="261" t="s">
        <v>922</v>
      </c>
      <c r="B373" s="262" t="s">
        <v>922</v>
      </c>
      <c r="C373" s="263" t="s">
        <v>949</v>
      </c>
      <c r="D373" s="249" t="s">
        <v>167</v>
      </c>
      <c r="E373" s="257">
        <f t="shared" si="5"/>
        <v>15.469999999999999</v>
      </c>
      <c r="F373" s="261">
        <v>9.1</v>
      </c>
    </row>
    <row r="374" spans="1:6" ht="25.5">
      <c r="A374" s="236" t="s">
        <v>858</v>
      </c>
      <c r="B374" s="237" t="s">
        <v>859</v>
      </c>
      <c r="C374" s="256" t="s">
        <v>112</v>
      </c>
      <c r="D374" s="64" t="s">
        <v>845</v>
      </c>
      <c r="E374" s="257">
        <f t="shared" si="5"/>
        <v>1.7</v>
      </c>
      <c r="F374" s="236">
        <v>1</v>
      </c>
    </row>
    <row r="375" spans="1:6" ht="25.5">
      <c r="A375" s="236" t="s">
        <v>858</v>
      </c>
      <c r="B375" s="237" t="s">
        <v>859</v>
      </c>
      <c r="C375" s="256" t="s">
        <v>112</v>
      </c>
      <c r="D375" s="64" t="s">
        <v>828</v>
      </c>
      <c r="E375" s="257">
        <f t="shared" si="5"/>
        <v>2.5499999999999998</v>
      </c>
      <c r="F375" s="236">
        <v>1.5</v>
      </c>
    </row>
    <row r="376" spans="1:6" ht="25.5">
      <c r="A376" s="236" t="s">
        <v>858</v>
      </c>
      <c r="B376" s="237" t="s">
        <v>859</v>
      </c>
      <c r="C376" s="256" t="s">
        <v>112</v>
      </c>
      <c r="D376" s="64" t="s">
        <v>317</v>
      </c>
      <c r="E376" s="257">
        <f t="shared" si="5"/>
        <v>3.4</v>
      </c>
      <c r="F376" s="236">
        <v>2</v>
      </c>
    </row>
    <row r="377" spans="1:6" ht="25.5">
      <c r="A377" s="236" t="s">
        <v>858</v>
      </c>
      <c r="B377" s="237" t="s">
        <v>859</v>
      </c>
      <c r="C377" s="256" t="s">
        <v>112</v>
      </c>
      <c r="D377" s="64" t="s">
        <v>114</v>
      </c>
      <c r="E377" s="257">
        <f t="shared" si="5"/>
        <v>4.25</v>
      </c>
      <c r="F377" s="236">
        <v>2.5</v>
      </c>
    </row>
    <row r="378" spans="1:6" ht="25.5">
      <c r="A378" s="236" t="s">
        <v>858</v>
      </c>
      <c r="B378" s="237" t="s">
        <v>859</v>
      </c>
      <c r="C378" s="256" t="s">
        <v>112</v>
      </c>
      <c r="D378" s="64" t="s">
        <v>111</v>
      </c>
      <c r="E378" s="257">
        <f t="shared" si="5"/>
        <v>11.9</v>
      </c>
      <c r="F378" s="236">
        <v>7</v>
      </c>
    </row>
    <row r="379" spans="1:6" ht="25.5">
      <c r="A379" s="236" t="s">
        <v>858</v>
      </c>
      <c r="B379" s="237" t="s">
        <v>859</v>
      </c>
      <c r="C379" s="256" t="s">
        <v>112</v>
      </c>
      <c r="D379" s="64" t="s">
        <v>167</v>
      </c>
      <c r="E379" s="257">
        <f t="shared" si="5"/>
        <v>17</v>
      </c>
      <c r="F379" s="236">
        <v>10</v>
      </c>
    </row>
    <row r="380" spans="1:6" ht="25.5">
      <c r="A380" s="236" t="s">
        <v>858</v>
      </c>
      <c r="B380" s="237" t="s">
        <v>859</v>
      </c>
      <c r="C380" s="256" t="s">
        <v>949</v>
      </c>
      <c r="D380" s="64" t="s">
        <v>845</v>
      </c>
      <c r="E380" s="257">
        <f t="shared" si="5"/>
        <v>0.85</v>
      </c>
      <c r="F380" s="236">
        <v>0.5</v>
      </c>
    </row>
    <row r="381" spans="1:6" ht="25.5">
      <c r="A381" s="236" t="s">
        <v>858</v>
      </c>
      <c r="B381" s="237" t="s">
        <v>859</v>
      </c>
      <c r="C381" s="256" t="s">
        <v>949</v>
      </c>
      <c r="D381" s="64" t="s">
        <v>828</v>
      </c>
      <c r="E381" s="257">
        <f t="shared" si="5"/>
        <v>1.2749999999999999</v>
      </c>
      <c r="F381" s="236">
        <v>0.75</v>
      </c>
    </row>
    <row r="382" spans="1:6" ht="25.5">
      <c r="A382" s="236" t="s">
        <v>858</v>
      </c>
      <c r="B382" s="237" t="s">
        <v>859</v>
      </c>
      <c r="C382" s="256" t="s">
        <v>949</v>
      </c>
      <c r="D382" s="64" t="s">
        <v>317</v>
      </c>
      <c r="E382" s="257">
        <f t="shared" si="5"/>
        <v>1.7</v>
      </c>
      <c r="F382" s="236">
        <v>1</v>
      </c>
    </row>
    <row r="383" spans="1:6" ht="25.5">
      <c r="A383" s="236" t="s">
        <v>858</v>
      </c>
      <c r="B383" s="237" t="s">
        <v>859</v>
      </c>
      <c r="C383" s="256" t="s">
        <v>949</v>
      </c>
      <c r="D383" s="64" t="s">
        <v>114</v>
      </c>
      <c r="E383" s="257">
        <f t="shared" si="5"/>
        <v>2.5499999999999998</v>
      </c>
      <c r="F383" s="236">
        <v>1.5</v>
      </c>
    </row>
    <row r="384" spans="1:6" ht="25.5">
      <c r="A384" s="236" t="s">
        <v>858</v>
      </c>
      <c r="B384" s="237" t="s">
        <v>859</v>
      </c>
      <c r="C384" s="256" t="s">
        <v>949</v>
      </c>
      <c r="D384" s="64" t="s">
        <v>111</v>
      </c>
      <c r="E384" s="257">
        <f t="shared" si="5"/>
        <v>8.5</v>
      </c>
      <c r="F384" s="236">
        <v>5</v>
      </c>
    </row>
    <row r="385" spans="1:6" ht="25.5">
      <c r="A385" s="236" t="s">
        <v>858</v>
      </c>
      <c r="B385" s="237" t="s">
        <v>859</v>
      </c>
      <c r="C385" s="263" t="s">
        <v>949</v>
      </c>
      <c r="D385" s="249" t="s">
        <v>167</v>
      </c>
      <c r="E385" s="257">
        <f t="shared" si="5"/>
        <v>11.9</v>
      </c>
      <c r="F385" s="236">
        <v>7</v>
      </c>
    </row>
    <row r="386" spans="1:6" ht="25.5">
      <c r="A386" s="236" t="s">
        <v>860</v>
      </c>
      <c r="B386" s="237" t="s">
        <v>861</v>
      </c>
      <c r="C386" s="256" t="s">
        <v>112</v>
      </c>
      <c r="D386" s="64" t="s">
        <v>845</v>
      </c>
      <c r="E386" s="257">
        <f t="shared" si="5"/>
        <v>3.4</v>
      </c>
      <c r="F386" s="236">
        <v>2</v>
      </c>
    </row>
    <row r="387" spans="1:6" ht="25.5">
      <c r="A387" s="236" t="s">
        <v>860</v>
      </c>
      <c r="B387" s="237" t="s">
        <v>861</v>
      </c>
      <c r="C387" s="256" t="s">
        <v>112</v>
      </c>
      <c r="D387" s="64" t="s">
        <v>828</v>
      </c>
      <c r="E387" s="257">
        <f t="shared" ref="E387:E450" si="6">F387*$G$1</f>
        <v>5.0999999999999996</v>
      </c>
      <c r="F387" s="236">
        <v>3</v>
      </c>
    </row>
    <row r="388" spans="1:6" ht="25.5">
      <c r="A388" s="236" t="s">
        <v>860</v>
      </c>
      <c r="B388" s="237" t="s">
        <v>861</v>
      </c>
      <c r="C388" s="256" t="s">
        <v>112</v>
      </c>
      <c r="D388" s="64" t="s">
        <v>317</v>
      </c>
      <c r="E388" s="257">
        <f t="shared" si="6"/>
        <v>6.8</v>
      </c>
      <c r="F388" s="236">
        <v>4</v>
      </c>
    </row>
    <row r="389" spans="1:6" ht="25.5">
      <c r="A389" s="236" t="s">
        <v>860</v>
      </c>
      <c r="B389" s="237" t="s">
        <v>861</v>
      </c>
      <c r="C389" s="256" t="s">
        <v>112</v>
      </c>
      <c r="D389" s="64" t="s">
        <v>114</v>
      </c>
      <c r="E389" s="257">
        <f t="shared" si="6"/>
        <v>8.5</v>
      </c>
      <c r="F389" s="236">
        <v>5</v>
      </c>
    </row>
    <row r="390" spans="1:6" ht="25.5">
      <c r="A390" s="236" t="s">
        <v>860</v>
      </c>
      <c r="B390" s="237" t="s">
        <v>861</v>
      </c>
      <c r="C390" s="256" t="s">
        <v>112</v>
      </c>
      <c r="D390" s="64" t="s">
        <v>111</v>
      </c>
      <c r="E390" s="257">
        <f t="shared" si="6"/>
        <v>11.9</v>
      </c>
      <c r="F390" s="236">
        <v>7</v>
      </c>
    </row>
    <row r="391" spans="1:6" ht="25.5">
      <c r="A391" s="236" t="s">
        <v>860</v>
      </c>
      <c r="B391" s="237" t="s">
        <v>861</v>
      </c>
      <c r="C391" s="256" t="s">
        <v>112</v>
      </c>
      <c r="D391" s="64" t="s">
        <v>167</v>
      </c>
      <c r="E391" s="257">
        <f t="shared" si="6"/>
        <v>17</v>
      </c>
      <c r="F391" s="236">
        <v>10</v>
      </c>
    </row>
    <row r="392" spans="1:6" ht="25.5">
      <c r="A392" s="236" t="s">
        <v>860</v>
      </c>
      <c r="B392" s="237" t="s">
        <v>861</v>
      </c>
      <c r="C392" s="256" t="s">
        <v>949</v>
      </c>
      <c r="D392" s="64" t="s">
        <v>845</v>
      </c>
      <c r="E392" s="257">
        <f t="shared" si="6"/>
        <v>1.7</v>
      </c>
      <c r="F392" s="236">
        <v>1</v>
      </c>
    </row>
    <row r="393" spans="1:6" ht="25.5">
      <c r="A393" s="236" t="s">
        <v>860</v>
      </c>
      <c r="B393" s="237" t="s">
        <v>861</v>
      </c>
      <c r="C393" s="256" t="s">
        <v>949</v>
      </c>
      <c r="D393" s="64" t="s">
        <v>828</v>
      </c>
      <c r="E393" s="257">
        <f t="shared" si="6"/>
        <v>2.5499999999999998</v>
      </c>
      <c r="F393" s="236">
        <v>1.5</v>
      </c>
    </row>
    <row r="394" spans="1:6" ht="25.5">
      <c r="A394" s="236" t="s">
        <v>860</v>
      </c>
      <c r="B394" s="237" t="s">
        <v>861</v>
      </c>
      <c r="C394" s="256" t="s">
        <v>949</v>
      </c>
      <c r="D394" s="64" t="s">
        <v>317</v>
      </c>
      <c r="E394" s="257">
        <f t="shared" si="6"/>
        <v>3.4</v>
      </c>
      <c r="F394" s="236">
        <v>2</v>
      </c>
    </row>
    <row r="395" spans="1:6" ht="25.5">
      <c r="A395" s="236" t="s">
        <v>860</v>
      </c>
      <c r="B395" s="237" t="s">
        <v>861</v>
      </c>
      <c r="C395" s="256" t="s">
        <v>949</v>
      </c>
      <c r="D395" s="64" t="s">
        <v>114</v>
      </c>
      <c r="E395" s="257">
        <f t="shared" si="6"/>
        <v>5.0999999999999996</v>
      </c>
      <c r="F395" s="236">
        <v>3</v>
      </c>
    </row>
    <row r="396" spans="1:6" ht="25.5">
      <c r="A396" s="236" t="s">
        <v>860</v>
      </c>
      <c r="B396" s="237" t="s">
        <v>861</v>
      </c>
      <c r="C396" s="256" t="s">
        <v>949</v>
      </c>
      <c r="D396" s="64" t="s">
        <v>111</v>
      </c>
      <c r="E396" s="257">
        <f t="shared" si="6"/>
        <v>8.5</v>
      </c>
      <c r="F396" s="236">
        <v>5</v>
      </c>
    </row>
    <row r="397" spans="1:6" ht="25.5">
      <c r="A397" s="236" t="s">
        <v>860</v>
      </c>
      <c r="B397" s="237" t="s">
        <v>861</v>
      </c>
      <c r="C397" s="263" t="s">
        <v>949</v>
      </c>
      <c r="D397" s="249" t="s">
        <v>167</v>
      </c>
      <c r="E397" s="257">
        <f t="shared" si="6"/>
        <v>11.9</v>
      </c>
      <c r="F397" s="236">
        <v>7</v>
      </c>
    </row>
    <row r="398" spans="1:6">
      <c r="A398" s="236" t="s">
        <v>865</v>
      </c>
      <c r="B398" s="237" t="s">
        <v>866</v>
      </c>
      <c r="C398" s="256" t="s">
        <v>112</v>
      </c>
      <c r="D398" s="64" t="s">
        <v>845</v>
      </c>
      <c r="E398" s="257">
        <f t="shared" si="6"/>
        <v>1.19</v>
      </c>
      <c r="F398" s="236">
        <v>0.7</v>
      </c>
    </row>
    <row r="399" spans="1:6">
      <c r="A399" s="236" t="s">
        <v>865</v>
      </c>
      <c r="B399" s="237" t="s">
        <v>866</v>
      </c>
      <c r="C399" s="256" t="s">
        <v>112</v>
      </c>
      <c r="D399" s="64" t="s">
        <v>828</v>
      </c>
      <c r="E399" s="257">
        <f t="shared" si="6"/>
        <v>1.53</v>
      </c>
      <c r="F399" s="236">
        <v>0.9</v>
      </c>
    </row>
    <row r="400" spans="1:6">
      <c r="A400" s="236" t="s">
        <v>865</v>
      </c>
      <c r="B400" s="237" t="s">
        <v>866</v>
      </c>
      <c r="C400" s="256" t="s">
        <v>112</v>
      </c>
      <c r="D400" s="64" t="s">
        <v>317</v>
      </c>
      <c r="E400" s="257">
        <f t="shared" si="6"/>
        <v>1.7</v>
      </c>
      <c r="F400" s="236">
        <v>1</v>
      </c>
    </row>
    <row r="401" spans="1:6">
      <c r="A401" s="236" t="s">
        <v>865</v>
      </c>
      <c r="B401" s="237" t="s">
        <v>866</v>
      </c>
      <c r="C401" s="256" t="s">
        <v>112</v>
      </c>
      <c r="D401" s="64" t="s">
        <v>114</v>
      </c>
      <c r="E401" s="257">
        <f t="shared" si="6"/>
        <v>1.87</v>
      </c>
      <c r="F401" s="236">
        <v>1.1000000000000001</v>
      </c>
    </row>
    <row r="402" spans="1:6">
      <c r="A402" s="236" t="s">
        <v>865</v>
      </c>
      <c r="B402" s="237" t="s">
        <v>866</v>
      </c>
      <c r="C402" s="256" t="s">
        <v>112</v>
      </c>
      <c r="D402" s="64" t="s">
        <v>111</v>
      </c>
      <c r="E402" s="257">
        <f t="shared" si="6"/>
        <v>2.38</v>
      </c>
      <c r="F402" s="236">
        <v>1.4</v>
      </c>
    </row>
    <row r="403" spans="1:6">
      <c r="A403" s="236" t="s">
        <v>865</v>
      </c>
      <c r="B403" s="237" t="s">
        <v>866</v>
      </c>
      <c r="C403" s="256" t="s">
        <v>112</v>
      </c>
      <c r="D403" s="64" t="s">
        <v>167</v>
      </c>
      <c r="E403" s="257">
        <f t="shared" si="6"/>
        <v>2.5499999999999998</v>
      </c>
      <c r="F403" s="236">
        <v>1.5</v>
      </c>
    </row>
    <row r="404" spans="1:6">
      <c r="A404" s="236" t="s">
        <v>865</v>
      </c>
      <c r="B404" s="237" t="s">
        <v>866</v>
      </c>
      <c r="C404" s="256" t="s">
        <v>949</v>
      </c>
      <c r="D404" s="64" t="s">
        <v>845</v>
      </c>
      <c r="E404" s="257">
        <f t="shared" si="6"/>
        <v>1.19</v>
      </c>
      <c r="F404" s="236">
        <v>0.7</v>
      </c>
    </row>
    <row r="405" spans="1:6">
      <c r="A405" s="236" t="s">
        <v>865</v>
      </c>
      <c r="B405" s="237" t="s">
        <v>866</v>
      </c>
      <c r="C405" s="256" t="s">
        <v>949</v>
      </c>
      <c r="D405" s="64" t="s">
        <v>828</v>
      </c>
      <c r="E405" s="257">
        <f t="shared" si="6"/>
        <v>1.53</v>
      </c>
      <c r="F405" s="236">
        <v>0.9</v>
      </c>
    </row>
    <row r="406" spans="1:6">
      <c r="A406" s="236" t="s">
        <v>865</v>
      </c>
      <c r="B406" s="237" t="s">
        <v>866</v>
      </c>
      <c r="C406" s="256" t="s">
        <v>949</v>
      </c>
      <c r="D406" s="64" t="s">
        <v>317</v>
      </c>
      <c r="E406" s="257">
        <f t="shared" si="6"/>
        <v>1.7</v>
      </c>
      <c r="F406" s="236">
        <v>1</v>
      </c>
    </row>
    <row r="407" spans="1:6">
      <c r="A407" s="236" t="s">
        <v>865</v>
      </c>
      <c r="B407" s="237" t="s">
        <v>866</v>
      </c>
      <c r="C407" s="256" t="s">
        <v>949</v>
      </c>
      <c r="D407" s="64" t="s">
        <v>114</v>
      </c>
      <c r="E407" s="257">
        <f t="shared" si="6"/>
        <v>1.87</v>
      </c>
      <c r="F407" s="236">
        <v>1.1000000000000001</v>
      </c>
    </row>
    <row r="408" spans="1:6">
      <c r="A408" s="236" t="s">
        <v>865</v>
      </c>
      <c r="B408" s="237" t="s">
        <v>866</v>
      </c>
      <c r="C408" s="256" t="s">
        <v>949</v>
      </c>
      <c r="D408" s="64" t="s">
        <v>111</v>
      </c>
      <c r="E408" s="257">
        <f t="shared" si="6"/>
        <v>2.38</v>
      </c>
      <c r="F408" s="236">
        <v>1.4</v>
      </c>
    </row>
    <row r="409" spans="1:6">
      <c r="A409" s="236" t="s">
        <v>865</v>
      </c>
      <c r="B409" s="237" t="s">
        <v>866</v>
      </c>
      <c r="C409" s="263" t="s">
        <v>949</v>
      </c>
      <c r="D409" s="249" t="s">
        <v>167</v>
      </c>
      <c r="E409" s="257">
        <f t="shared" si="6"/>
        <v>2.5499999999999998</v>
      </c>
      <c r="F409" s="236">
        <v>1.5</v>
      </c>
    </row>
    <row r="410" spans="1:6">
      <c r="A410" s="236" t="s">
        <v>895</v>
      </c>
      <c r="B410" s="237" t="s">
        <v>958</v>
      </c>
      <c r="C410" s="256" t="s">
        <v>112</v>
      </c>
      <c r="D410" s="64" t="s">
        <v>845</v>
      </c>
      <c r="E410" s="257"/>
      <c r="F410" s="236" t="s">
        <v>897</v>
      </c>
    </row>
    <row r="411" spans="1:6">
      <c r="A411" s="236" t="s">
        <v>895</v>
      </c>
      <c r="B411" s="237" t="s">
        <v>958</v>
      </c>
      <c r="C411" s="256" t="s">
        <v>112</v>
      </c>
      <c r="D411" s="64" t="s">
        <v>828</v>
      </c>
      <c r="E411" s="257">
        <f t="shared" si="6"/>
        <v>1.7</v>
      </c>
      <c r="F411" s="236">
        <v>1</v>
      </c>
    </row>
    <row r="412" spans="1:6">
      <c r="A412" s="236" t="s">
        <v>895</v>
      </c>
      <c r="B412" s="237" t="s">
        <v>958</v>
      </c>
      <c r="C412" s="256" t="s">
        <v>112</v>
      </c>
      <c r="D412" s="64" t="s">
        <v>317</v>
      </c>
      <c r="E412" s="257">
        <f t="shared" si="6"/>
        <v>3.4</v>
      </c>
      <c r="F412" s="236">
        <v>2</v>
      </c>
    </row>
    <row r="413" spans="1:6">
      <c r="A413" s="236" t="s">
        <v>895</v>
      </c>
      <c r="B413" s="237" t="s">
        <v>958</v>
      </c>
      <c r="C413" s="256" t="s">
        <v>112</v>
      </c>
      <c r="D413" s="64" t="s">
        <v>114</v>
      </c>
      <c r="E413" s="257">
        <f t="shared" si="6"/>
        <v>4.25</v>
      </c>
      <c r="F413" s="236">
        <v>2.5</v>
      </c>
    </row>
    <row r="414" spans="1:6">
      <c r="A414" s="236" t="s">
        <v>895</v>
      </c>
      <c r="B414" s="237" t="s">
        <v>958</v>
      </c>
      <c r="C414" s="256" t="s">
        <v>112</v>
      </c>
      <c r="D414" s="64" t="s">
        <v>111</v>
      </c>
      <c r="E414" s="257">
        <f t="shared" si="6"/>
        <v>5.95</v>
      </c>
      <c r="F414" s="236">
        <v>3.5</v>
      </c>
    </row>
    <row r="415" spans="1:6">
      <c r="A415" s="236" t="s">
        <v>895</v>
      </c>
      <c r="B415" s="237" t="s">
        <v>958</v>
      </c>
      <c r="C415" s="256" t="s">
        <v>112</v>
      </c>
      <c r="D415" s="64" t="s">
        <v>167</v>
      </c>
      <c r="E415" s="257">
        <f t="shared" si="6"/>
        <v>7.6499999999999995</v>
      </c>
      <c r="F415" s="236">
        <v>4.5</v>
      </c>
    </row>
    <row r="416" spans="1:6">
      <c r="A416" s="236" t="s">
        <v>895</v>
      </c>
      <c r="B416" s="237" t="s">
        <v>958</v>
      </c>
      <c r="C416" s="256" t="s">
        <v>949</v>
      </c>
      <c r="D416" s="64" t="s">
        <v>845</v>
      </c>
      <c r="E416" s="257"/>
      <c r="F416" s="236" t="s">
        <v>897</v>
      </c>
    </row>
    <row r="417" spans="1:6">
      <c r="A417" s="236" t="s">
        <v>895</v>
      </c>
      <c r="B417" s="237" t="s">
        <v>958</v>
      </c>
      <c r="C417" s="256" t="s">
        <v>949</v>
      </c>
      <c r="D417" s="64" t="s">
        <v>828</v>
      </c>
      <c r="E417" s="257">
        <f t="shared" si="6"/>
        <v>0.85</v>
      </c>
      <c r="F417" s="236">
        <v>0.5</v>
      </c>
    </row>
    <row r="418" spans="1:6">
      <c r="A418" s="236" t="s">
        <v>895</v>
      </c>
      <c r="B418" s="237" t="s">
        <v>958</v>
      </c>
      <c r="C418" s="256" t="s">
        <v>949</v>
      </c>
      <c r="D418" s="64" t="s">
        <v>317</v>
      </c>
      <c r="E418" s="257">
        <f t="shared" si="6"/>
        <v>2.04</v>
      </c>
      <c r="F418" s="236">
        <v>1.2</v>
      </c>
    </row>
    <row r="419" spans="1:6">
      <c r="A419" s="236" t="s">
        <v>895</v>
      </c>
      <c r="B419" s="237" t="s">
        <v>958</v>
      </c>
      <c r="C419" s="256" t="s">
        <v>949</v>
      </c>
      <c r="D419" s="64" t="s">
        <v>114</v>
      </c>
      <c r="E419" s="257">
        <f t="shared" si="6"/>
        <v>2.72</v>
      </c>
      <c r="F419" s="236">
        <v>1.6</v>
      </c>
    </row>
    <row r="420" spans="1:6">
      <c r="A420" s="236" t="s">
        <v>895</v>
      </c>
      <c r="B420" s="237" t="s">
        <v>958</v>
      </c>
      <c r="C420" s="256" t="s">
        <v>949</v>
      </c>
      <c r="D420" s="64" t="s">
        <v>111</v>
      </c>
      <c r="E420" s="257">
        <f t="shared" si="6"/>
        <v>3.57</v>
      </c>
      <c r="F420" s="236">
        <v>2.1</v>
      </c>
    </row>
    <row r="421" spans="1:6">
      <c r="A421" s="236" t="s">
        <v>895</v>
      </c>
      <c r="B421" s="237" t="s">
        <v>958</v>
      </c>
      <c r="C421" s="263" t="s">
        <v>949</v>
      </c>
      <c r="D421" s="249" t="s">
        <v>167</v>
      </c>
      <c r="E421" s="257">
        <f t="shared" si="6"/>
        <v>4.42</v>
      </c>
      <c r="F421" s="236">
        <v>2.6</v>
      </c>
    </row>
    <row r="422" spans="1:6">
      <c r="A422" s="236" t="s">
        <v>898</v>
      </c>
      <c r="B422" s="237" t="s">
        <v>899</v>
      </c>
      <c r="C422" s="256" t="s">
        <v>112</v>
      </c>
      <c r="D422" s="64" t="s">
        <v>845</v>
      </c>
      <c r="E422" s="257"/>
      <c r="F422" s="236" t="s">
        <v>897</v>
      </c>
    </row>
    <row r="423" spans="1:6">
      <c r="A423" s="236" t="s">
        <v>898</v>
      </c>
      <c r="B423" s="237" t="s">
        <v>899</v>
      </c>
      <c r="C423" s="256" t="s">
        <v>112</v>
      </c>
      <c r="D423" s="64" t="s">
        <v>828</v>
      </c>
      <c r="E423" s="257">
        <f t="shared" si="6"/>
        <v>3.06</v>
      </c>
      <c r="F423" s="236">
        <v>1.8</v>
      </c>
    </row>
    <row r="424" spans="1:6">
      <c r="A424" s="236" t="s">
        <v>898</v>
      </c>
      <c r="B424" s="237" t="s">
        <v>899</v>
      </c>
      <c r="C424" s="256" t="s">
        <v>112</v>
      </c>
      <c r="D424" s="64" t="s">
        <v>317</v>
      </c>
      <c r="E424" s="257">
        <f t="shared" si="6"/>
        <v>5.0999999999999996</v>
      </c>
      <c r="F424" s="236">
        <v>3</v>
      </c>
    </row>
    <row r="425" spans="1:6">
      <c r="A425" s="236" t="s">
        <v>898</v>
      </c>
      <c r="B425" s="237" t="s">
        <v>899</v>
      </c>
      <c r="C425" s="256" t="s">
        <v>112</v>
      </c>
      <c r="D425" s="64" t="s">
        <v>114</v>
      </c>
      <c r="E425" s="257">
        <f t="shared" si="6"/>
        <v>7.14</v>
      </c>
      <c r="F425" s="236">
        <v>4.2</v>
      </c>
    </row>
    <row r="426" spans="1:6">
      <c r="A426" s="236" t="s">
        <v>898</v>
      </c>
      <c r="B426" s="237" t="s">
        <v>899</v>
      </c>
      <c r="C426" s="256" t="s">
        <v>112</v>
      </c>
      <c r="D426" s="64" t="s">
        <v>111</v>
      </c>
      <c r="E426" s="257">
        <f t="shared" si="6"/>
        <v>10.199999999999999</v>
      </c>
      <c r="F426" s="236">
        <v>6</v>
      </c>
    </row>
    <row r="427" spans="1:6">
      <c r="A427" s="236" t="s">
        <v>898</v>
      </c>
      <c r="B427" s="237" t="s">
        <v>899</v>
      </c>
      <c r="C427" s="256" t="s">
        <v>112</v>
      </c>
      <c r="D427" s="64" t="s">
        <v>167</v>
      </c>
      <c r="E427" s="257">
        <f t="shared" si="6"/>
        <v>13.26</v>
      </c>
      <c r="F427" s="236">
        <v>7.8</v>
      </c>
    </row>
    <row r="428" spans="1:6">
      <c r="A428" s="236" t="s">
        <v>898</v>
      </c>
      <c r="B428" s="237" t="s">
        <v>899</v>
      </c>
      <c r="C428" s="256" t="s">
        <v>949</v>
      </c>
      <c r="D428" s="64" t="s">
        <v>845</v>
      </c>
      <c r="E428" s="257"/>
      <c r="F428" s="236" t="s">
        <v>897</v>
      </c>
    </row>
    <row r="429" spans="1:6">
      <c r="A429" s="236" t="s">
        <v>898</v>
      </c>
      <c r="B429" s="237" t="s">
        <v>899</v>
      </c>
      <c r="C429" s="256" t="s">
        <v>949</v>
      </c>
      <c r="D429" s="64" t="s">
        <v>828</v>
      </c>
      <c r="E429" s="257">
        <f t="shared" si="6"/>
        <v>2.5499999999999998</v>
      </c>
      <c r="F429" s="236">
        <v>1.5</v>
      </c>
    </row>
    <row r="430" spans="1:6">
      <c r="A430" s="236" t="s">
        <v>898</v>
      </c>
      <c r="B430" s="237" t="s">
        <v>899</v>
      </c>
      <c r="C430" s="256" t="s">
        <v>949</v>
      </c>
      <c r="D430" s="64" t="s">
        <v>317</v>
      </c>
      <c r="E430" s="257">
        <f t="shared" si="6"/>
        <v>3.4</v>
      </c>
      <c r="F430" s="236">
        <v>2</v>
      </c>
    </row>
    <row r="431" spans="1:6">
      <c r="A431" s="236" t="s">
        <v>898</v>
      </c>
      <c r="B431" s="237" t="s">
        <v>899</v>
      </c>
      <c r="C431" s="256" t="s">
        <v>949</v>
      </c>
      <c r="D431" s="64" t="s">
        <v>114</v>
      </c>
      <c r="E431" s="257">
        <f t="shared" si="6"/>
        <v>4.25</v>
      </c>
      <c r="F431" s="236">
        <v>2.5</v>
      </c>
    </row>
    <row r="432" spans="1:6">
      <c r="A432" s="236" t="s">
        <v>898</v>
      </c>
      <c r="B432" s="237" t="s">
        <v>899</v>
      </c>
      <c r="C432" s="256" t="s">
        <v>949</v>
      </c>
      <c r="D432" s="64" t="s">
        <v>111</v>
      </c>
      <c r="E432" s="257">
        <f t="shared" si="6"/>
        <v>6.12</v>
      </c>
      <c r="F432" s="236">
        <v>3.6</v>
      </c>
    </row>
    <row r="433" spans="1:6">
      <c r="A433" s="236" t="s">
        <v>898</v>
      </c>
      <c r="B433" s="237" t="s">
        <v>899</v>
      </c>
      <c r="C433" s="263" t="s">
        <v>949</v>
      </c>
      <c r="D433" s="249" t="s">
        <v>167</v>
      </c>
      <c r="E433" s="257">
        <f t="shared" si="6"/>
        <v>7.99</v>
      </c>
      <c r="F433" s="236">
        <v>4.7</v>
      </c>
    </row>
    <row r="434" spans="1:6" ht="25.5">
      <c r="A434" s="236" t="s">
        <v>900</v>
      </c>
      <c r="B434" s="237" t="s">
        <v>901</v>
      </c>
      <c r="C434" s="256" t="s">
        <v>112</v>
      </c>
      <c r="D434" s="64" t="s">
        <v>845</v>
      </c>
      <c r="E434" s="257"/>
      <c r="F434" s="236" t="s">
        <v>897</v>
      </c>
    </row>
    <row r="435" spans="1:6" ht="25.5">
      <c r="A435" s="236" t="s">
        <v>900</v>
      </c>
      <c r="B435" s="237" t="s">
        <v>901</v>
      </c>
      <c r="C435" s="256" t="s">
        <v>112</v>
      </c>
      <c r="D435" s="64" t="s">
        <v>828</v>
      </c>
      <c r="E435" s="257">
        <f t="shared" si="6"/>
        <v>4.25</v>
      </c>
      <c r="F435" s="236">
        <v>2.5</v>
      </c>
    </row>
    <row r="436" spans="1:6" ht="25.5">
      <c r="A436" s="236" t="s">
        <v>900</v>
      </c>
      <c r="B436" s="237" t="s">
        <v>901</v>
      </c>
      <c r="C436" s="256" t="s">
        <v>112</v>
      </c>
      <c r="D436" s="64" t="s">
        <v>317</v>
      </c>
      <c r="E436" s="257">
        <f t="shared" si="6"/>
        <v>6.9699999999999989</v>
      </c>
      <c r="F436" s="236">
        <v>4.0999999999999996</v>
      </c>
    </row>
    <row r="437" spans="1:6" ht="25.5">
      <c r="A437" s="236" t="s">
        <v>900</v>
      </c>
      <c r="B437" s="237" t="s">
        <v>901</v>
      </c>
      <c r="C437" s="256" t="s">
        <v>112</v>
      </c>
      <c r="D437" s="64" t="s">
        <v>114</v>
      </c>
      <c r="E437" s="257">
        <f t="shared" si="6"/>
        <v>10.030000000000001</v>
      </c>
      <c r="F437" s="236">
        <v>5.9</v>
      </c>
    </row>
    <row r="438" spans="1:6" ht="25.5">
      <c r="A438" s="236" t="s">
        <v>900</v>
      </c>
      <c r="B438" s="237" t="s">
        <v>901</v>
      </c>
      <c r="C438" s="256" t="s">
        <v>112</v>
      </c>
      <c r="D438" s="64" t="s">
        <v>111</v>
      </c>
      <c r="E438" s="257">
        <f t="shared" si="6"/>
        <v>15.13</v>
      </c>
      <c r="F438" s="236">
        <v>8.9</v>
      </c>
    </row>
    <row r="439" spans="1:6" ht="25.5">
      <c r="A439" s="236" t="s">
        <v>900</v>
      </c>
      <c r="B439" s="237" t="s">
        <v>901</v>
      </c>
      <c r="C439" s="256" t="s">
        <v>112</v>
      </c>
      <c r="D439" s="64" t="s">
        <v>167</v>
      </c>
      <c r="E439" s="257">
        <f t="shared" si="6"/>
        <v>20.399999999999999</v>
      </c>
      <c r="F439" s="236">
        <v>12</v>
      </c>
    </row>
    <row r="440" spans="1:6" ht="25.5">
      <c r="A440" s="236" t="s">
        <v>900</v>
      </c>
      <c r="B440" s="237" t="s">
        <v>901</v>
      </c>
      <c r="C440" s="256" t="s">
        <v>949</v>
      </c>
      <c r="D440" s="64" t="s">
        <v>845</v>
      </c>
      <c r="E440" s="257"/>
      <c r="F440" s="236" t="s">
        <v>897</v>
      </c>
    </row>
    <row r="441" spans="1:6" ht="25.5">
      <c r="A441" s="236" t="s">
        <v>900</v>
      </c>
      <c r="B441" s="237" t="s">
        <v>901</v>
      </c>
      <c r="C441" s="256" t="s">
        <v>949</v>
      </c>
      <c r="D441" s="64" t="s">
        <v>828</v>
      </c>
      <c r="E441" s="257">
        <f t="shared" si="6"/>
        <v>2.72</v>
      </c>
      <c r="F441" s="236">
        <v>1.6</v>
      </c>
    </row>
    <row r="442" spans="1:6" ht="25.5">
      <c r="A442" s="236" t="s">
        <v>900</v>
      </c>
      <c r="B442" s="237" t="s">
        <v>901</v>
      </c>
      <c r="C442" s="256" t="s">
        <v>949</v>
      </c>
      <c r="D442" s="64" t="s">
        <v>317</v>
      </c>
      <c r="E442" s="257">
        <f t="shared" si="6"/>
        <v>4.25</v>
      </c>
      <c r="F442" s="236">
        <v>2.5</v>
      </c>
    </row>
    <row r="443" spans="1:6" ht="25.5">
      <c r="A443" s="236" t="s">
        <v>900</v>
      </c>
      <c r="B443" s="237" t="s">
        <v>901</v>
      </c>
      <c r="C443" s="256" t="s">
        <v>949</v>
      </c>
      <c r="D443" s="64" t="s">
        <v>114</v>
      </c>
      <c r="E443" s="257">
        <f t="shared" si="6"/>
        <v>6.12</v>
      </c>
      <c r="F443" s="236">
        <v>3.6</v>
      </c>
    </row>
    <row r="444" spans="1:6" ht="25.5">
      <c r="A444" s="236" t="s">
        <v>900</v>
      </c>
      <c r="B444" s="237" t="s">
        <v>901</v>
      </c>
      <c r="C444" s="256" t="s">
        <v>949</v>
      </c>
      <c r="D444" s="64" t="s">
        <v>111</v>
      </c>
      <c r="E444" s="257">
        <f t="shared" si="6"/>
        <v>9.18</v>
      </c>
      <c r="F444" s="236">
        <v>5.4</v>
      </c>
    </row>
    <row r="445" spans="1:6" ht="25.5">
      <c r="A445" s="236" t="s">
        <v>900</v>
      </c>
      <c r="B445" s="237" t="s">
        <v>901</v>
      </c>
      <c r="C445" s="263" t="s">
        <v>949</v>
      </c>
      <c r="D445" s="249" t="s">
        <v>167</v>
      </c>
      <c r="E445" s="257">
        <f t="shared" si="6"/>
        <v>12.24</v>
      </c>
      <c r="F445" s="236">
        <v>7.2</v>
      </c>
    </row>
    <row r="446" spans="1:6">
      <c r="A446" s="236" t="s">
        <v>925</v>
      </c>
      <c r="B446" s="237" t="s">
        <v>926</v>
      </c>
      <c r="C446" s="236" t="s">
        <v>112</v>
      </c>
      <c r="D446" s="236" t="s">
        <v>959</v>
      </c>
      <c r="E446" s="257">
        <f t="shared" si="6"/>
        <v>3.4</v>
      </c>
      <c r="F446" s="236">
        <v>2</v>
      </c>
    </row>
    <row r="447" spans="1:6">
      <c r="A447" s="236" t="s">
        <v>925</v>
      </c>
      <c r="B447" s="237" t="s">
        <v>926</v>
      </c>
      <c r="C447" s="236" t="s">
        <v>112</v>
      </c>
      <c r="D447" s="236" t="s">
        <v>960</v>
      </c>
      <c r="E447" s="257">
        <f t="shared" si="6"/>
        <v>6.8</v>
      </c>
      <c r="F447" s="236">
        <v>4</v>
      </c>
    </row>
    <row r="448" spans="1:6">
      <c r="A448" s="236" t="s">
        <v>925</v>
      </c>
      <c r="B448" s="237" t="s">
        <v>926</v>
      </c>
      <c r="C448" s="236" t="s">
        <v>112</v>
      </c>
      <c r="D448" s="236" t="s">
        <v>961</v>
      </c>
      <c r="E448" s="257">
        <f t="shared" si="6"/>
        <v>10.199999999999999</v>
      </c>
      <c r="F448" s="236">
        <v>6</v>
      </c>
    </row>
    <row r="449" spans="1:6">
      <c r="A449" s="236" t="s">
        <v>925</v>
      </c>
      <c r="B449" s="237" t="s">
        <v>926</v>
      </c>
      <c r="C449" s="236" t="s">
        <v>112</v>
      </c>
      <c r="D449" s="236" t="s">
        <v>962</v>
      </c>
      <c r="E449" s="257">
        <f t="shared" si="6"/>
        <v>17</v>
      </c>
      <c r="F449" s="236">
        <v>10</v>
      </c>
    </row>
    <row r="450" spans="1:6">
      <c r="A450" s="236" t="s">
        <v>925</v>
      </c>
      <c r="B450" s="237" t="s">
        <v>926</v>
      </c>
      <c r="C450" s="236" t="s">
        <v>112</v>
      </c>
      <c r="D450" s="236" t="s">
        <v>963</v>
      </c>
      <c r="E450" s="257">
        <f t="shared" si="6"/>
        <v>25.5</v>
      </c>
      <c r="F450" s="236">
        <v>15</v>
      </c>
    </row>
    <row r="451" spans="1:6">
      <c r="A451" s="236" t="s">
        <v>925</v>
      </c>
      <c r="B451" s="237" t="s">
        <v>926</v>
      </c>
      <c r="C451" s="236" t="s">
        <v>112</v>
      </c>
      <c r="D451" s="236" t="s">
        <v>964</v>
      </c>
      <c r="E451" s="257">
        <f t="shared" ref="E451:E514" si="7">F451*$G$1</f>
        <v>34</v>
      </c>
      <c r="F451" s="236">
        <v>20</v>
      </c>
    </row>
    <row r="452" spans="1:6">
      <c r="A452" s="236" t="s">
        <v>925</v>
      </c>
      <c r="B452" s="237" t="s">
        <v>926</v>
      </c>
      <c r="C452" s="236" t="s">
        <v>949</v>
      </c>
      <c r="D452" s="236" t="s">
        <v>959</v>
      </c>
      <c r="E452" s="257">
        <f t="shared" si="7"/>
        <v>1.7</v>
      </c>
      <c r="F452" s="236">
        <v>1</v>
      </c>
    </row>
    <row r="453" spans="1:6">
      <c r="A453" s="236" t="s">
        <v>925</v>
      </c>
      <c r="B453" s="237" t="s">
        <v>926</v>
      </c>
      <c r="C453" s="236" t="s">
        <v>949</v>
      </c>
      <c r="D453" s="236" t="s">
        <v>960</v>
      </c>
      <c r="E453" s="257">
        <f t="shared" si="7"/>
        <v>3.4</v>
      </c>
      <c r="F453" s="236">
        <v>2</v>
      </c>
    </row>
    <row r="454" spans="1:6">
      <c r="A454" s="236" t="s">
        <v>925</v>
      </c>
      <c r="B454" s="237" t="s">
        <v>926</v>
      </c>
      <c r="C454" s="236" t="s">
        <v>949</v>
      </c>
      <c r="D454" s="236" t="s">
        <v>961</v>
      </c>
      <c r="E454" s="257">
        <f t="shared" si="7"/>
        <v>5.0999999999999996</v>
      </c>
      <c r="F454" s="236">
        <v>3</v>
      </c>
    </row>
    <row r="455" spans="1:6">
      <c r="A455" s="236" t="s">
        <v>925</v>
      </c>
      <c r="B455" s="237" t="s">
        <v>926</v>
      </c>
      <c r="C455" s="236" t="s">
        <v>949</v>
      </c>
      <c r="D455" s="236" t="s">
        <v>962</v>
      </c>
      <c r="E455" s="257">
        <f t="shared" si="7"/>
        <v>8.5</v>
      </c>
      <c r="F455" s="236">
        <v>5</v>
      </c>
    </row>
    <row r="456" spans="1:6">
      <c r="A456" s="236" t="s">
        <v>925</v>
      </c>
      <c r="B456" s="237" t="s">
        <v>926</v>
      </c>
      <c r="C456" s="236" t="s">
        <v>949</v>
      </c>
      <c r="D456" s="236" t="s">
        <v>963</v>
      </c>
      <c r="E456" s="257">
        <f t="shared" si="7"/>
        <v>13.6</v>
      </c>
      <c r="F456" s="236">
        <v>8</v>
      </c>
    </row>
    <row r="457" spans="1:6">
      <c r="A457" s="236" t="s">
        <v>925</v>
      </c>
      <c r="B457" s="237" t="s">
        <v>926</v>
      </c>
      <c r="C457" s="236" t="s">
        <v>949</v>
      </c>
      <c r="D457" s="236" t="s">
        <v>964</v>
      </c>
      <c r="E457" s="257">
        <f t="shared" si="7"/>
        <v>20.399999999999999</v>
      </c>
      <c r="F457" s="236">
        <v>12</v>
      </c>
    </row>
    <row r="458" spans="1:6">
      <c r="A458" s="236" t="s">
        <v>927</v>
      </c>
      <c r="B458" s="237" t="s">
        <v>928</v>
      </c>
      <c r="C458" s="236" t="s">
        <v>112</v>
      </c>
      <c r="D458" s="236" t="s">
        <v>959</v>
      </c>
      <c r="E458" s="257">
        <f t="shared" si="7"/>
        <v>3.4</v>
      </c>
      <c r="F458" s="236">
        <v>2</v>
      </c>
    </row>
    <row r="459" spans="1:6">
      <c r="A459" s="236" t="s">
        <v>927</v>
      </c>
      <c r="B459" s="237" t="s">
        <v>928</v>
      </c>
      <c r="C459" s="236" t="s">
        <v>112</v>
      </c>
      <c r="D459" s="236" t="s">
        <v>960</v>
      </c>
      <c r="E459" s="257">
        <f t="shared" si="7"/>
        <v>6.8</v>
      </c>
      <c r="F459" s="236">
        <v>4</v>
      </c>
    </row>
    <row r="460" spans="1:6">
      <c r="A460" s="236" t="s">
        <v>927</v>
      </c>
      <c r="B460" s="237" t="s">
        <v>928</v>
      </c>
      <c r="C460" s="236" t="s">
        <v>112</v>
      </c>
      <c r="D460" s="236" t="s">
        <v>961</v>
      </c>
      <c r="E460" s="257">
        <f t="shared" si="7"/>
        <v>10.199999999999999</v>
      </c>
      <c r="F460" s="236">
        <v>6</v>
      </c>
    </row>
    <row r="461" spans="1:6">
      <c r="A461" s="236" t="s">
        <v>927</v>
      </c>
      <c r="B461" s="237" t="s">
        <v>928</v>
      </c>
      <c r="C461" s="236" t="s">
        <v>112</v>
      </c>
      <c r="D461" s="236" t="s">
        <v>962</v>
      </c>
      <c r="E461" s="257">
        <f t="shared" si="7"/>
        <v>17</v>
      </c>
      <c r="F461" s="236">
        <v>10</v>
      </c>
    </row>
    <row r="462" spans="1:6">
      <c r="A462" s="236" t="s">
        <v>927</v>
      </c>
      <c r="B462" s="237" t="s">
        <v>928</v>
      </c>
      <c r="C462" s="236" t="s">
        <v>112</v>
      </c>
      <c r="D462" s="236" t="s">
        <v>963</v>
      </c>
      <c r="E462" s="257">
        <f t="shared" si="7"/>
        <v>25.5</v>
      </c>
      <c r="F462" s="236">
        <v>15</v>
      </c>
    </row>
    <row r="463" spans="1:6">
      <c r="A463" s="236" t="s">
        <v>927</v>
      </c>
      <c r="B463" s="237" t="s">
        <v>928</v>
      </c>
      <c r="C463" s="236" t="s">
        <v>112</v>
      </c>
      <c r="D463" s="236" t="s">
        <v>964</v>
      </c>
      <c r="E463" s="257">
        <f t="shared" si="7"/>
        <v>34</v>
      </c>
      <c r="F463" s="236">
        <v>20</v>
      </c>
    </row>
    <row r="464" spans="1:6">
      <c r="A464" s="236" t="s">
        <v>927</v>
      </c>
      <c r="B464" s="237" t="s">
        <v>928</v>
      </c>
      <c r="C464" s="236" t="s">
        <v>949</v>
      </c>
      <c r="D464" s="236" t="s">
        <v>959</v>
      </c>
      <c r="E464" s="257">
        <f t="shared" si="7"/>
        <v>1.7</v>
      </c>
      <c r="F464" s="236">
        <v>1</v>
      </c>
    </row>
    <row r="465" spans="1:6">
      <c r="A465" s="236" t="s">
        <v>927</v>
      </c>
      <c r="B465" s="237" t="s">
        <v>928</v>
      </c>
      <c r="C465" s="236" t="s">
        <v>949</v>
      </c>
      <c r="D465" s="236" t="s">
        <v>960</v>
      </c>
      <c r="E465" s="257">
        <f t="shared" si="7"/>
        <v>3.4</v>
      </c>
      <c r="F465" s="236">
        <v>2</v>
      </c>
    </row>
    <row r="466" spans="1:6">
      <c r="A466" s="236" t="s">
        <v>927</v>
      </c>
      <c r="B466" s="237" t="s">
        <v>928</v>
      </c>
      <c r="C466" s="236" t="s">
        <v>949</v>
      </c>
      <c r="D466" s="236" t="s">
        <v>961</v>
      </c>
      <c r="E466" s="257">
        <f t="shared" si="7"/>
        <v>5.0999999999999996</v>
      </c>
      <c r="F466" s="236">
        <v>3</v>
      </c>
    </row>
    <row r="467" spans="1:6">
      <c r="A467" s="236" t="s">
        <v>927</v>
      </c>
      <c r="B467" s="237" t="s">
        <v>928</v>
      </c>
      <c r="C467" s="236" t="s">
        <v>949</v>
      </c>
      <c r="D467" s="236" t="s">
        <v>962</v>
      </c>
      <c r="E467" s="257">
        <f t="shared" si="7"/>
        <v>8.5</v>
      </c>
      <c r="F467" s="236">
        <v>5</v>
      </c>
    </row>
    <row r="468" spans="1:6">
      <c r="A468" s="236" t="s">
        <v>927</v>
      </c>
      <c r="B468" s="237" t="s">
        <v>928</v>
      </c>
      <c r="C468" s="236" t="s">
        <v>949</v>
      </c>
      <c r="D468" s="236" t="s">
        <v>963</v>
      </c>
      <c r="E468" s="257">
        <f t="shared" si="7"/>
        <v>13.6</v>
      </c>
      <c r="F468" s="236">
        <v>8</v>
      </c>
    </row>
    <row r="469" spans="1:6">
      <c r="A469" s="236" t="s">
        <v>927</v>
      </c>
      <c r="B469" s="237" t="s">
        <v>928</v>
      </c>
      <c r="C469" s="236" t="s">
        <v>949</v>
      </c>
      <c r="D469" s="236" t="s">
        <v>964</v>
      </c>
      <c r="E469" s="257">
        <f t="shared" si="7"/>
        <v>20.399999999999999</v>
      </c>
      <c r="F469" s="236">
        <v>12</v>
      </c>
    </row>
    <row r="470" spans="1:6">
      <c r="A470" s="236" t="s">
        <v>923</v>
      </c>
      <c r="B470" s="237" t="s">
        <v>924</v>
      </c>
      <c r="C470" s="236" t="s">
        <v>112</v>
      </c>
      <c r="D470" s="236" t="s">
        <v>959</v>
      </c>
      <c r="E470" s="257">
        <f t="shared" si="7"/>
        <v>1.7</v>
      </c>
      <c r="F470" s="236">
        <v>1</v>
      </c>
    </row>
    <row r="471" spans="1:6">
      <c r="A471" s="236" t="s">
        <v>923</v>
      </c>
      <c r="B471" s="237" t="s">
        <v>924</v>
      </c>
      <c r="C471" s="236" t="s">
        <v>112</v>
      </c>
      <c r="D471" s="236" t="s">
        <v>960</v>
      </c>
      <c r="E471" s="257">
        <f t="shared" si="7"/>
        <v>3.4</v>
      </c>
      <c r="F471" s="236">
        <v>2</v>
      </c>
    </row>
    <row r="472" spans="1:6">
      <c r="A472" s="236" t="s">
        <v>923</v>
      </c>
      <c r="B472" s="237" t="s">
        <v>924</v>
      </c>
      <c r="C472" s="236" t="s">
        <v>112</v>
      </c>
      <c r="D472" s="236" t="s">
        <v>961</v>
      </c>
      <c r="E472" s="257">
        <f t="shared" si="7"/>
        <v>6.8</v>
      </c>
      <c r="F472" s="236">
        <v>4</v>
      </c>
    </row>
    <row r="473" spans="1:6">
      <c r="A473" s="236" t="s">
        <v>923</v>
      </c>
      <c r="B473" s="237" t="s">
        <v>924</v>
      </c>
      <c r="C473" s="236" t="s">
        <v>112</v>
      </c>
      <c r="D473" s="236" t="s">
        <v>962</v>
      </c>
      <c r="E473" s="257">
        <f t="shared" si="7"/>
        <v>10.199999999999999</v>
      </c>
      <c r="F473" s="236">
        <v>6</v>
      </c>
    </row>
    <row r="474" spans="1:6">
      <c r="A474" s="236" t="s">
        <v>923</v>
      </c>
      <c r="B474" s="237" t="s">
        <v>924</v>
      </c>
      <c r="C474" s="236" t="s">
        <v>112</v>
      </c>
      <c r="D474" s="236" t="s">
        <v>963</v>
      </c>
      <c r="E474" s="257">
        <f t="shared" si="7"/>
        <v>17</v>
      </c>
      <c r="F474" s="236">
        <v>10</v>
      </c>
    </row>
    <row r="475" spans="1:6">
      <c r="A475" s="236" t="s">
        <v>923</v>
      </c>
      <c r="B475" s="237" t="s">
        <v>924</v>
      </c>
      <c r="C475" s="236" t="s">
        <v>112</v>
      </c>
      <c r="D475" s="236" t="s">
        <v>964</v>
      </c>
      <c r="E475" s="257">
        <f t="shared" si="7"/>
        <v>25.5</v>
      </c>
      <c r="F475" s="236">
        <v>15</v>
      </c>
    </row>
    <row r="476" spans="1:6">
      <c r="A476" s="236" t="s">
        <v>923</v>
      </c>
      <c r="B476" s="237" t="s">
        <v>924</v>
      </c>
      <c r="C476" s="236" t="s">
        <v>949</v>
      </c>
      <c r="D476" s="236" t="s">
        <v>959</v>
      </c>
      <c r="E476" s="257">
        <f t="shared" si="7"/>
        <v>0.85</v>
      </c>
      <c r="F476" s="236">
        <v>0.5</v>
      </c>
    </row>
    <row r="477" spans="1:6">
      <c r="A477" s="236" t="s">
        <v>923</v>
      </c>
      <c r="B477" s="237" t="s">
        <v>924</v>
      </c>
      <c r="C477" s="236" t="s">
        <v>949</v>
      </c>
      <c r="D477" s="236" t="s">
        <v>960</v>
      </c>
      <c r="E477" s="257">
        <f t="shared" si="7"/>
        <v>1.7</v>
      </c>
      <c r="F477" s="236">
        <v>1</v>
      </c>
    </row>
    <row r="478" spans="1:6">
      <c r="A478" s="236" t="s">
        <v>923</v>
      </c>
      <c r="B478" s="237" t="s">
        <v>924</v>
      </c>
      <c r="C478" s="236" t="s">
        <v>949</v>
      </c>
      <c r="D478" s="236" t="s">
        <v>961</v>
      </c>
      <c r="E478" s="257">
        <f t="shared" si="7"/>
        <v>3.4</v>
      </c>
      <c r="F478" s="236">
        <v>2</v>
      </c>
    </row>
    <row r="479" spans="1:6">
      <c r="A479" s="236" t="s">
        <v>923</v>
      </c>
      <c r="B479" s="237" t="s">
        <v>924</v>
      </c>
      <c r="C479" s="236" t="s">
        <v>949</v>
      </c>
      <c r="D479" s="236" t="s">
        <v>962</v>
      </c>
      <c r="E479" s="257">
        <f t="shared" si="7"/>
        <v>6.8</v>
      </c>
      <c r="F479" s="236">
        <v>4</v>
      </c>
    </row>
    <row r="480" spans="1:6">
      <c r="A480" s="236" t="s">
        <v>923</v>
      </c>
      <c r="B480" s="237" t="s">
        <v>924</v>
      </c>
      <c r="C480" s="236" t="s">
        <v>949</v>
      </c>
      <c r="D480" s="236" t="s">
        <v>963</v>
      </c>
      <c r="E480" s="257">
        <f t="shared" si="7"/>
        <v>13.6</v>
      </c>
      <c r="F480" s="236">
        <v>8</v>
      </c>
    </row>
    <row r="481" spans="1:6">
      <c r="A481" s="236" t="s">
        <v>923</v>
      </c>
      <c r="B481" s="237" t="s">
        <v>924</v>
      </c>
      <c r="C481" s="236" t="s">
        <v>949</v>
      </c>
      <c r="D481" s="236" t="s">
        <v>964</v>
      </c>
      <c r="E481" s="257">
        <f t="shared" si="7"/>
        <v>20.399999999999999</v>
      </c>
      <c r="F481" s="236">
        <v>12</v>
      </c>
    </row>
    <row r="482" spans="1:6">
      <c r="A482" s="249" t="s">
        <v>929</v>
      </c>
      <c r="B482" s="252" t="s">
        <v>930</v>
      </c>
      <c r="C482" s="236" t="s">
        <v>112</v>
      </c>
      <c r="D482" s="236" t="s">
        <v>959</v>
      </c>
      <c r="E482" s="257">
        <f t="shared" si="7"/>
        <v>0.85</v>
      </c>
      <c r="F482" s="254">
        <v>0.5</v>
      </c>
    </row>
    <row r="483" spans="1:6">
      <c r="A483" s="249" t="s">
        <v>929</v>
      </c>
      <c r="B483" s="252" t="s">
        <v>930</v>
      </c>
      <c r="C483" s="236" t="s">
        <v>112</v>
      </c>
      <c r="D483" s="236" t="s">
        <v>960</v>
      </c>
      <c r="E483" s="257">
        <f t="shared" si="7"/>
        <v>0.88400000000000001</v>
      </c>
      <c r="F483" s="254">
        <v>0.52</v>
      </c>
    </row>
    <row r="484" spans="1:6">
      <c r="A484" s="249" t="s">
        <v>929</v>
      </c>
      <c r="B484" s="252" t="s">
        <v>930</v>
      </c>
      <c r="C484" s="236" t="s">
        <v>112</v>
      </c>
      <c r="D484" s="236" t="s">
        <v>961</v>
      </c>
      <c r="E484" s="257">
        <f t="shared" si="7"/>
        <v>0.91800000000000004</v>
      </c>
      <c r="F484" s="254">
        <v>0.54</v>
      </c>
    </row>
    <row r="485" spans="1:6">
      <c r="A485" s="249" t="s">
        <v>929</v>
      </c>
      <c r="B485" s="252" t="s">
        <v>930</v>
      </c>
      <c r="C485" s="236" t="s">
        <v>112</v>
      </c>
      <c r="D485" s="236" t="s">
        <v>962</v>
      </c>
      <c r="E485" s="257">
        <f t="shared" si="7"/>
        <v>0.95200000000000007</v>
      </c>
      <c r="F485" s="254">
        <v>0.56000000000000005</v>
      </c>
    </row>
    <row r="486" spans="1:6">
      <c r="A486" s="249" t="s">
        <v>929</v>
      </c>
      <c r="B486" s="252" t="s">
        <v>930</v>
      </c>
      <c r="C486" s="236" t="s">
        <v>112</v>
      </c>
      <c r="D486" s="236" t="s">
        <v>963</v>
      </c>
      <c r="E486" s="257">
        <f t="shared" si="7"/>
        <v>1.0029999999999999</v>
      </c>
      <c r="F486" s="254">
        <v>0.59</v>
      </c>
    </row>
    <row r="487" spans="1:6">
      <c r="A487" s="249" t="s">
        <v>929</v>
      </c>
      <c r="B487" s="252" t="s">
        <v>930</v>
      </c>
      <c r="C487" s="236" t="s">
        <v>112</v>
      </c>
      <c r="D487" s="236" t="s">
        <v>964</v>
      </c>
      <c r="E487" s="257"/>
      <c r="F487" s="248" t="s">
        <v>931</v>
      </c>
    </row>
    <row r="488" spans="1:6">
      <c r="A488" s="249" t="s">
        <v>929</v>
      </c>
      <c r="B488" s="252" t="s">
        <v>930</v>
      </c>
      <c r="C488" s="236" t="s">
        <v>949</v>
      </c>
      <c r="D488" s="236" t="s">
        <v>959</v>
      </c>
      <c r="E488" s="257">
        <f t="shared" si="7"/>
        <v>0.51</v>
      </c>
      <c r="F488" s="254">
        <v>0.3</v>
      </c>
    </row>
    <row r="489" spans="1:6">
      <c r="A489" s="249" t="s">
        <v>929</v>
      </c>
      <c r="B489" s="252" t="s">
        <v>930</v>
      </c>
      <c r="C489" s="236" t="s">
        <v>949</v>
      </c>
      <c r="D489" s="236" t="s">
        <v>960</v>
      </c>
      <c r="E489" s="257">
        <f t="shared" si="7"/>
        <v>0.52700000000000002</v>
      </c>
      <c r="F489" s="254">
        <v>0.31</v>
      </c>
    </row>
    <row r="490" spans="1:6">
      <c r="A490" s="249" t="s">
        <v>929</v>
      </c>
      <c r="B490" s="252" t="s">
        <v>930</v>
      </c>
      <c r="C490" s="236" t="s">
        <v>949</v>
      </c>
      <c r="D490" s="236" t="s">
        <v>961</v>
      </c>
      <c r="E490" s="257">
        <f t="shared" si="7"/>
        <v>0.54400000000000004</v>
      </c>
      <c r="F490" s="254">
        <v>0.32</v>
      </c>
    </row>
    <row r="491" spans="1:6">
      <c r="A491" s="249" t="s">
        <v>929</v>
      </c>
      <c r="B491" s="252" t="s">
        <v>930</v>
      </c>
      <c r="C491" s="236" t="s">
        <v>949</v>
      </c>
      <c r="D491" s="236" t="s">
        <v>962</v>
      </c>
      <c r="E491" s="257">
        <f t="shared" si="7"/>
        <v>0.57800000000000007</v>
      </c>
      <c r="F491" s="254">
        <v>0.34</v>
      </c>
    </row>
    <row r="492" spans="1:6">
      <c r="A492" s="249" t="s">
        <v>929</v>
      </c>
      <c r="B492" s="252" t="s">
        <v>930</v>
      </c>
      <c r="C492" s="236" t="s">
        <v>949</v>
      </c>
      <c r="D492" s="236" t="s">
        <v>963</v>
      </c>
      <c r="E492" s="257">
        <f t="shared" si="7"/>
        <v>0.59499999999999997</v>
      </c>
      <c r="F492" s="254">
        <v>0.35</v>
      </c>
    </row>
    <row r="493" spans="1:6">
      <c r="A493" s="249" t="s">
        <v>929</v>
      </c>
      <c r="B493" s="252" t="s">
        <v>930</v>
      </c>
      <c r="C493" s="236" t="s">
        <v>949</v>
      </c>
      <c r="D493" s="236" t="s">
        <v>964</v>
      </c>
      <c r="E493" s="257"/>
      <c r="F493" s="240" t="s">
        <v>931</v>
      </c>
    </row>
    <row r="494" spans="1:6">
      <c r="A494" s="249" t="s">
        <v>932</v>
      </c>
      <c r="B494" s="252" t="s">
        <v>933</v>
      </c>
      <c r="C494" s="236" t="s">
        <v>112</v>
      </c>
      <c r="D494" s="236" t="s">
        <v>959</v>
      </c>
      <c r="E494" s="257">
        <f t="shared" si="7"/>
        <v>5.3719999999999999</v>
      </c>
      <c r="F494" s="254">
        <v>3.16</v>
      </c>
    </row>
    <row r="495" spans="1:6">
      <c r="A495" s="249" t="s">
        <v>932</v>
      </c>
      <c r="B495" s="252" t="s">
        <v>933</v>
      </c>
      <c r="C495" s="236" t="s">
        <v>112</v>
      </c>
      <c r="D495" s="236" t="s">
        <v>960</v>
      </c>
      <c r="E495" s="257">
        <f t="shared" si="7"/>
        <v>8.1940000000000008</v>
      </c>
      <c r="F495" s="254">
        <v>4.82</v>
      </c>
    </row>
    <row r="496" spans="1:6">
      <c r="A496" s="249" t="s">
        <v>932</v>
      </c>
      <c r="B496" s="252" t="s">
        <v>933</v>
      </c>
      <c r="C496" s="236" t="s">
        <v>112</v>
      </c>
      <c r="D496" s="236" t="s">
        <v>961</v>
      </c>
      <c r="E496" s="257">
        <f t="shared" si="7"/>
        <v>10.557</v>
      </c>
      <c r="F496" s="254">
        <v>6.21</v>
      </c>
    </row>
    <row r="497" spans="1:6">
      <c r="A497" s="249" t="s">
        <v>932</v>
      </c>
      <c r="B497" s="252" t="s">
        <v>933</v>
      </c>
      <c r="C497" s="236" t="s">
        <v>112</v>
      </c>
      <c r="D497" s="236" t="s">
        <v>962</v>
      </c>
      <c r="E497" s="257">
        <f t="shared" si="7"/>
        <v>13.821000000000002</v>
      </c>
      <c r="F497" s="254">
        <v>8.1300000000000008</v>
      </c>
    </row>
    <row r="498" spans="1:6">
      <c r="A498" s="249" t="s">
        <v>932</v>
      </c>
      <c r="B498" s="252" t="s">
        <v>933</v>
      </c>
      <c r="C498" s="236" t="s">
        <v>112</v>
      </c>
      <c r="D498" s="236" t="s">
        <v>963</v>
      </c>
      <c r="E498" s="257"/>
      <c r="F498" s="113" t="s">
        <v>931</v>
      </c>
    </row>
    <row r="499" spans="1:6">
      <c r="A499" s="249" t="s">
        <v>932</v>
      </c>
      <c r="B499" s="252" t="s">
        <v>933</v>
      </c>
      <c r="C499" s="236" t="s">
        <v>112</v>
      </c>
      <c r="D499" s="236" t="s">
        <v>964</v>
      </c>
      <c r="E499" s="257"/>
      <c r="F499" s="248" t="s">
        <v>931</v>
      </c>
    </row>
    <row r="500" spans="1:6">
      <c r="A500" s="249" t="s">
        <v>932</v>
      </c>
      <c r="B500" s="252" t="s">
        <v>933</v>
      </c>
      <c r="C500" s="236" t="s">
        <v>949</v>
      </c>
      <c r="D500" s="236" t="s">
        <v>959</v>
      </c>
      <c r="E500" s="257">
        <f t="shared" si="7"/>
        <v>2.4649999999999999</v>
      </c>
      <c r="F500" s="254">
        <v>1.45</v>
      </c>
    </row>
    <row r="501" spans="1:6">
      <c r="A501" s="249" t="s">
        <v>932</v>
      </c>
      <c r="B501" s="252" t="s">
        <v>933</v>
      </c>
      <c r="C501" s="236" t="s">
        <v>949</v>
      </c>
      <c r="D501" s="236" t="s">
        <v>960</v>
      </c>
      <c r="E501" s="257">
        <f t="shared" si="7"/>
        <v>4.42</v>
      </c>
      <c r="F501" s="254">
        <v>2.6</v>
      </c>
    </row>
    <row r="502" spans="1:6">
      <c r="A502" s="249" t="s">
        <v>932</v>
      </c>
      <c r="B502" s="252" t="s">
        <v>933</v>
      </c>
      <c r="C502" s="236" t="s">
        <v>949</v>
      </c>
      <c r="D502" s="236" t="s">
        <v>961</v>
      </c>
      <c r="E502" s="257">
        <f t="shared" si="7"/>
        <v>5.8479999999999999</v>
      </c>
      <c r="F502" s="254">
        <v>3.44</v>
      </c>
    </row>
    <row r="503" spans="1:6">
      <c r="A503" s="249" t="s">
        <v>932</v>
      </c>
      <c r="B503" s="252" t="s">
        <v>933</v>
      </c>
      <c r="C503" s="236" t="s">
        <v>949</v>
      </c>
      <c r="D503" s="236" t="s">
        <v>962</v>
      </c>
      <c r="E503" s="257">
        <f t="shared" si="7"/>
        <v>6.7320000000000002</v>
      </c>
      <c r="F503" s="254">
        <v>3.96</v>
      </c>
    </row>
    <row r="504" spans="1:6">
      <c r="A504" s="249" t="s">
        <v>932</v>
      </c>
      <c r="B504" s="252" t="s">
        <v>933</v>
      </c>
      <c r="C504" s="236" t="s">
        <v>949</v>
      </c>
      <c r="D504" s="236" t="s">
        <v>963</v>
      </c>
      <c r="E504" s="257"/>
      <c r="F504" s="255" t="s">
        <v>931</v>
      </c>
    </row>
    <row r="505" spans="1:6">
      <c r="A505" s="249" t="s">
        <v>932</v>
      </c>
      <c r="B505" s="252" t="s">
        <v>933</v>
      </c>
      <c r="C505" s="236" t="s">
        <v>949</v>
      </c>
      <c r="D505" s="236" t="s">
        <v>964</v>
      </c>
      <c r="E505" s="257"/>
      <c r="F505" s="240" t="s">
        <v>931</v>
      </c>
    </row>
    <row r="506" spans="1:6">
      <c r="A506" s="249" t="s">
        <v>934</v>
      </c>
      <c r="B506" s="252" t="s">
        <v>935</v>
      </c>
      <c r="C506" s="236" t="s">
        <v>112</v>
      </c>
      <c r="D506" s="236" t="s">
        <v>959</v>
      </c>
      <c r="E506" s="257">
        <f t="shared" si="7"/>
        <v>1.02</v>
      </c>
      <c r="F506" s="254">
        <v>0.6</v>
      </c>
    </row>
    <row r="507" spans="1:6">
      <c r="A507" s="249" t="s">
        <v>934</v>
      </c>
      <c r="B507" s="252" t="s">
        <v>935</v>
      </c>
      <c r="C507" s="236" t="s">
        <v>112</v>
      </c>
      <c r="D507" s="236" t="s">
        <v>960</v>
      </c>
      <c r="E507" s="257">
        <f t="shared" si="7"/>
        <v>1.87</v>
      </c>
      <c r="F507" s="254">
        <v>1.1000000000000001</v>
      </c>
    </row>
    <row r="508" spans="1:6">
      <c r="A508" s="249" t="s">
        <v>934</v>
      </c>
      <c r="B508" s="252" t="s">
        <v>935</v>
      </c>
      <c r="C508" s="236" t="s">
        <v>112</v>
      </c>
      <c r="D508" s="236" t="s">
        <v>961</v>
      </c>
      <c r="E508" s="257">
        <f t="shared" si="7"/>
        <v>4.76</v>
      </c>
      <c r="F508" s="254">
        <v>2.8</v>
      </c>
    </row>
    <row r="509" spans="1:6">
      <c r="A509" s="249" t="s">
        <v>934</v>
      </c>
      <c r="B509" s="252" t="s">
        <v>935</v>
      </c>
      <c r="C509" s="236" t="s">
        <v>112</v>
      </c>
      <c r="D509" s="236" t="s">
        <v>962</v>
      </c>
      <c r="E509" s="257">
        <f t="shared" si="7"/>
        <v>8.33</v>
      </c>
      <c r="F509" s="254">
        <v>4.9000000000000004</v>
      </c>
    </row>
    <row r="510" spans="1:6">
      <c r="A510" s="249" t="s">
        <v>934</v>
      </c>
      <c r="B510" s="252" t="s">
        <v>935</v>
      </c>
      <c r="C510" s="236" t="s">
        <v>112</v>
      </c>
      <c r="D510" s="236" t="s">
        <v>963</v>
      </c>
      <c r="E510" s="257">
        <f t="shared" si="7"/>
        <v>12.58</v>
      </c>
      <c r="F510" s="254">
        <v>7.4</v>
      </c>
    </row>
    <row r="511" spans="1:6">
      <c r="A511" s="249" t="s">
        <v>934</v>
      </c>
      <c r="B511" s="252" t="s">
        <v>935</v>
      </c>
      <c r="C511" s="236" t="s">
        <v>112</v>
      </c>
      <c r="D511" s="236" t="s">
        <v>964</v>
      </c>
      <c r="E511" s="257"/>
      <c r="F511" s="248" t="s">
        <v>931</v>
      </c>
    </row>
    <row r="512" spans="1:6">
      <c r="A512" s="249" t="s">
        <v>934</v>
      </c>
      <c r="B512" s="252" t="s">
        <v>935</v>
      </c>
      <c r="C512" s="236" t="s">
        <v>949</v>
      </c>
      <c r="D512" s="236" t="s">
        <v>959</v>
      </c>
      <c r="E512" s="257">
        <f t="shared" si="7"/>
        <v>0.68</v>
      </c>
      <c r="F512" s="254">
        <v>0.4</v>
      </c>
    </row>
    <row r="513" spans="1:6">
      <c r="A513" s="249" t="s">
        <v>934</v>
      </c>
      <c r="B513" s="252" t="s">
        <v>935</v>
      </c>
      <c r="C513" s="236" t="s">
        <v>949</v>
      </c>
      <c r="D513" s="236" t="s">
        <v>960</v>
      </c>
      <c r="E513" s="257">
        <f t="shared" si="7"/>
        <v>1.19</v>
      </c>
      <c r="F513" s="254">
        <v>0.7</v>
      </c>
    </row>
    <row r="514" spans="1:6">
      <c r="A514" s="249" t="s">
        <v>934</v>
      </c>
      <c r="B514" s="252" t="s">
        <v>935</v>
      </c>
      <c r="C514" s="236" t="s">
        <v>949</v>
      </c>
      <c r="D514" s="236" t="s">
        <v>961</v>
      </c>
      <c r="E514" s="257">
        <f t="shared" si="7"/>
        <v>2.38</v>
      </c>
      <c r="F514" s="254">
        <v>1.4</v>
      </c>
    </row>
    <row r="515" spans="1:6">
      <c r="A515" s="249" t="s">
        <v>934</v>
      </c>
      <c r="B515" s="252" t="s">
        <v>935</v>
      </c>
      <c r="C515" s="236" t="s">
        <v>949</v>
      </c>
      <c r="D515" s="236" t="s">
        <v>962</v>
      </c>
      <c r="E515" s="257">
        <f t="shared" ref="E515:E540" si="8">F515*$G$1</f>
        <v>4.25</v>
      </c>
      <c r="F515" s="254">
        <v>2.5</v>
      </c>
    </row>
    <row r="516" spans="1:6">
      <c r="A516" s="249" t="s">
        <v>934</v>
      </c>
      <c r="B516" s="252" t="s">
        <v>935</v>
      </c>
      <c r="C516" s="236" t="s">
        <v>949</v>
      </c>
      <c r="D516" s="236" t="s">
        <v>963</v>
      </c>
      <c r="E516" s="257">
        <f t="shared" si="8"/>
        <v>5.95</v>
      </c>
      <c r="F516" s="254">
        <v>3.5</v>
      </c>
    </row>
    <row r="517" spans="1:6">
      <c r="A517" s="249" t="s">
        <v>934</v>
      </c>
      <c r="B517" s="252" t="s">
        <v>935</v>
      </c>
      <c r="C517" s="236" t="s">
        <v>949</v>
      </c>
      <c r="D517" s="236" t="s">
        <v>964</v>
      </c>
      <c r="E517" s="257"/>
      <c r="F517" s="240" t="s">
        <v>931</v>
      </c>
    </row>
    <row r="518" spans="1:6">
      <c r="A518" s="249" t="s">
        <v>936</v>
      </c>
      <c r="B518" s="252" t="s">
        <v>937</v>
      </c>
      <c r="C518" s="236" t="s">
        <v>112</v>
      </c>
      <c r="D518" s="236" t="s">
        <v>959</v>
      </c>
      <c r="E518" s="257">
        <f t="shared" si="8"/>
        <v>1.87</v>
      </c>
      <c r="F518" s="254">
        <v>1.1000000000000001</v>
      </c>
    </row>
    <row r="519" spans="1:6">
      <c r="A519" s="249" t="s">
        <v>936</v>
      </c>
      <c r="B519" s="252" t="s">
        <v>937</v>
      </c>
      <c r="C519" s="236" t="s">
        <v>112</v>
      </c>
      <c r="D519" s="236" t="s">
        <v>960</v>
      </c>
      <c r="E519" s="257">
        <f t="shared" si="8"/>
        <v>3.06</v>
      </c>
      <c r="F519" s="254">
        <v>1.8</v>
      </c>
    </row>
    <row r="520" spans="1:6">
      <c r="A520" s="249" t="s">
        <v>936</v>
      </c>
      <c r="B520" s="252" t="s">
        <v>937</v>
      </c>
      <c r="C520" s="236" t="s">
        <v>112</v>
      </c>
      <c r="D520" s="236" t="s">
        <v>961</v>
      </c>
      <c r="E520" s="257">
        <f t="shared" si="8"/>
        <v>5.44</v>
      </c>
      <c r="F520" s="254">
        <v>3.2</v>
      </c>
    </row>
    <row r="521" spans="1:6">
      <c r="A521" s="249" t="s">
        <v>936</v>
      </c>
      <c r="B521" s="252" t="s">
        <v>937</v>
      </c>
      <c r="C521" s="236" t="s">
        <v>112</v>
      </c>
      <c r="D521" s="236" t="s">
        <v>962</v>
      </c>
      <c r="E521" s="257">
        <f t="shared" si="8"/>
        <v>9.52</v>
      </c>
      <c r="F521" s="254">
        <v>5.6</v>
      </c>
    </row>
    <row r="522" spans="1:6">
      <c r="A522" s="249" t="s">
        <v>936</v>
      </c>
      <c r="B522" s="252" t="s">
        <v>937</v>
      </c>
      <c r="C522" s="236" t="s">
        <v>112</v>
      </c>
      <c r="D522" s="236" t="s">
        <v>963</v>
      </c>
      <c r="E522" s="257">
        <f t="shared" si="8"/>
        <v>14.28</v>
      </c>
      <c r="F522" s="254">
        <v>8.4</v>
      </c>
    </row>
    <row r="523" spans="1:6">
      <c r="A523" s="249" t="s">
        <v>936</v>
      </c>
      <c r="B523" s="252" t="s">
        <v>937</v>
      </c>
      <c r="C523" s="236" t="s">
        <v>112</v>
      </c>
      <c r="D523" s="236" t="s">
        <v>964</v>
      </c>
      <c r="E523" s="257"/>
      <c r="F523" s="248" t="s">
        <v>931</v>
      </c>
    </row>
    <row r="524" spans="1:6">
      <c r="A524" s="249" t="s">
        <v>936</v>
      </c>
      <c r="B524" s="252" t="s">
        <v>937</v>
      </c>
      <c r="C524" s="236" t="s">
        <v>949</v>
      </c>
      <c r="D524" s="236" t="s">
        <v>959</v>
      </c>
      <c r="E524" s="257">
        <f t="shared" si="8"/>
        <v>0.68</v>
      </c>
      <c r="F524" s="254">
        <v>0.4</v>
      </c>
    </row>
    <row r="525" spans="1:6">
      <c r="A525" s="249" t="s">
        <v>936</v>
      </c>
      <c r="B525" s="252" t="s">
        <v>937</v>
      </c>
      <c r="C525" s="236" t="s">
        <v>949</v>
      </c>
      <c r="D525" s="236" t="s">
        <v>960</v>
      </c>
      <c r="E525" s="257">
        <f t="shared" si="8"/>
        <v>1.19</v>
      </c>
      <c r="F525" s="254">
        <v>0.7</v>
      </c>
    </row>
    <row r="526" spans="1:6">
      <c r="A526" s="249" t="s">
        <v>936</v>
      </c>
      <c r="B526" s="252" t="s">
        <v>937</v>
      </c>
      <c r="C526" s="236" t="s">
        <v>949</v>
      </c>
      <c r="D526" s="236" t="s">
        <v>961</v>
      </c>
      <c r="E526" s="257">
        <f t="shared" si="8"/>
        <v>2.38</v>
      </c>
      <c r="F526" s="254">
        <v>1.4</v>
      </c>
    </row>
    <row r="527" spans="1:6">
      <c r="A527" s="249" t="s">
        <v>936</v>
      </c>
      <c r="B527" s="252" t="s">
        <v>937</v>
      </c>
      <c r="C527" s="236" t="s">
        <v>949</v>
      </c>
      <c r="D527" s="236" t="s">
        <v>962</v>
      </c>
      <c r="E527" s="257">
        <f t="shared" si="8"/>
        <v>4.59</v>
      </c>
      <c r="F527" s="254">
        <v>2.7</v>
      </c>
    </row>
    <row r="528" spans="1:6">
      <c r="A528" s="249" t="s">
        <v>936</v>
      </c>
      <c r="B528" s="252" t="s">
        <v>937</v>
      </c>
      <c r="C528" s="236" t="s">
        <v>949</v>
      </c>
      <c r="D528" s="236" t="s">
        <v>963</v>
      </c>
      <c r="E528" s="257">
        <f t="shared" si="8"/>
        <v>7.14</v>
      </c>
      <c r="F528" s="254">
        <v>4.2</v>
      </c>
    </row>
    <row r="529" spans="1:6">
      <c r="A529" s="249" t="s">
        <v>936</v>
      </c>
      <c r="B529" s="252" t="s">
        <v>937</v>
      </c>
      <c r="C529" s="236" t="s">
        <v>949</v>
      </c>
      <c r="D529" s="236" t="s">
        <v>964</v>
      </c>
      <c r="E529" s="257"/>
      <c r="F529" s="240" t="s">
        <v>931</v>
      </c>
    </row>
    <row r="530" spans="1:6">
      <c r="A530" s="249" t="s">
        <v>938</v>
      </c>
      <c r="B530" s="252" t="s">
        <v>939</v>
      </c>
      <c r="C530" s="236" t="s">
        <v>112</v>
      </c>
      <c r="D530" s="236" t="s">
        <v>959</v>
      </c>
      <c r="E530" s="257">
        <f t="shared" si="8"/>
        <v>3.74</v>
      </c>
      <c r="F530" s="254">
        <v>2.2000000000000002</v>
      </c>
    </row>
    <row r="531" spans="1:6">
      <c r="A531" s="249" t="s">
        <v>938</v>
      </c>
      <c r="B531" s="252" t="s">
        <v>939</v>
      </c>
      <c r="C531" s="236" t="s">
        <v>112</v>
      </c>
      <c r="D531" s="236" t="s">
        <v>960</v>
      </c>
      <c r="E531" s="257">
        <f t="shared" si="8"/>
        <v>4.59</v>
      </c>
      <c r="F531" s="254">
        <v>2.7</v>
      </c>
    </row>
    <row r="532" spans="1:6">
      <c r="A532" s="249" t="s">
        <v>938</v>
      </c>
      <c r="B532" s="252" t="s">
        <v>939</v>
      </c>
      <c r="C532" s="236" t="s">
        <v>112</v>
      </c>
      <c r="D532" s="236" t="s">
        <v>961</v>
      </c>
      <c r="E532" s="257">
        <f t="shared" si="8"/>
        <v>6.12</v>
      </c>
      <c r="F532" s="254">
        <v>3.6</v>
      </c>
    </row>
    <row r="533" spans="1:6">
      <c r="A533" s="249" t="s">
        <v>938</v>
      </c>
      <c r="B533" s="252" t="s">
        <v>939</v>
      </c>
      <c r="C533" s="236" t="s">
        <v>112</v>
      </c>
      <c r="D533" s="236" t="s">
        <v>962</v>
      </c>
      <c r="E533" s="257">
        <f t="shared" si="8"/>
        <v>7.48</v>
      </c>
      <c r="F533" s="254">
        <v>4.4000000000000004</v>
      </c>
    </row>
    <row r="534" spans="1:6">
      <c r="A534" s="249" t="s">
        <v>938</v>
      </c>
      <c r="B534" s="252" t="s">
        <v>939</v>
      </c>
      <c r="C534" s="236" t="s">
        <v>112</v>
      </c>
      <c r="D534" s="236" t="s">
        <v>963</v>
      </c>
      <c r="E534" s="257">
        <f t="shared" si="8"/>
        <v>11.049999999999999</v>
      </c>
      <c r="F534" s="254">
        <v>6.5</v>
      </c>
    </row>
    <row r="535" spans="1:6">
      <c r="A535" s="249" t="s">
        <v>938</v>
      </c>
      <c r="B535" s="252" t="s">
        <v>939</v>
      </c>
      <c r="C535" s="236" t="s">
        <v>112</v>
      </c>
      <c r="D535" s="236" t="s">
        <v>964</v>
      </c>
      <c r="E535" s="257"/>
      <c r="F535" s="248" t="s">
        <v>931</v>
      </c>
    </row>
    <row r="536" spans="1:6">
      <c r="A536" s="249" t="s">
        <v>940</v>
      </c>
      <c r="B536" s="252" t="s">
        <v>941</v>
      </c>
      <c r="C536" s="236" t="s">
        <v>112</v>
      </c>
      <c r="D536" s="236" t="s">
        <v>959</v>
      </c>
      <c r="E536" s="257">
        <f t="shared" si="8"/>
        <v>3.74</v>
      </c>
      <c r="F536" s="254">
        <v>2.2000000000000002</v>
      </c>
    </row>
    <row r="537" spans="1:6">
      <c r="A537" s="249" t="s">
        <v>940</v>
      </c>
      <c r="B537" s="252" t="s">
        <v>941</v>
      </c>
      <c r="C537" s="236" t="s">
        <v>112</v>
      </c>
      <c r="D537" s="236" t="s">
        <v>960</v>
      </c>
      <c r="E537" s="257">
        <f t="shared" si="8"/>
        <v>5.0999999999999996</v>
      </c>
      <c r="F537" s="254">
        <v>3</v>
      </c>
    </row>
    <row r="538" spans="1:6">
      <c r="A538" s="249" t="s">
        <v>940</v>
      </c>
      <c r="B538" s="252" t="s">
        <v>941</v>
      </c>
      <c r="C538" s="236" t="s">
        <v>112</v>
      </c>
      <c r="D538" s="236" t="s">
        <v>961</v>
      </c>
      <c r="E538" s="257">
        <f t="shared" si="8"/>
        <v>7.6499999999999995</v>
      </c>
      <c r="F538" s="254">
        <v>4.5</v>
      </c>
    </row>
    <row r="539" spans="1:6">
      <c r="A539" s="249" t="s">
        <v>940</v>
      </c>
      <c r="B539" s="252" t="s">
        <v>941</v>
      </c>
      <c r="C539" s="236" t="s">
        <v>112</v>
      </c>
      <c r="D539" s="236" t="s">
        <v>962</v>
      </c>
      <c r="E539" s="257">
        <f t="shared" si="8"/>
        <v>11.219999999999999</v>
      </c>
      <c r="F539" s="254">
        <v>6.6</v>
      </c>
    </row>
    <row r="540" spans="1:6">
      <c r="A540" s="249" t="s">
        <v>940</v>
      </c>
      <c r="B540" s="252" t="s">
        <v>941</v>
      </c>
      <c r="C540" s="236" t="s">
        <v>112</v>
      </c>
      <c r="D540" s="236" t="s">
        <v>963</v>
      </c>
      <c r="E540" s="257">
        <f t="shared" si="8"/>
        <v>17.34</v>
      </c>
      <c r="F540" s="254">
        <v>10.199999999999999</v>
      </c>
    </row>
    <row r="541" spans="1:6">
      <c r="A541" s="249" t="s">
        <v>940</v>
      </c>
      <c r="B541" s="252" t="s">
        <v>941</v>
      </c>
      <c r="C541" s="236" t="s">
        <v>112</v>
      </c>
      <c r="D541" s="236" t="s">
        <v>964</v>
      </c>
      <c r="E541" s="257"/>
      <c r="F541" s="248" t="s">
        <v>931</v>
      </c>
    </row>
    <row r="542" spans="1:6">
      <c r="A542" s="96" t="s">
        <v>439</v>
      </c>
      <c r="B542" s="55" t="s">
        <v>439</v>
      </c>
      <c r="C542" s="64" t="s">
        <v>112</v>
      </c>
      <c r="D542" s="101" t="s">
        <v>942</v>
      </c>
      <c r="E542" s="101" t="s">
        <v>942</v>
      </c>
      <c r="F542" s="101" t="s">
        <v>942</v>
      </c>
    </row>
  </sheetData>
  <autoFilter ref="A1:E542" xr:uid="{155974EE-B70E-4949-8FC4-24F2588BA656}"/>
  <phoneticPr fontId="5" type="noConversion"/>
  <dataValidations count="3">
    <dataValidation type="list" allowBlank="1" showInputMessage="1" showErrorMessage="1" sqref="D2:D541" xr:uid="{410C5109-4710-45FB-A5AE-4ABEDBBF19CA}">
      <formula1>"C0, C1, C2, C3, C4, C5"</formula1>
    </dataValidation>
    <dataValidation type="list" allowBlank="1" showInputMessage="1" showErrorMessage="1" sqref="A2:A361" xr:uid="{8FC658E8-F0A0-43A5-A8C7-3CEBAD923EFD}">
      <formula1>"WEB,CS,BWC,BIF,BCV,EMQ,EWS,DBO,OCC,OFO,OOA,ORE,OXM,ODQ,OBP,SON,SRE,SBA,SEN,SIF,SETUP,TEST,ETC,DEAR,DEBO,DEES,DEMR,DEMM,DE수집,DE통합,DE유니"</formula1>
    </dataValidation>
    <dataValidation type="list" allowBlank="1" showInputMessage="1" showErrorMessage="1" sqref="C2:C542" xr:uid="{C3A5F2E9-E67F-4AA6-BFBD-6BCC09D1291B}">
      <formula1>"New, CHA"</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1189-6EA6-4434-A0C8-590D8562998B}">
  <dimension ref="A1"/>
  <sheetViews>
    <sheetView zoomScaleNormal="100" workbookViewId="0">
      <selection activeCell="Q11" sqref="Q11"/>
    </sheetView>
  </sheetViews>
  <sheetFormatPr defaultRowHeight="15"/>
  <sheetData/>
  <phoneticPr fontId="5"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9BDDEFC1C6AB724295B965C0B25F5FBA" ma:contentTypeVersion="15" ma:contentTypeDescription="새 문서를 만듭니다." ma:contentTypeScope="" ma:versionID="6733765f11c61d69ca7a1837276a63d5">
  <xsd:schema xmlns:xsd="http://www.w3.org/2001/XMLSchema" xmlns:xs="http://www.w3.org/2001/XMLSchema" xmlns:p="http://schemas.microsoft.com/office/2006/metadata/properties" xmlns:ns2="f80d0fda-3413-4a11-a40f-c60108b30da7" xmlns:ns3="e8769924-31ae-49bc-b52b-2ec16244192c" targetNamespace="http://schemas.microsoft.com/office/2006/metadata/properties" ma:root="true" ma:fieldsID="b6d8165eef31c4d7a59dd6f8690272d2" ns2:_="" ns3:_="">
    <xsd:import namespace="f80d0fda-3413-4a11-a40f-c60108b30da7"/>
    <xsd:import namespace="e8769924-31ae-49bc-b52b-2ec16244192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d0fda-3413-4a11-a40f-c60108b30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769924-31ae-49bc-b52b-2ec16244192c" elementFormDefault="qualified">
    <xsd:import namespace="http://schemas.microsoft.com/office/2006/documentManagement/types"/>
    <xsd:import namespace="http://schemas.microsoft.com/office/infopath/2007/PartnerControls"/>
    <xsd:element name="SharedWithUsers" ma:index="11"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세부 정보 공유" ma:internalName="SharedWithDetails" ma:readOnly="true">
      <xsd:simpleType>
        <xsd:restriction base="dms:Note">
          <xsd:maxLength value="255"/>
        </xsd:restriction>
      </xsd:simpleType>
    </xsd:element>
    <xsd:element name="TaxCatchAll" ma:index="20" nillable="true" ma:displayName="Taxonomy Catch All Column" ma:hidden="true" ma:list="{7a73fd63-ef65-499b-9b0a-6fe90c8b0745}" ma:internalName="TaxCatchAll" ma:showField="CatchAllData" ma:web="e8769924-31ae-49bc-b52b-2ec1624419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769924-31ae-49bc-b52b-2ec16244192c" xsi:nil="true"/>
    <lcf76f155ced4ddcb4097134ff3c332f xmlns="f80d0fda-3413-4a11-a40f-c60108b30da7">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FF11E77B-C7AD-4435-A150-FC93372707CB}"/>
</file>

<file path=customXml/itemProps2.xml><?xml version="1.0" encoding="utf-8"?>
<ds:datastoreItem xmlns:ds="http://schemas.openxmlformats.org/officeDocument/2006/customXml" ds:itemID="{A523257F-E188-428E-BCC3-4C55E60663D5}"/>
</file>

<file path=customXml/itemProps3.xml><?xml version="1.0" encoding="utf-8"?>
<ds:datastoreItem xmlns:ds="http://schemas.openxmlformats.org/officeDocument/2006/customXml" ds:itemID="{C9B6603E-4D27-4175-AAF1-1951A8D9E6A1}"/>
</file>

<file path=customXml/itemProps4.xml><?xml version="1.0" encoding="utf-8"?>
<ds:datastoreItem xmlns:ds="http://schemas.openxmlformats.org/officeDocument/2006/customXml" ds:itemID="{9B4C0209-2D32-48F7-BAAF-E703F7700F8C}"/>
</file>

<file path=docMetadata/LabelInfo.xml><?xml version="1.0" encoding="utf-8"?>
<clbl:labelList xmlns:clbl="http://schemas.microsoft.com/office/2020/mipLabelMetadata">
  <clbl:label id="{fab2d60f-e614-4f9d-b2ad-9fb1397f2efe}" enabled="0" method="" siteId="{fab2d60f-e614-4f9d-b2ad-9fb1397f2efe}"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2017-05-09T03:06:31Z</dcterms:created>
  <dcterms:modified xsi:type="dcterms:W3CDTF">2024-12-05T10:51:48Z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0x0101009BDDEFC1C6AB724295B965C0B25F5FBA</vt:lpwstr>
  </property>
  <property fmtid="{D5CDD505-2E9C-101B-9397-08002B2CF9AE}" pid="3" name="MediaServiceImageTags">
    <vt:lpwstr/>
  </property>
</Properties>
</file>