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ydi\Documents\DAT-129_Play_Code\Final_Project\"/>
    </mc:Choice>
  </mc:AlternateContent>
  <xr:revisionPtr revIDLastSave="0" documentId="13_ncr:1_{38159A3B-3250-42B5-9EAD-D6354F38A8D8}" xr6:coauthVersionLast="41" xr6:coauthVersionMax="41" xr10:uidLastSave="{00000000-0000-0000-0000-000000000000}"/>
  <bookViews>
    <workbookView xWindow="-108" yWindow="-108" windowWidth="23256" windowHeight="12576" tabRatio="786" firstSheet="6" activeTab="8" xr2:uid="{7144D828-AB39-40F5-B4D6-18316B62D361}"/>
  </bookViews>
  <sheets>
    <sheet name="All_Requests" sheetId="16" r:id="rId1"/>
    <sheet name="All_Requests_by_Dept" sheetId="21" r:id="rId2"/>
    <sheet name="Top_10_Requests" sheetId="2" r:id="rId3"/>
    <sheet name="Top_10_Requests_by_Dept" sheetId="13" r:id="rId4"/>
    <sheet name="All_Open_Requests" sheetId="17" r:id="rId5"/>
    <sheet name="All_Open_by_Dept" sheetId="18" r:id="rId6"/>
    <sheet name="Top_20_Open_Requests" sheetId="3" r:id="rId7"/>
    <sheet name="Top_10_Open_Requests" sheetId="1" r:id="rId8"/>
    <sheet name="Top_10_Open_Requests_by_Dept" sheetId="14" r:id="rId9"/>
    <sheet name="All_Closed_Requests" sheetId="7" r:id="rId10"/>
    <sheet name="All_Closed_by_Dept" sheetId="19" r:id="rId11"/>
    <sheet name="Top_10_Closed_Requests" sheetId="4" r:id="rId12"/>
    <sheet name="Top_10_Closed_Requests_by_Dept" sheetId="15" r:id="rId13"/>
    <sheet name="Open-to_Closed_Ratio" sheetId="6" r:id="rId14"/>
    <sheet name="Open_to_Closed_Ratio_by_Dept" sheetId="20" r:id="rId15"/>
    <sheet name="ED_Open_by_ReqType" sheetId="5" r:id="rId16"/>
    <sheet name="ED_Open_By_Dept" sheetId="11" r:id="rId17"/>
    <sheet name="New_Requests_by_Req_Type" sheetId="10" r:id="rId18"/>
    <sheet name="New_Requests_by_Dept" sheetId="24" r:id="rId19"/>
    <sheet name="ED_New_by_ReqType" sheetId="8" r:id="rId20"/>
    <sheet name="ED_New_by_Dept" sheetId="12" r:id="rId21"/>
  </sheets>
  <definedNames>
    <definedName name="_xlnm.Print_Area" localSheetId="2">Top_10_Requests!$A$1:$G$19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4" l="1"/>
  <c r="K12" i="24"/>
  <c r="J12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G14" i="10" l="1"/>
  <c r="F13" i="5"/>
  <c r="F14" i="5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298" i="8" s="1"/>
  <c r="D4" i="8"/>
  <c r="D3" i="8"/>
  <c r="C298" i="8"/>
  <c r="C296" i="8"/>
  <c r="C297" i="8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53" i="17"/>
  <c r="D324" i="7"/>
  <c r="D327" i="7"/>
  <c r="D328" i="7"/>
  <c r="D323" i="7"/>
  <c r="D322" i="7"/>
  <c r="D321" i="7"/>
  <c r="D325" i="7"/>
  <c r="D326" i="7"/>
  <c r="D320" i="7"/>
  <c r="D319" i="7"/>
  <c r="D310" i="7"/>
  <c r="D314" i="7"/>
  <c r="D312" i="7"/>
  <c r="D315" i="7"/>
  <c r="D316" i="7"/>
  <c r="D313" i="7"/>
  <c r="D318" i="7"/>
  <c r="D317" i="7"/>
  <c r="D311" i="7"/>
  <c r="D307" i="7"/>
  <c r="D309" i="7"/>
  <c r="C12" i="2"/>
  <c r="D11" i="2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9" i="5"/>
  <c r="C268" i="5"/>
  <c r="D268" i="5" s="1"/>
  <c r="H7" i="5"/>
  <c r="C12" i="15"/>
  <c r="C11" i="15"/>
  <c r="C10" i="15"/>
  <c r="C9" i="15"/>
  <c r="C8" i="15"/>
  <c r="C7" i="15"/>
  <c r="C6" i="15"/>
  <c r="C5" i="15"/>
  <c r="C4" i="15"/>
  <c r="C3" i="15"/>
  <c r="C2" i="15"/>
  <c r="B12" i="15"/>
  <c r="C12" i="14"/>
  <c r="B12" i="14"/>
  <c r="C11" i="14"/>
  <c r="C10" i="14"/>
  <c r="C9" i="14"/>
  <c r="C8" i="14"/>
  <c r="C7" i="14"/>
  <c r="C6" i="14"/>
  <c r="C5" i="14"/>
  <c r="C4" i="14"/>
  <c r="C3" i="14"/>
  <c r="C2" i="14"/>
  <c r="C11" i="13"/>
  <c r="B11" i="13"/>
  <c r="C10" i="13"/>
  <c r="C9" i="13"/>
  <c r="C8" i="13"/>
  <c r="C7" i="13"/>
  <c r="C6" i="13"/>
  <c r="C5" i="13"/>
  <c r="C4" i="13"/>
  <c r="C3" i="13"/>
  <c r="C2" i="13"/>
  <c r="D245" i="5"/>
  <c r="G2" i="10"/>
  <c r="D11" i="4"/>
  <c r="D10" i="4"/>
  <c r="D9" i="4"/>
  <c r="D8" i="4"/>
  <c r="D7" i="4"/>
  <c r="D6" i="4"/>
  <c r="D5" i="4"/>
  <c r="D4" i="4"/>
  <c r="D3" i="4"/>
  <c r="D2" i="4"/>
  <c r="C12" i="4"/>
  <c r="D12" i="4" s="1"/>
  <c r="B53" i="12"/>
  <c r="B52" i="12"/>
  <c r="B51" i="12"/>
  <c r="C2" i="12"/>
  <c r="C53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I11" i="5"/>
  <c r="D244" i="5"/>
  <c r="H14" i="10"/>
  <c r="D201" i="7"/>
  <c r="G15" i="7"/>
  <c r="C51" i="12" l="1"/>
  <c r="C52" i="12"/>
  <c r="C50" i="12"/>
  <c r="C266" i="5"/>
  <c r="D266" i="5" s="1"/>
  <c r="C267" i="5"/>
  <c r="D267" i="5" s="1"/>
  <c r="E12" i="4"/>
  <c r="G2" i="7" l="1"/>
  <c r="D7" i="7"/>
  <c r="D117" i="7"/>
  <c r="D90" i="7"/>
  <c r="D9" i="7"/>
  <c r="D110" i="7"/>
  <c r="D177" i="7"/>
  <c r="D15" i="7"/>
  <c r="D109" i="7"/>
  <c r="D142" i="7"/>
  <c r="D170" i="7"/>
  <c r="D230" i="7"/>
  <c r="D28" i="7"/>
  <c r="D20" i="7"/>
  <c r="D40" i="7"/>
  <c r="D19" i="7"/>
  <c r="D119" i="7"/>
  <c r="D190" i="7"/>
  <c r="D38" i="7"/>
  <c r="D226" i="7"/>
  <c r="D88" i="7"/>
  <c r="D103" i="7"/>
  <c r="D126" i="7"/>
  <c r="D71" i="7"/>
  <c r="D175" i="7"/>
  <c r="D92" i="7"/>
  <c r="D128" i="7"/>
  <c r="D268" i="7"/>
  <c r="D275" i="7"/>
  <c r="D87" i="7"/>
  <c r="D183" i="7"/>
  <c r="D107" i="7"/>
  <c r="D202" i="7"/>
  <c r="D86" i="7"/>
  <c r="D83" i="7"/>
  <c r="D270" i="7"/>
  <c r="D45" i="7"/>
  <c r="D267" i="7"/>
  <c r="D171" i="7"/>
  <c r="D216" i="7"/>
  <c r="D18" i="7"/>
  <c r="D139" i="7"/>
  <c r="D5" i="7"/>
  <c r="D157" i="7"/>
  <c r="D84" i="7"/>
  <c r="D36" i="7"/>
  <c r="D35" i="7"/>
  <c r="D271" i="7"/>
  <c r="D16" i="7"/>
  <c r="D199" i="7"/>
  <c r="D172" i="7"/>
  <c r="D246" i="7"/>
  <c r="D152" i="7"/>
  <c r="D37" i="7"/>
  <c r="D6" i="7"/>
  <c r="D91" i="7"/>
  <c r="D264" i="7"/>
  <c r="D46" i="7"/>
  <c r="D162" i="7"/>
  <c r="D2" i="7"/>
  <c r="D176" i="7"/>
  <c r="D140" i="7"/>
  <c r="D258" i="7"/>
  <c r="D174" i="7"/>
  <c r="D273" i="7"/>
  <c r="D244" i="7"/>
  <c r="D241" i="7"/>
  <c r="D203" i="7"/>
  <c r="D74" i="7"/>
  <c r="D122" i="7"/>
  <c r="D198" i="7"/>
  <c r="D278" i="7"/>
  <c r="D231" i="7"/>
  <c r="D89" i="7"/>
  <c r="D196" i="7"/>
  <c r="D72" i="7"/>
  <c r="D269" i="7"/>
  <c r="D146" i="7"/>
  <c r="D77" i="7"/>
  <c r="D97" i="7"/>
  <c r="D235" i="7"/>
  <c r="D188" i="7"/>
  <c r="D238" i="7"/>
  <c r="D217" i="7"/>
  <c r="D31" i="7"/>
  <c r="D149" i="7"/>
  <c r="D58" i="7"/>
  <c r="D261" i="7"/>
  <c r="D219" i="7"/>
  <c r="D265" i="7"/>
  <c r="D279" i="7"/>
  <c r="D99" i="7"/>
  <c r="D248" i="7"/>
  <c r="D8" i="7"/>
  <c r="D63" i="7"/>
  <c r="D65" i="7"/>
  <c r="D154" i="7"/>
  <c r="D294" i="7"/>
  <c r="D255" i="7"/>
  <c r="D277" i="7"/>
  <c r="D251" i="7"/>
  <c r="D105" i="7"/>
  <c r="D104" i="7"/>
  <c r="D229" i="7"/>
  <c r="D116" i="7"/>
  <c r="D263" i="7"/>
  <c r="D120" i="7"/>
  <c r="D308" i="7"/>
  <c r="D233" i="7"/>
  <c r="D227" i="7"/>
  <c r="D43" i="7"/>
  <c r="D98" i="7"/>
  <c r="D218" i="7"/>
  <c r="D14" i="7"/>
  <c r="D262" i="7"/>
  <c r="D200" i="7"/>
  <c r="D161" i="7"/>
  <c r="D284" i="7"/>
  <c r="D169" i="7"/>
  <c r="D23" i="7"/>
  <c r="D51" i="7"/>
  <c r="D209" i="7"/>
  <c r="D301" i="7"/>
  <c r="D272" i="7"/>
  <c r="D27" i="7"/>
  <c r="D42" i="7"/>
  <c r="D25" i="7"/>
  <c r="D148" i="7"/>
  <c r="D113" i="7"/>
  <c r="D94" i="7"/>
  <c r="D285" i="7"/>
  <c r="D293" i="7"/>
  <c r="D114" i="7"/>
  <c r="D185" i="7"/>
  <c r="D253" i="7"/>
  <c r="D125" i="7"/>
  <c r="D159" i="7"/>
  <c r="D187" i="7"/>
  <c r="D274" i="7"/>
  <c r="D100" i="7"/>
  <c r="D30" i="7"/>
  <c r="D17" i="7"/>
  <c r="D44" i="7"/>
  <c r="D79" i="7"/>
  <c r="D194" i="7"/>
  <c r="D70" i="7"/>
  <c r="D59" i="7"/>
  <c r="D158" i="7"/>
  <c r="D179" i="7"/>
  <c r="D131" i="7"/>
  <c r="D130" i="7"/>
  <c r="D34" i="7"/>
  <c r="D224" i="7"/>
  <c r="D291" i="7"/>
  <c r="D232" i="7"/>
  <c r="D85" i="7"/>
  <c r="D52" i="7"/>
  <c r="D257" i="7"/>
  <c r="D260" i="7"/>
  <c r="D166" i="7"/>
  <c r="D118" i="7"/>
  <c r="D299" i="7"/>
  <c r="D250" i="7"/>
  <c r="D192" i="7"/>
  <c r="D73" i="7"/>
  <c r="D184" i="7"/>
  <c r="D178" i="7"/>
  <c r="D195" i="7"/>
  <c r="D47" i="7"/>
  <c r="D60" i="7"/>
  <c r="D144" i="7"/>
  <c r="D82" i="7"/>
  <c r="D55" i="7"/>
  <c r="D3" i="7"/>
  <c r="D111" i="7"/>
  <c r="D137" i="7"/>
  <c r="D160" i="7"/>
  <c r="D95" i="7"/>
  <c r="D22" i="7"/>
  <c r="D24" i="7"/>
  <c r="D115" i="7"/>
  <c r="D57" i="7"/>
  <c r="D247" i="7"/>
  <c r="D243" i="7"/>
  <c r="D64" i="7"/>
  <c r="D208" i="7"/>
  <c r="D221" i="7"/>
  <c r="D164" i="7"/>
  <c r="D11" i="7"/>
  <c r="D206" i="7"/>
  <c r="D135" i="7"/>
  <c r="D225" i="7"/>
  <c r="D191" i="7"/>
  <c r="D210" i="7"/>
  <c r="D249" i="7"/>
  <c r="D237" i="7"/>
  <c r="D155" i="7"/>
  <c r="D68" i="7"/>
  <c r="D133" i="7"/>
  <c r="D228" i="7"/>
  <c r="D61" i="7"/>
  <c r="D129" i="7"/>
  <c r="D186" i="7"/>
  <c r="D62" i="7"/>
  <c r="D252" i="7"/>
  <c r="D286" i="7"/>
  <c r="D156" i="7"/>
  <c r="D141" i="7"/>
  <c r="D214" i="7"/>
  <c r="D306" i="7"/>
  <c r="D112" i="7"/>
  <c r="D33" i="7"/>
  <c r="D220" i="7"/>
  <c r="D168" i="7"/>
  <c r="D259" i="7"/>
  <c r="D163" i="7"/>
  <c r="D96" i="7"/>
  <c r="D13" i="7"/>
  <c r="D295" i="7"/>
  <c r="D292" i="7"/>
  <c r="D41" i="7"/>
  <c r="D78" i="7"/>
  <c r="D50" i="7"/>
  <c r="D281" i="7"/>
  <c r="D56" i="7"/>
  <c r="D21" i="7"/>
  <c r="D165" i="7"/>
  <c r="D173" i="7"/>
  <c r="D76" i="7"/>
  <c r="D10" i="7"/>
  <c r="D189" i="7"/>
  <c r="D193" i="7"/>
  <c r="D12" i="7"/>
  <c r="D298" i="7"/>
  <c r="D266" i="7"/>
  <c r="D145" i="7"/>
  <c r="D303" i="7"/>
  <c r="D80" i="7"/>
  <c r="D54" i="7"/>
  <c r="D153" i="7"/>
  <c r="D101" i="7"/>
  <c r="D236" i="7"/>
  <c r="D121" i="7"/>
  <c r="D242" i="7"/>
  <c r="D127" i="7"/>
  <c r="D289" i="7"/>
  <c r="D282" i="7"/>
  <c r="D108" i="7"/>
  <c r="D223" i="7"/>
  <c r="D287" i="7"/>
  <c r="D106" i="7"/>
  <c r="D296" i="7"/>
  <c r="D49" i="7"/>
  <c r="D147" i="7"/>
  <c r="D134" i="7"/>
  <c r="D302" i="7"/>
  <c r="D205" i="7"/>
  <c r="D66" i="7"/>
  <c r="D53" i="7"/>
  <c r="D143" i="7"/>
  <c r="D69" i="7"/>
  <c r="D102" i="7"/>
  <c r="D290" i="7"/>
  <c r="D181" i="7"/>
  <c r="D180" i="7"/>
  <c r="D75" i="7"/>
  <c r="D305" i="7"/>
  <c r="D234" i="7"/>
  <c r="D297" i="7"/>
  <c r="D26" i="7"/>
  <c r="D93" i="7"/>
  <c r="D138" i="7"/>
  <c r="D283" i="7"/>
  <c r="D276" i="7"/>
  <c r="D150" i="7"/>
  <c r="D288" i="7"/>
  <c r="D300" i="7"/>
  <c r="D207" i="7"/>
  <c r="D239" i="7"/>
  <c r="D81" i="7"/>
  <c r="D280" i="7"/>
  <c r="D132" i="7"/>
  <c r="D123" i="7"/>
  <c r="D39" i="7"/>
  <c r="D254" i="7"/>
  <c r="D215" i="7"/>
  <c r="D67" i="7"/>
  <c r="D240" i="7"/>
  <c r="D222" i="7"/>
  <c r="D204" i="7"/>
  <c r="D48" i="7"/>
  <c r="D212" i="7"/>
  <c r="D32" i="7"/>
  <c r="D4" i="7"/>
  <c r="D124" i="7"/>
  <c r="D167" i="7"/>
  <c r="D182" i="7"/>
  <c r="D213" i="7"/>
  <c r="D256" i="7"/>
  <c r="D136" i="7"/>
  <c r="D151" i="7"/>
  <c r="D211" i="7"/>
  <c r="D29" i="7"/>
  <c r="D245" i="7"/>
  <c r="D304" i="7"/>
  <c r="D197" i="7"/>
  <c r="C12" i="1"/>
  <c r="D12" i="1" s="1"/>
  <c r="D11" i="1"/>
  <c r="D10" i="1"/>
  <c r="D9" i="1"/>
  <c r="D8" i="1"/>
  <c r="E11" i="6"/>
  <c r="E10" i="6"/>
  <c r="E9" i="6"/>
  <c r="E8" i="6"/>
  <c r="E7" i="6"/>
  <c r="E6" i="6"/>
  <c r="E5" i="6"/>
  <c r="E4" i="6"/>
  <c r="E3" i="6"/>
  <c r="E2" i="6"/>
  <c r="D2" i="8" l="1"/>
  <c r="D55" i="5"/>
  <c r="D180" i="5"/>
  <c r="D79" i="5"/>
  <c r="D100" i="5"/>
  <c r="D40" i="5"/>
  <c r="D65" i="5"/>
  <c r="D67" i="5"/>
  <c r="D99" i="5"/>
  <c r="D66" i="5"/>
  <c r="D123" i="5"/>
  <c r="D196" i="5"/>
  <c r="D141" i="5"/>
  <c r="D148" i="5"/>
  <c r="D16" i="5"/>
  <c r="D105" i="5"/>
  <c r="D25" i="5"/>
  <c r="D15" i="5"/>
  <c r="D114" i="5"/>
  <c r="D164" i="5"/>
  <c r="D109" i="5"/>
  <c r="D145" i="5"/>
  <c r="D154" i="5"/>
  <c r="D92" i="5"/>
  <c r="D179" i="5"/>
  <c r="D193" i="5"/>
  <c r="D176" i="5"/>
  <c r="D184" i="5"/>
  <c r="D117" i="5"/>
  <c r="D222" i="5"/>
  <c r="D218" i="5"/>
  <c r="D199" i="5"/>
  <c r="D28" i="5"/>
  <c r="D223" i="5"/>
  <c r="D91" i="5"/>
  <c r="D45" i="5"/>
  <c r="D125" i="5"/>
  <c r="D217" i="5"/>
  <c r="D75" i="5"/>
  <c r="D185" i="5"/>
  <c r="D112" i="5"/>
  <c r="D103" i="5"/>
  <c r="D138" i="5"/>
  <c r="D160" i="5"/>
  <c r="D76" i="5"/>
  <c r="D236" i="5"/>
  <c r="D201" i="5"/>
  <c r="D31" i="5"/>
  <c r="D212" i="5"/>
  <c r="D230" i="5"/>
  <c r="D174" i="5"/>
  <c r="D78" i="5"/>
  <c r="D231" i="5"/>
  <c r="D54" i="5"/>
  <c r="D167" i="5"/>
  <c r="D90" i="5"/>
  <c r="D146" i="5"/>
  <c r="D5" i="5"/>
  <c r="D116" i="5"/>
  <c r="D213" i="5"/>
  <c r="D30" i="5"/>
  <c r="D197" i="5"/>
  <c r="D83" i="5"/>
  <c r="D202" i="5"/>
  <c r="D107" i="5"/>
  <c r="D173" i="5"/>
  <c r="D14" i="5"/>
  <c r="D208" i="5"/>
  <c r="D153" i="5"/>
  <c r="D129" i="5"/>
  <c r="D52" i="5"/>
  <c r="D10" i="5"/>
  <c r="D96" i="5"/>
  <c r="D19" i="5"/>
  <c r="D187" i="5"/>
  <c r="D186" i="5"/>
  <c r="D158" i="5"/>
  <c r="D168" i="5"/>
  <c r="D234" i="5"/>
  <c r="D240" i="5"/>
  <c r="D152" i="5"/>
  <c r="D216" i="5"/>
  <c r="D13" i="5"/>
  <c r="D37" i="5"/>
  <c r="D118" i="5"/>
  <c r="D169" i="5"/>
  <c r="D51" i="5"/>
  <c r="D235" i="5"/>
  <c r="D200" i="5"/>
  <c r="D115" i="5"/>
  <c r="D108" i="5"/>
  <c r="D166" i="5"/>
  <c r="D87" i="5"/>
  <c r="D29" i="5"/>
  <c r="D70" i="5"/>
  <c r="D243" i="5"/>
  <c r="D172" i="5"/>
  <c r="D238" i="5"/>
  <c r="D215" i="5"/>
  <c r="D119" i="5"/>
  <c r="D131" i="5"/>
  <c r="D214" i="5"/>
  <c r="D53" i="5"/>
  <c r="D221" i="5"/>
  <c r="D102" i="5"/>
  <c r="D34" i="5"/>
  <c r="D225" i="5"/>
  <c r="D121" i="5"/>
  <c r="D206" i="5"/>
  <c r="D211" i="5"/>
  <c r="D229" i="5"/>
  <c r="D42" i="5"/>
  <c r="D22" i="5"/>
  <c r="D81" i="5"/>
  <c r="D170" i="5"/>
  <c r="D44" i="5"/>
  <c r="D56" i="5"/>
  <c r="D104" i="5"/>
  <c r="D20" i="5"/>
  <c r="D227" i="5"/>
  <c r="D155" i="5"/>
  <c r="D175" i="5"/>
  <c r="D194" i="5"/>
  <c r="D94" i="5"/>
  <c r="D183" i="5"/>
  <c r="D188" i="5"/>
  <c r="D189" i="5"/>
  <c r="D134" i="5"/>
  <c r="D242" i="5"/>
  <c r="D72" i="5"/>
  <c r="D127" i="5"/>
  <c r="D106" i="5"/>
  <c r="D163" i="5"/>
  <c r="D219" i="5"/>
  <c r="D241" i="5"/>
  <c r="D80" i="5"/>
  <c r="D85" i="5"/>
  <c r="D93" i="5"/>
  <c r="D120" i="5"/>
  <c r="D82" i="5"/>
  <c r="D162" i="5"/>
  <c r="D191" i="5"/>
  <c r="D128" i="5"/>
  <c r="D165" i="5"/>
  <c r="D126" i="5"/>
  <c r="D3" i="5"/>
  <c r="D59" i="5"/>
  <c r="D224" i="5"/>
  <c r="D58" i="5"/>
  <c r="D113" i="5"/>
  <c r="D122" i="5"/>
  <c r="D8" i="5"/>
  <c r="D192" i="5"/>
  <c r="D50" i="5"/>
  <c r="D124" i="5"/>
  <c r="D150" i="5"/>
  <c r="D63" i="5"/>
  <c r="D69" i="5"/>
  <c r="D61" i="5"/>
  <c r="D178" i="5"/>
  <c r="D68" i="5"/>
  <c r="D220" i="5"/>
  <c r="D209" i="5"/>
  <c r="D159" i="5"/>
  <c r="D43" i="5"/>
  <c r="D71" i="5"/>
  <c r="D111" i="5"/>
  <c r="D46" i="5"/>
  <c r="D143" i="5"/>
  <c r="D27" i="5"/>
  <c r="D190" i="5"/>
  <c r="D182" i="5"/>
  <c r="D239" i="5"/>
  <c r="D39" i="5"/>
  <c r="D73" i="5"/>
  <c r="D48" i="5"/>
  <c r="D41" i="5"/>
  <c r="D33" i="5"/>
  <c r="D23" i="5"/>
  <c r="D89" i="5"/>
  <c r="D12" i="5"/>
  <c r="D35" i="5"/>
  <c r="D228" i="5"/>
  <c r="D95" i="5"/>
  <c r="D98" i="5"/>
  <c r="D57" i="5"/>
  <c r="D26" i="5"/>
  <c r="D133" i="5"/>
  <c r="D11" i="5"/>
  <c r="D171" i="5"/>
  <c r="D144" i="5"/>
  <c r="D64" i="5"/>
  <c r="D151" i="5"/>
  <c r="D207" i="5"/>
  <c r="D101" i="5"/>
  <c r="D77" i="5"/>
  <c r="D137" i="5"/>
  <c r="D233" i="5"/>
  <c r="D38" i="5"/>
  <c r="D139" i="5"/>
  <c r="D62" i="5"/>
  <c r="D86" i="5"/>
  <c r="D210" i="5"/>
  <c r="D177" i="5"/>
  <c r="D195" i="5"/>
  <c r="D84" i="5"/>
  <c r="D24" i="5"/>
  <c r="D161" i="5"/>
  <c r="D156" i="5"/>
  <c r="D142" i="5"/>
  <c r="D157" i="5"/>
  <c r="D232" i="5"/>
  <c r="D130" i="5"/>
  <c r="D203" i="5"/>
  <c r="D147" i="5"/>
  <c r="D7" i="5"/>
  <c r="D198" i="5"/>
  <c r="D181" i="5"/>
  <c r="D49" i="5"/>
  <c r="D4" i="5"/>
  <c r="D140" i="5"/>
  <c r="D47" i="5"/>
  <c r="D110" i="5"/>
  <c r="D2" i="5"/>
  <c r="D74" i="5"/>
  <c r="D88" i="5"/>
  <c r="D17" i="5"/>
  <c r="D18" i="5"/>
  <c r="D60" i="5"/>
  <c r="D204" i="5"/>
  <c r="D237" i="5"/>
  <c r="D36" i="5"/>
  <c r="D132" i="5"/>
  <c r="D97" i="5"/>
  <c r="D226" i="5"/>
  <c r="D205" i="5"/>
  <c r="D135" i="5"/>
  <c r="D6" i="5"/>
  <c r="D136" i="5"/>
  <c r="D32" i="5"/>
  <c r="D21" i="5"/>
  <c r="D149" i="5"/>
  <c r="D7" i="1"/>
  <c r="D6" i="1"/>
  <c r="D5" i="1"/>
  <c r="D4" i="1"/>
  <c r="D3" i="1"/>
  <c r="D2" i="1"/>
  <c r="D12" i="2"/>
  <c r="D10" i="2"/>
  <c r="D9" i="2"/>
  <c r="D8" i="2"/>
  <c r="D7" i="2"/>
  <c r="D6" i="2"/>
  <c r="D5" i="2"/>
  <c r="D4" i="2"/>
  <c r="D3" i="2"/>
  <c r="D2" i="2"/>
  <c r="D248" i="5" l="1"/>
  <c r="E11" i="4"/>
  <c r="E10" i="4"/>
  <c r="E9" i="4"/>
  <c r="E8" i="4"/>
  <c r="E7" i="4"/>
  <c r="E6" i="4"/>
  <c r="E5" i="4"/>
  <c r="E4" i="4"/>
  <c r="E3" i="4"/>
  <c r="E2" i="4"/>
  <c r="I2" i="4"/>
  <c r="H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47" i="5" l="1"/>
  <c r="D249" i="5" l="1"/>
  <c r="D246" i="5"/>
  <c r="D250" i="5"/>
  <c r="D251" i="5"/>
  <c r="D252" i="5"/>
  <c r="D253" i="5"/>
  <c r="D254" i="5"/>
  <c r="D255" i="5"/>
  <c r="D256" i="5"/>
  <c r="D260" i="5"/>
  <c r="D257" i="5"/>
  <c r="D258" i="5"/>
  <c r="D259" i="5"/>
  <c r="D263" i="5"/>
  <c r="D262" i="5"/>
  <c r="D261" i="5"/>
  <c r="D265" i="5"/>
  <c r="D264" i="5"/>
</calcChain>
</file>

<file path=xl/sharedStrings.xml><?xml version="1.0" encoding="utf-8"?>
<sst xmlns="http://schemas.openxmlformats.org/spreadsheetml/2006/main" count="4225" uniqueCount="423">
  <si>
    <t>Weeds/Debris</t>
  </si>
  <si>
    <t>Building Maintenance</t>
  </si>
  <si>
    <t>Vacant Building</t>
  </si>
  <si>
    <t>Potholes</t>
  </si>
  <si>
    <t>Abandoned Vehicle (parked on street)</t>
  </si>
  <si>
    <t>Snow/Ice removal</t>
  </si>
  <si>
    <t>Other</t>
  </si>
  <si>
    <t>Total Requests</t>
  </si>
  <si>
    <t>Building Without a Permit</t>
  </si>
  <si>
    <t>Broken Sidewalk</t>
  </si>
  <si>
    <t>Illegal Parking</t>
  </si>
  <si>
    <t>Unpermitted Electrical Work</t>
  </si>
  <si>
    <t>Overgrowth</t>
  </si>
  <si>
    <t>Pruning (city tree)</t>
  </si>
  <si>
    <t>Litter</t>
  </si>
  <si>
    <t>Patrol</t>
  </si>
  <si>
    <t>Drug Enforcement</t>
  </si>
  <si>
    <t>Fire Safety System Not Working</t>
  </si>
  <si>
    <t>Zoning Issue</t>
  </si>
  <si>
    <t>Fire Safety System Issue</t>
  </si>
  <si>
    <t>Junk Vehicles</t>
  </si>
  <si>
    <t>Replace/Repair a Sign</t>
  </si>
  <si>
    <t>Graffiti, Documentation</t>
  </si>
  <si>
    <t>Total Open Requests</t>
  </si>
  <si>
    <t>Refuse Violations</t>
  </si>
  <si>
    <t>Missed Pick Up</t>
  </si>
  <si>
    <t>Request Type</t>
  </si>
  <si>
    <t>Open Req Count</t>
  </si>
  <si>
    <t>% Total Open Reqs</t>
  </si>
  <si>
    <t>Request Count</t>
  </si>
  <si>
    <t>% Total Reqs</t>
  </si>
  <si>
    <t>% Total All Reqs</t>
  </si>
  <si>
    <t>Total All Reqs</t>
  </si>
  <si>
    <t>Total Open Reqs</t>
  </si>
  <si>
    <t>% Open to All</t>
  </si>
  <si>
    <t>Street Light - Repair</t>
  </si>
  <si>
    <t>Paving Request</t>
  </si>
  <si>
    <t>Total Closed Reqs</t>
  </si>
  <si>
    <t>% Closed to All</t>
  </si>
  <si>
    <t>Referral</t>
  </si>
  <si>
    <t>City Source (CDBG)</t>
  </si>
  <si>
    <t>Rodent control</t>
  </si>
  <si>
    <t>Sinkhole</t>
  </si>
  <si>
    <t>Dead Animal</t>
  </si>
  <si>
    <t>Closed Req Count</t>
  </si>
  <si>
    <t>% Total Closed Reqs</t>
  </si>
  <si>
    <t>Request New Sign</t>
  </si>
  <si>
    <t>Street Cleaning/Sweeping</t>
  </si>
  <si>
    <t>Catch Basin, Clogged</t>
  </si>
  <si>
    <t>Illegal Dumping</t>
  </si>
  <si>
    <t>Leak</t>
  </si>
  <si>
    <t>Traffic or Pedestrian Signal, Repair</t>
  </si>
  <si>
    <t>Early Set Out</t>
  </si>
  <si>
    <t>Sign</t>
  </si>
  <si>
    <t>Question</t>
  </si>
  <si>
    <t>Tree Removal</t>
  </si>
  <si>
    <t>Missed Blue Bag</t>
  </si>
  <si>
    <t>Traffic</t>
  </si>
  <si>
    <t>Tree Fallen Across Road</t>
  </si>
  <si>
    <t>Litter Can, Public</t>
  </si>
  <si>
    <t>Excessive Noise/Disturbances</t>
  </si>
  <si>
    <t>Utility Cut - PWSA</t>
  </si>
  <si>
    <t>Sidewalk Obstruction</t>
  </si>
  <si>
    <t>Drainage/Leak</t>
  </si>
  <si>
    <t>Paving Concern/Problem</t>
  </si>
  <si>
    <t>Dead tree (Public property)</t>
  </si>
  <si>
    <t>Maintenance Issue</t>
  </si>
  <si>
    <t>Collapsed Catch Basin</t>
  </si>
  <si>
    <t>Curb/Request for Asphalt Windrow</t>
  </si>
  <si>
    <t>Public Right of Way</t>
  </si>
  <si>
    <t>Wires</t>
  </si>
  <si>
    <t>Leaves/Street Cleaning</t>
  </si>
  <si>
    <t>Mayor's Office</t>
  </si>
  <si>
    <t>City Steps, Need Cleared</t>
  </si>
  <si>
    <t>Utility Cut - Other</t>
  </si>
  <si>
    <t>Tree Fallen Across Sidewalk</t>
  </si>
  <si>
    <t xml:space="preserve">Root prune </t>
  </si>
  <si>
    <t>Graffiti, Removal</t>
  </si>
  <si>
    <t>Tree Issues</t>
  </si>
  <si>
    <t xml:space="preserve">Traffic or Pedestrian Signal, Request </t>
  </si>
  <si>
    <t>Smoke detectors</t>
  </si>
  <si>
    <t>Hydrant</t>
  </si>
  <si>
    <t>Sidewalk, Lack of Snow/Ice Removal</t>
  </si>
  <si>
    <t>Need Potable Water</t>
  </si>
  <si>
    <t>Commercial Refuse/Dumpsters</t>
  </si>
  <si>
    <t>Dumpster (on Street)</t>
  </si>
  <si>
    <t>Water Main Break</t>
  </si>
  <si>
    <t>Manhole Covers, PWSA</t>
  </si>
  <si>
    <t>Thank you - DPW</t>
  </si>
  <si>
    <t>Utility Pole</t>
  </si>
  <si>
    <t>Playground</t>
  </si>
  <si>
    <t>Permit Parking (Residential Parking Permit)</t>
  </si>
  <si>
    <t>Barking Dog</t>
  </si>
  <si>
    <t>Animal Waste</t>
  </si>
  <si>
    <t>Parking Authority</t>
  </si>
  <si>
    <t>Board Up (PLI referral to DPW)</t>
  </si>
  <si>
    <t>Other (please describe)</t>
  </si>
  <si>
    <t>Construction Site Maintenance</t>
  </si>
  <si>
    <t xml:space="preserve">Traffic Shop </t>
  </si>
  <si>
    <t>City Steps, Need Repaired</t>
  </si>
  <si>
    <t>Dumping, Private Property</t>
  </si>
  <si>
    <t>Check Conditions</t>
  </si>
  <si>
    <t>Unpermitted HVAC Work</t>
  </si>
  <si>
    <t>URA property</t>
  </si>
  <si>
    <t>Field</t>
  </si>
  <si>
    <t>Barricades</t>
  </si>
  <si>
    <t>Operating Without a License</t>
  </si>
  <si>
    <t>Street Obstruction/Closure</t>
  </si>
  <si>
    <t>Overgrowth, Parks</t>
  </si>
  <si>
    <t>Bulk</t>
  </si>
  <si>
    <t>Retaining Wall Maintenance</t>
  </si>
  <si>
    <t>Handicap Parking Signs</t>
  </si>
  <si>
    <t>Water/Drinking Fountains</t>
  </si>
  <si>
    <t>Replace/Repair Sign</t>
  </si>
  <si>
    <t>Loose Dog(s)</t>
  </si>
  <si>
    <t>New Request</t>
  </si>
  <si>
    <t>Traffic Signal Request</t>
  </si>
  <si>
    <t>Stormwater Runoff</t>
  </si>
  <si>
    <t>Curb /Angle Iron/Metal Exposed</t>
  </si>
  <si>
    <t>Pedestrian/Bicycle Concerns</t>
  </si>
  <si>
    <t>Landslide</t>
  </si>
  <si>
    <t>Curb /Broken/Deteriorated</t>
  </si>
  <si>
    <t>Sewers</t>
  </si>
  <si>
    <t>Leaves, Grass or Other Yard Debris</t>
  </si>
  <si>
    <t>Dead Tree (3TB)</t>
  </si>
  <si>
    <t>New Crosswalk Request</t>
  </si>
  <si>
    <t>Speeding</t>
  </si>
  <si>
    <t>Sidewalk, Overgrowth/Obstruction</t>
  </si>
  <si>
    <t>Recycling</t>
  </si>
  <si>
    <t>Permits, Licenses and Inspections</t>
  </si>
  <si>
    <t>Schedule Request</t>
  </si>
  <si>
    <t>Lights</t>
  </si>
  <si>
    <t>Public Works Department</t>
  </si>
  <si>
    <t>Application Request</t>
  </si>
  <si>
    <t>Road</t>
  </si>
  <si>
    <t>PWSA Billing or Shut Off</t>
  </si>
  <si>
    <t>Curb Paint</t>
  </si>
  <si>
    <t>Snow Angel Intake</t>
  </si>
  <si>
    <t>Snow/Ice Removal</t>
  </si>
  <si>
    <t>Couch on Porch</t>
  </si>
  <si>
    <t>Handicapped Parking Application</t>
  </si>
  <si>
    <t>Brick/Block or Concrete Slab Repair</t>
  </si>
  <si>
    <t>Boat/Trailer on Street</t>
  </si>
  <si>
    <t>Noise</t>
  </si>
  <si>
    <t>Fence Maintenance</t>
  </si>
  <si>
    <t>Litter Can</t>
  </si>
  <si>
    <t>Guide Rail</t>
  </si>
  <si>
    <t>Early Trash Set Out</t>
  </si>
  <si>
    <t>Concern</t>
  </si>
  <si>
    <t>Crossing Guards</t>
  </si>
  <si>
    <t>Parks Trails</t>
  </si>
  <si>
    <t xml:space="preserve">Manhole Cover </t>
  </si>
  <si>
    <t>Abandoned Vehicle</t>
  </si>
  <si>
    <t>Port A Potty</t>
  </si>
  <si>
    <t>City Facility</t>
  </si>
  <si>
    <t>Pedestrian Signal Maintenance</t>
  </si>
  <si>
    <t>DO NOT USE (Vacant and Open Building)</t>
  </si>
  <si>
    <t>Planting</t>
  </si>
  <si>
    <t>Vacant Lot</t>
  </si>
  <si>
    <t>Special Pick Up</t>
  </si>
  <si>
    <t>Homeless</t>
  </si>
  <si>
    <t>Overcrowding</t>
  </si>
  <si>
    <t>Stump Grind/Removal</t>
  </si>
  <si>
    <t>Street Light - Request</t>
  </si>
  <si>
    <t>Electrical Violation</t>
  </si>
  <si>
    <t>Sidewalk (City Property)</t>
  </si>
  <si>
    <t>Claim form (Law)</t>
  </si>
  <si>
    <t>Unpermitted Fire System Work</t>
  </si>
  <si>
    <t>Salt Box</t>
  </si>
  <si>
    <t>Bus Shelter</t>
  </si>
  <si>
    <t>Late Set Out</t>
  </si>
  <si>
    <t>Lead Testing Kit</t>
  </si>
  <si>
    <t>PAT</t>
  </si>
  <si>
    <t>No Water</t>
  </si>
  <si>
    <t>Court, Basketball or Tennis</t>
  </si>
  <si>
    <t>Demolition</t>
  </si>
  <si>
    <t>Police Department</t>
  </si>
  <si>
    <t>Dumpster</t>
  </si>
  <si>
    <t>CitiParks Programs</t>
  </si>
  <si>
    <t>Bike Lane Bollard</t>
  </si>
  <si>
    <t>Building or Property Maintenance</t>
  </si>
  <si>
    <t>Fire Prevention</t>
  </si>
  <si>
    <t>Performance</t>
  </si>
  <si>
    <t>Traffic Calming</t>
  </si>
  <si>
    <t>No Parking Variance</t>
  </si>
  <si>
    <t>Improper Work in a Historic District</t>
  </si>
  <si>
    <t>Handicap Ramp, Request for Installation</t>
  </si>
  <si>
    <t>Pedestrian Signal Request</t>
  </si>
  <si>
    <t>Unpermitted Land Operations</t>
  </si>
  <si>
    <t>Stagnant Water</t>
  </si>
  <si>
    <t>Trail Maintenance</t>
  </si>
  <si>
    <t>Fence</t>
  </si>
  <si>
    <t>Handicap Ramp, Repair</t>
  </si>
  <si>
    <t>Meter (broken)</t>
  </si>
  <si>
    <t>Bridge Maintenance</t>
  </si>
  <si>
    <t>Christmas Tree</t>
  </si>
  <si>
    <t>Building (Residential)/DO NOT USE</t>
  </si>
  <si>
    <t>Ticket, Pgh Parking Authority</t>
  </si>
  <si>
    <t>Walkway or Trail</t>
  </si>
  <si>
    <t>Real Estate Tax</t>
  </si>
  <si>
    <t>City Website</t>
  </si>
  <si>
    <t xml:space="preserve">Bollard Repair/Maintenance </t>
  </si>
  <si>
    <t>Panhandling</t>
  </si>
  <si>
    <t>Traffic Signals Surtrac</t>
  </si>
  <si>
    <t>Nuisance Bar</t>
  </si>
  <si>
    <t>Thank You</t>
  </si>
  <si>
    <t>Program</t>
  </si>
  <si>
    <t>Basketball Hoop</t>
  </si>
  <si>
    <t>Retaining Wall (Public Property)</t>
  </si>
  <si>
    <t>Cited Root Prunes</t>
  </si>
  <si>
    <t>Water Pressure</t>
  </si>
  <si>
    <t>Sewage</t>
  </si>
  <si>
    <t>Sidewalk Closure Violation</t>
  </si>
  <si>
    <t>HVAC Not Functioning</t>
  </si>
  <si>
    <t>Fire Department</t>
  </si>
  <si>
    <t>Thank You - 311</t>
  </si>
  <si>
    <t>Health Hazard</t>
  </si>
  <si>
    <t>Shelters</t>
  </si>
  <si>
    <t>Gang Activity</t>
  </si>
  <si>
    <t>Storm Damage</t>
  </si>
  <si>
    <t>Graffiti</t>
  </si>
  <si>
    <t>Street Light - Increased Wattage</t>
  </si>
  <si>
    <t>Neighborhood Issues</t>
  </si>
  <si>
    <t>Unpermitted Sign Construction</t>
  </si>
  <si>
    <t>Curb paint application</t>
  </si>
  <si>
    <t>Curb Cuts</t>
  </si>
  <si>
    <t>Americans with Disabilities</t>
  </si>
  <si>
    <t>Traffic Enforcement</t>
  </si>
  <si>
    <t>Special Events</t>
  </si>
  <si>
    <t>Fire Lane</t>
  </si>
  <si>
    <t>Thank You - DOMI</t>
  </si>
  <si>
    <t xml:space="preserve">Retaining Wall </t>
  </si>
  <si>
    <t>Tenant/Landlord Problems</t>
  </si>
  <si>
    <t>County Maintenance</t>
  </si>
  <si>
    <t>Meter (Water)</t>
  </si>
  <si>
    <t>Traffic Improvement</t>
  </si>
  <si>
    <t>Building Violation (Residential)/DO NOT USE</t>
  </si>
  <si>
    <t>Retaining Wall</t>
  </si>
  <si>
    <t>Signs, Advertising or Political</t>
  </si>
  <si>
    <t>Permit Parking (Request for RPP zone)</t>
  </si>
  <si>
    <t>Sidewalk, Damaged/DO NOT USE</t>
  </si>
  <si>
    <t>Medical Exemption - Tote</t>
  </si>
  <si>
    <t>Finance Department</t>
  </si>
  <si>
    <t>Dumping (Private Property)/DO NOT USE</t>
  </si>
  <si>
    <t>Discrimination/Unfair Practices</t>
  </si>
  <si>
    <t>Thank You - Police</t>
  </si>
  <si>
    <t>Potholes-Test</t>
  </si>
  <si>
    <t>EMS Procedures</t>
  </si>
  <si>
    <t>Sidewalk</t>
  </si>
  <si>
    <t>Towed Vehicle</t>
  </si>
  <si>
    <t>PPA Parking Lot</t>
  </si>
  <si>
    <t>Hydrant - Fire Admin</t>
  </si>
  <si>
    <t>Dog License</t>
  </si>
  <si>
    <t>Prostitution</t>
  </si>
  <si>
    <t>Sinkhole, PWSA</t>
  </si>
  <si>
    <t>Snow Angel Volunteer</t>
  </si>
  <si>
    <t>Ticket, Police-issued</t>
  </si>
  <si>
    <t>Parking Garage</t>
  </si>
  <si>
    <t>Street Light Repair</t>
  </si>
  <si>
    <t>Loading Zone, Request</t>
  </si>
  <si>
    <t>Parking Meter Request</t>
  </si>
  <si>
    <t>911 Perfomance</t>
  </si>
  <si>
    <t>City Council</t>
  </si>
  <si>
    <t>Off Leash Exercise Area</t>
  </si>
  <si>
    <t>Environmental Services - DO NOT USE/Test</t>
  </si>
  <si>
    <t>Thank You - CitiParks</t>
  </si>
  <si>
    <t>Alarm Permit</t>
  </si>
  <si>
    <t>Cable Bureau/Programming</t>
  </si>
  <si>
    <t>Mobile Phone App</t>
  </si>
  <si>
    <t>Procedure</t>
  </si>
  <si>
    <t>Park Shelter</t>
  </si>
  <si>
    <t>Spay/neuter application</t>
  </si>
  <si>
    <t>Bus Stop Request</t>
  </si>
  <si>
    <t>Business Accessibility</t>
  </si>
  <si>
    <t>Thank You - PWSA</t>
  </si>
  <si>
    <t>Economic Development</t>
  </si>
  <si>
    <t>Bicycle/Pedestrian Concerns</t>
  </si>
  <si>
    <t>No Dumping Sign</t>
  </si>
  <si>
    <t>Loading zone application</t>
  </si>
  <si>
    <t>Accessibility Construction Issue</t>
  </si>
  <si>
    <t>Residency</t>
  </si>
  <si>
    <t>Bike Rack Request</t>
  </si>
  <si>
    <t>Park Ranger</t>
  </si>
  <si>
    <t>Thank You - EMS</t>
  </si>
  <si>
    <t>City Clerk</t>
  </si>
  <si>
    <t>Earned Income Tax</t>
  </si>
  <si>
    <t>Thank You - PLI Personnel</t>
  </si>
  <si>
    <t>Property Purchase</t>
  </si>
  <si>
    <t>Graffiti, Owner Refused DPW Removal</t>
  </si>
  <si>
    <t>Payroll Expense Tax</t>
  </si>
  <si>
    <t>Electronic/Hazardous Waste Disposal</t>
  </si>
  <si>
    <t>KNOWLEDGE BASE ARTICLES</t>
  </si>
  <si>
    <t>Thank you - Finance</t>
  </si>
  <si>
    <t>Employment/Hiring</t>
  </si>
  <si>
    <t>Towed Vehicle/Do Not Use</t>
  </si>
  <si>
    <t>Parking Lot</t>
  </si>
  <si>
    <t>Ethics Office</t>
  </si>
  <si>
    <t>Schenley Ice Rink</t>
  </si>
  <si>
    <t>EMS Billing</t>
  </si>
  <si>
    <t>Food Safety Complaints</t>
  </si>
  <si>
    <t>Capital Budget Candidate</t>
  </si>
  <si>
    <t>Demolition - DO NOT USE</t>
  </si>
  <si>
    <t>Improvements</t>
  </si>
  <si>
    <t>Permits</t>
  </si>
  <si>
    <t>Homestead Act/Senior Tax Relief</t>
  </si>
  <si>
    <t>Billing</t>
  </si>
  <si>
    <t>Catch Basins</t>
  </si>
  <si>
    <t>Maintenance Conditions</t>
  </si>
  <si>
    <t>Blocked or Closed Sidewalks</t>
  </si>
  <si>
    <t>Building Benchmark Ordinance</t>
  </si>
  <si>
    <t>Side Yard Program</t>
  </si>
  <si>
    <t>Paper street</t>
  </si>
  <si>
    <t>Grate, Stormwater</t>
  </si>
  <si>
    <t>Benefits</t>
  </si>
  <si>
    <t>Amusement Tax</t>
  </si>
  <si>
    <t>Greenways</t>
  </si>
  <si>
    <t>Parking Tax</t>
  </si>
  <si>
    <t>EMT</t>
  </si>
  <si>
    <t>Amenities</t>
  </si>
  <si>
    <t>Project Info Request, PAW</t>
  </si>
  <si>
    <t>Ratio Open to Closed</t>
  </si>
  <si>
    <t>Open Requests</t>
  </si>
  <si>
    <t>Closed Requests</t>
  </si>
  <si>
    <t>Handicapped Parking Sign Request</t>
  </si>
  <si>
    <t>Bicycle/Pedestrian/Trail - Network Improvements</t>
  </si>
  <si>
    <t>Mean Elapsed Days Open</t>
  </si>
  <si>
    <t>Min</t>
  </si>
  <si>
    <t>Max</t>
  </si>
  <si>
    <t>Mean</t>
  </si>
  <si>
    <t>Mean Elapsed Years Open</t>
  </si>
  <si>
    <t>Sidewalk (city property)</t>
  </si>
  <si>
    <t>Environmental Services - Refuse Accumulation</t>
  </si>
  <si>
    <t>Scoobi Scooters</t>
  </si>
  <si>
    <t>Bus Shelter Relocation Request</t>
  </si>
  <si>
    <t>Planning Issues</t>
  </si>
  <si>
    <t>Commission on Human Relations</t>
  </si>
  <si>
    <t>Bicycle Parking</t>
  </si>
  <si>
    <t>Mean Days in New Status</t>
  </si>
  <si>
    <t>Mean Years</t>
  </si>
  <si>
    <t>Top 10 Open Requests</t>
  </si>
  <si>
    <t>Count of Reqs</t>
  </si>
  <si>
    <t>Total Recs</t>
  </si>
  <si>
    <t>Total New Reqs</t>
  </si>
  <si>
    <t>% of New Reqs</t>
  </si>
  <si>
    <t>% of All Closed Requests</t>
  </si>
  <si>
    <t>Total Closed</t>
  </si>
  <si>
    <t>Closed/ All %</t>
  </si>
  <si>
    <t>% Closed Requests</t>
  </si>
  <si>
    <t>311</t>
  </si>
  <si>
    <t>Animal Care &amp; Control</t>
  </si>
  <si>
    <t>DOMI - Permits</t>
  </si>
  <si>
    <t>Fire Bureau</t>
  </si>
  <si>
    <t>DPW - Transportation &amp; Engineering</t>
  </si>
  <si>
    <t>Police - Zones 1-6</t>
  </si>
  <si>
    <t>DPW - Traffic</t>
  </si>
  <si>
    <t>DOMI - Structures</t>
  </si>
  <si>
    <t>DOMI - Streets</t>
  </si>
  <si>
    <t>PCSC</t>
  </si>
  <si>
    <t>Pittsburgh Water and Sewer Authority</t>
  </si>
  <si>
    <t>DPW - Street Maintenance</t>
  </si>
  <si>
    <t>DPW - Construction Division</t>
  </si>
  <si>
    <t>Police - AVU</t>
  </si>
  <si>
    <t>DPW - Permits</t>
  </si>
  <si>
    <t>City Planning - Bicycles/Pedestrian traffic</t>
  </si>
  <si>
    <t>DPW - Administration</t>
  </si>
  <si>
    <t>DPW - Park Maintenance</t>
  </si>
  <si>
    <t>Finance</t>
  </si>
  <si>
    <t>EMS - Administration</t>
  </si>
  <si>
    <t>DOMI - TrafficShop</t>
  </si>
  <si>
    <t>DPW - Asphalt</t>
  </si>
  <si>
    <t>Innovation &amp; Performance</t>
  </si>
  <si>
    <t>DPW - Facilities</t>
  </si>
  <si>
    <t>DOMI - Asphalt</t>
  </si>
  <si>
    <t>Police - Narcotics</t>
  </si>
  <si>
    <t>City Planning</t>
  </si>
  <si>
    <t>DOMI - Construction</t>
  </si>
  <si>
    <t>Parks &amp; Recs-Programs</t>
  </si>
  <si>
    <t>OMI</t>
  </si>
  <si>
    <t>Mayor's Office - Community Affairs</t>
  </si>
  <si>
    <t>DOMI - Traffic</t>
  </si>
  <si>
    <t>Allegheny City Electric</t>
  </si>
  <si>
    <t>ACHD - Food Safety</t>
  </si>
  <si>
    <t>ACHD - Housing</t>
  </si>
  <si>
    <t>City Source Associates, Inc.</t>
  </si>
  <si>
    <t>DPW - 2nd Division</t>
  </si>
  <si>
    <t>DPW - Forestry Division</t>
  </si>
  <si>
    <t>DPW - Refuse</t>
  </si>
  <si>
    <t>PA. American Water - Dist.</t>
  </si>
  <si>
    <t>City Planning - Residential Permit Parking Program</t>
  </si>
  <si>
    <t>Port Authority Transit</t>
  </si>
  <si>
    <t>School Guards</t>
  </si>
  <si>
    <t>Hold - 311</t>
  </si>
  <si>
    <t>% of New Requests</t>
  </si>
  <si>
    <t>Department</t>
  </si>
  <si>
    <t>Lamar Advertising</t>
  </si>
  <si>
    <t>City Clerks Office</t>
  </si>
  <si>
    <t>DOMIStructures</t>
  </si>
  <si>
    <t>City Planning - Disabilities</t>
  </si>
  <si>
    <t>DOMIAdministration</t>
  </si>
  <si>
    <t>max</t>
  </si>
  <si>
    <t>min</t>
  </si>
  <si>
    <t>mean</t>
  </si>
  <si>
    <t>% Total</t>
  </si>
  <si>
    <t>Mean Days Open</t>
  </si>
  <si>
    <t>Mean Years Open</t>
  </si>
  <si>
    <t>Assigned Department</t>
  </si>
  <si>
    <t>% of Total Requests</t>
  </si>
  <si>
    <t>Unknown</t>
  </si>
  <si>
    <t>% of Open Requests</t>
  </si>
  <si>
    <t>Open Request Count</t>
  </si>
  <si>
    <t>Closed Request Count</t>
  </si>
  <si>
    <t>DPW - Major Dumping</t>
  </si>
  <si>
    <t>911</t>
  </si>
  <si>
    <t>Park Rangers</t>
  </si>
  <si>
    <t>% All Closed Reqs</t>
  </si>
  <si>
    <t>DOMI - Streets/DPW - Street Maintenance</t>
  </si>
  <si>
    <t>Count of Requests</t>
  </si>
  <si>
    <t>% of All Open Requests</t>
  </si>
  <si>
    <t>Animal Care and Control</t>
  </si>
  <si>
    <t>Ratio Open-to-Closed</t>
  </si>
  <si>
    <t>Count of New Requests</t>
  </si>
  <si>
    <t>Total New Requests</t>
  </si>
  <si>
    <t xml:space="preserve"> Closed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</si>
</sst>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0" fillId="0" borderId="0" xfId="0" applyFont="1" applyAlignment="1">
      <alignment horizontal="right"/>
    </xf>
    <xf numFmtId="3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All_Requests_by_Dept!$I$1</c:f>
              <c:strCache>
                <c:ptCount val="1"/>
                <c:pt idx="0">
                  <c:v>% of Total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All_Requests_by_Dept!$H$2:$H$11</c:f>
              <c:strCache>
                <c:ptCount val="10"/>
                <c:pt idx="0">
                  <c:v>DPW - Street Maintenance</c:v>
                </c:pt>
                <c:pt idx="1">
                  <c:v>Permits, Licenses and Inspections</c:v>
                </c:pt>
                <c:pt idx="2">
                  <c:v>DPW - Refuse</c:v>
                </c:pt>
                <c:pt idx="3">
                  <c:v>Police - Zones 1-6</c:v>
                </c:pt>
                <c:pt idx="4">
                  <c:v>DOMI - Permits</c:v>
                </c:pt>
                <c:pt idx="5">
                  <c:v>Pittsburgh Water and Sewer Authority</c:v>
                </c:pt>
                <c:pt idx="6">
                  <c:v>DOMI - TrafficShop</c:v>
                </c:pt>
                <c:pt idx="7">
                  <c:v>311</c:v>
                </c:pt>
                <c:pt idx="8">
                  <c:v>Police - AVU</c:v>
                </c:pt>
                <c:pt idx="9">
                  <c:v>DPW - Forestry Division</c:v>
                </c:pt>
              </c:strCache>
            </c:strRef>
          </c:cat>
          <c:val>
            <c:numRef>
              <c:f>All_Requests_by_Dept!$I$2:$I$11</c:f>
              <c:numCache>
                <c:formatCode>0.00</c:formatCode>
                <c:ptCount val="10"/>
                <c:pt idx="0">
                  <c:v>26.362578332441149</c:v>
                </c:pt>
                <c:pt idx="1">
                  <c:v>22.912089229072954</c:v>
                </c:pt>
                <c:pt idx="2">
                  <c:v>7.1129718256219316</c:v>
                </c:pt>
                <c:pt idx="3">
                  <c:v>5.5315420405184783</c:v>
                </c:pt>
                <c:pt idx="4">
                  <c:v>4.0451897955433402</c:v>
                </c:pt>
                <c:pt idx="5">
                  <c:v>3.8891241414391597</c:v>
                </c:pt>
                <c:pt idx="6">
                  <c:v>3.6092179938905358</c:v>
                </c:pt>
                <c:pt idx="7">
                  <c:v>3.4209271791266183</c:v>
                </c:pt>
                <c:pt idx="8">
                  <c:v>3.0030653851173024</c:v>
                </c:pt>
                <c:pt idx="9">
                  <c:v>2.8256938396678413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B-4593-BB1E-6C9E13020D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</a:t>
            </a:r>
            <a:r>
              <a:rPr lang="en-US" b="1" baseline="0"/>
              <a:t> vs. Closed Requests, by Request Type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'Open-to_Closed_Ratio'!$C$1</c:f>
              <c:strCache>
                <c:ptCount val="1"/>
                <c:pt idx="0">
                  <c:v>Open Req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'Open-to_Closed_Ratio'!$A$2:$A$11</c:f>
              <c:strCache>
                <c:ptCount val="10"/>
                <c:pt idx="0">
                  <c:v>Weeds/Debris</c:v>
                </c:pt>
                <c:pt idx="1">
                  <c:v>Building Maintenance</c:v>
                </c:pt>
                <c:pt idx="2">
                  <c:v>Vacant Building</c:v>
                </c:pt>
                <c:pt idx="3">
                  <c:v>Abandoned Vehicle (parked on street)</c:v>
                </c:pt>
                <c:pt idx="4">
                  <c:v>Building Without a Permit</c:v>
                </c:pt>
                <c:pt idx="5">
                  <c:v>Potholes</c:v>
                </c:pt>
                <c:pt idx="6">
                  <c:v>Broken Sidewalk</c:v>
                </c:pt>
                <c:pt idx="7">
                  <c:v>Illegal Parking</c:v>
                </c:pt>
                <c:pt idx="8">
                  <c:v>Unpermitted Electrical Work</c:v>
                </c:pt>
                <c:pt idx="9">
                  <c:v>Pruning (city tree)</c:v>
                </c:pt>
              </c:strCache>
            </c:strRef>
          </c:cat>
          <c:val>
            <c:numRef>
              <c:f>'Open-to_Closed_Ratio'!$C$2:$C$11</c:f>
              <c:numCache>
                <c:formatCode>#,##0</c:formatCode>
                <c:ptCount val="10"/>
                <c:pt idx="0">
                  <c:v>9594</c:v>
                </c:pt>
                <c:pt idx="1">
                  <c:v>6887</c:v>
                </c:pt>
                <c:pt idx="2">
                  <c:v>2245</c:v>
                </c:pt>
                <c:pt idx="3">
                  <c:v>1826</c:v>
                </c:pt>
                <c:pt idx="4">
                  <c:v>1738</c:v>
                </c:pt>
                <c:pt idx="5">
                  <c:v>1732</c:v>
                </c:pt>
                <c:pt idx="6">
                  <c:v>874</c:v>
                </c:pt>
                <c:pt idx="7">
                  <c:v>764</c:v>
                </c:pt>
                <c:pt idx="8">
                  <c:v>651</c:v>
                </c:pt>
                <c:pt idx="9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4-49B1-A1D7-FE21FE9F82E4}"/>
            </c:ext>
          </c:extLst>
        </c:ser>
        <c:ser>
          <c:idx val="1"/>
          <c:order val="1"/>
          <c:tx>
            <c:strRef>
              <c:f>'Open-to_Closed_Ratio'!$D$1</c:f>
              <c:strCache>
                <c:ptCount val="1"/>
                <c:pt idx="0">
                  <c:v>Closed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'Open-to_Closed_Ratio'!$A$2:$A$11</c:f>
              <c:strCache>
                <c:ptCount val="10"/>
                <c:pt idx="0">
                  <c:v>Weeds/Debris</c:v>
                </c:pt>
                <c:pt idx="1">
                  <c:v>Building Maintenance</c:v>
                </c:pt>
                <c:pt idx="2">
                  <c:v>Vacant Building</c:v>
                </c:pt>
                <c:pt idx="3">
                  <c:v>Abandoned Vehicle (parked on street)</c:v>
                </c:pt>
                <c:pt idx="4">
                  <c:v>Building Without a Permit</c:v>
                </c:pt>
                <c:pt idx="5">
                  <c:v>Potholes</c:v>
                </c:pt>
                <c:pt idx="6">
                  <c:v>Broken Sidewalk</c:v>
                </c:pt>
                <c:pt idx="7">
                  <c:v>Illegal Parking</c:v>
                </c:pt>
                <c:pt idx="8">
                  <c:v>Unpermitted Electrical Work</c:v>
                </c:pt>
                <c:pt idx="9">
                  <c:v>Pruning (city tree)</c:v>
                </c:pt>
              </c:strCache>
            </c:strRef>
          </c:cat>
          <c:val>
            <c:numRef>
              <c:f>'Open-to_Closed_Ratio'!$D$2:$D$11</c:f>
              <c:numCache>
                <c:formatCode>#,##0</c:formatCode>
                <c:ptCount val="10"/>
                <c:pt idx="0">
                  <c:v>24418</c:v>
                </c:pt>
                <c:pt idx="1">
                  <c:v>10869</c:v>
                </c:pt>
                <c:pt idx="2">
                  <c:v>2161</c:v>
                </c:pt>
                <c:pt idx="3">
                  <c:v>4850</c:v>
                </c:pt>
                <c:pt idx="4">
                  <c:v>4759</c:v>
                </c:pt>
                <c:pt idx="5">
                  <c:v>48297</c:v>
                </c:pt>
                <c:pt idx="6">
                  <c:v>1788</c:v>
                </c:pt>
                <c:pt idx="7">
                  <c:v>5089</c:v>
                </c:pt>
                <c:pt idx="8">
                  <c:v>1549</c:v>
                </c:pt>
                <c:pt idx="9">
                  <c:v>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4-49B1-A1D7-FE21FE9F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936927"/>
        <c:axId val="1353902207"/>
        <c:axId val="0"/>
      </c:bar3DChart>
      <c:catAx>
        <c:axId val="134093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02207"/>
        <c:crosses val="autoZero"/>
        <c:auto val="1"/>
        <c:lblAlgn val="ctr"/>
        <c:lblOffset val="100"/>
        <c:noMultiLvlLbl val="0"/>
      </c:catAx>
      <c:valAx>
        <c:axId val="13539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Requests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 vs Closed Requests,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Open_to_Closed_Ratio_by_Dept!$B$1</c:f>
              <c:strCache>
                <c:ptCount val="1"/>
                <c:pt idx="0">
                  <c:v>Open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Open_to_Closed_Ratio_by_Dept!$A$2:$A$14</c:f>
              <c:strCache>
                <c:ptCount val="13"/>
                <c:pt idx="0">
                  <c:v>Permits, Licenses and Inspections</c:v>
                </c:pt>
                <c:pt idx="1">
                  <c:v>DPW - Street Maintenance</c:v>
                </c:pt>
                <c:pt idx="2">
                  <c:v>Police - Zones 1-6</c:v>
                </c:pt>
                <c:pt idx="3">
                  <c:v>Police - AVU</c:v>
                </c:pt>
                <c:pt idx="4">
                  <c:v>DOMI - TrafficShop</c:v>
                </c:pt>
                <c:pt idx="5">
                  <c:v>DPW - Forestry Division</c:v>
                </c:pt>
                <c:pt idx="6">
                  <c:v>DOMI - Traffic</c:v>
                </c:pt>
                <c:pt idx="7">
                  <c:v>DOMI - Permits</c:v>
                </c:pt>
                <c:pt idx="8">
                  <c:v>DPW - Construction Division</c:v>
                </c:pt>
                <c:pt idx="9">
                  <c:v>Pittsburgh Water and Sewer Authority</c:v>
                </c:pt>
                <c:pt idx="10">
                  <c:v>DPW - Refuse</c:v>
                </c:pt>
                <c:pt idx="11">
                  <c:v>311</c:v>
                </c:pt>
                <c:pt idx="12">
                  <c:v>Animal Care and Control</c:v>
                </c:pt>
              </c:strCache>
            </c:strRef>
          </c:cat>
          <c:val>
            <c:numRef>
              <c:f>Open_to_Closed_Ratio_by_Dept!$B$2:$B$14</c:f>
              <c:numCache>
                <c:formatCode>#,##0</c:formatCode>
                <c:ptCount val="13"/>
                <c:pt idx="0">
                  <c:v>25535</c:v>
                </c:pt>
                <c:pt idx="1">
                  <c:v>3885</c:v>
                </c:pt>
                <c:pt idx="2">
                  <c:v>3058</c:v>
                </c:pt>
                <c:pt idx="3">
                  <c:v>1862</c:v>
                </c:pt>
                <c:pt idx="4">
                  <c:v>1325</c:v>
                </c:pt>
                <c:pt idx="5">
                  <c:v>898</c:v>
                </c:pt>
                <c:pt idx="6">
                  <c:v>892</c:v>
                </c:pt>
                <c:pt idx="7">
                  <c:v>852</c:v>
                </c:pt>
                <c:pt idx="8">
                  <c:v>591</c:v>
                </c:pt>
                <c:pt idx="9">
                  <c:v>565</c:v>
                </c:pt>
                <c:pt idx="10">
                  <c:v>238</c:v>
                </c:pt>
                <c:pt idx="11">
                  <c:v>146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4-4540-B7A7-4A5498D7D704}"/>
            </c:ext>
          </c:extLst>
        </c:ser>
        <c:ser>
          <c:idx val="1"/>
          <c:order val="1"/>
          <c:tx>
            <c:strRef>
              <c:f>Open_to_Closed_Ratio_by_Dept!$C$1</c:f>
              <c:strCache>
                <c:ptCount val="1"/>
                <c:pt idx="0">
                  <c:v> Closed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Open_to_Closed_Ratio_by_Dept!$A$2:$A$14</c:f>
              <c:strCache>
                <c:ptCount val="13"/>
                <c:pt idx="0">
                  <c:v>Permits, Licenses and Inspections</c:v>
                </c:pt>
                <c:pt idx="1">
                  <c:v>DPW - Street Maintenance</c:v>
                </c:pt>
                <c:pt idx="2">
                  <c:v>Police - Zones 1-6</c:v>
                </c:pt>
                <c:pt idx="3">
                  <c:v>Police - AVU</c:v>
                </c:pt>
                <c:pt idx="4">
                  <c:v>DOMI - TrafficShop</c:v>
                </c:pt>
                <c:pt idx="5">
                  <c:v>DPW - Forestry Division</c:v>
                </c:pt>
                <c:pt idx="6">
                  <c:v>DOMI - Traffic</c:v>
                </c:pt>
                <c:pt idx="7">
                  <c:v>DOMI - Permits</c:v>
                </c:pt>
                <c:pt idx="8">
                  <c:v>DPW - Construction Division</c:v>
                </c:pt>
                <c:pt idx="9">
                  <c:v>Pittsburgh Water and Sewer Authority</c:v>
                </c:pt>
                <c:pt idx="10">
                  <c:v>DPW - Refuse</c:v>
                </c:pt>
                <c:pt idx="11">
                  <c:v>311</c:v>
                </c:pt>
                <c:pt idx="12">
                  <c:v>Animal Care and Control</c:v>
                </c:pt>
              </c:strCache>
            </c:strRef>
          </c:cat>
          <c:val>
            <c:numRef>
              <c:f>Open_to_Closed_Ratio_by_Dept!$C$2:$C$14</c:f>
              <c:numCache>
                <c:formatCode>#,##0</c:formatCode>
                <c:ptCount val="13"/>
                <c:pt idx="0">
                  <c:v>58857</c:v>
                </c:pt>
                <c:pt idx="1">
                  <c:v>92622</c:v>
                </c:pt>
                <c:pt idx="2">
                  <c:v>12523</c:v>
                </c:pt>
                <c:pt idx="3">
                  <c:v>5146</c:v>
                </c:pt>
                <c:pt idx="4">
                  <c:v>12196</c:v>
                </c:pt>
                <c:pt idx="5">
                  <c:v>9604</c:v>
                </c:pt>
                <c:pt idx="6">
                  <c:v>8165</c:v>
                </c:pt>
                <c:pt idx="7">
                  <c:v>11306</c:v>
                </c:pt>
                <c:pt idx="8">
                  <c:v>2184</c:v>
                </c:pt>
                <c:pt idx="9">
                  <c:v>13184</c:v>
                </c:pt>
                <c:pt idx="10">
                  <c:v>26163</c:v>
                </c:pt>
                <c:pt idx="11">
                  <c:v>12195</c:v>
                </c:pt>
                <c:pt idx="12">
                  <c:v>10381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4-4540-B7A7-4A5498D7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101151"/>
        <c:axId val="1267411823"/>
        <c:axId val="0"/>
      </c:bar3DChart>
      <c:catAx>
        <c:axId val="52110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1823"/>
        <c:crosses val="autoZero"/>
        <c:auto val="1"/>
        <c:lblAlgn val="ctr"/>
        <c:lblOffset val="100"/>
        <c:noMultiLvlLbl val="0"/>
      </c:catAx>
      <c:valAx>
        <c:axId val="12674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 Number of Days Top</a:t>
            </a:r>
            <a:r>
              <a:rPr lang="en-US" b="1" baseline="0"/>
              <a:t> </a:t>
            </a:r>
            <a:r>
              <a:rPr lang="en-US" b="1"/>
              <a:t>Request Types Have Remained Open</a:t>
            </a:r>
          </a:p>
        </c:rich>
      </c:tx>
      <c:layout>
        <c:manualLayout>
          <c:xMode val="edge"/>
          <c:yMode val="edge"/>
          <c:x val="0.119041776027996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ED_Open_by_ReqType!$H$1</c:f>
              <c:strCache>
                <c:ptCount val="1"/>
                <c:pt idx="0">
                  <c:v>Mean Elapsed Days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ED_Open_by_ReqType!$F$2:$F$11</c:f>
              <c:strCache>
                <c:ptCount val="10"/>
                <c:pt idx="0">
                  <c:v>Abandoned Vehicle (parked on street)</c:v>
                </c:pt>
                <c:pt idx="1">
                  <c:v>Building Maintenance</c:v>
                </c:pt>
                <c:pt idx="2">
                  <c:v>Building Without a Permit</c:v>
                </c:pt>
                <c:pt idx="3">
                  <c:v>Vacant Building</c:v>
                </c:pt>
                <c:pt idx="4">
                  <c:v>Weeds/Debris</c:v>
                </c:pt>
                <c:pt idx="5">
                  <c:v>Potholes</c:v>
                </c:pt>
                <c:pt idx="6">
                  <c:v>Broken Sidewalk</c:v>
                </c:pt>
                <c:pt idx="7">
                  <c:v>Illegal Parking</c:v>
                </c:pt>
                <c:pt idx="8">
                  <c:v>Unpermitted Electrical Work</c:v>
                </c:pt>
                <c:pt idx="9">
                  <c:v>Pruning (city tree)</c:v>
                </c:pt>
              </c:strCache>
            </c:strRef>
          </c:cat>
          <c:val>
            <c:numRef>
              <c:f>ED_Open_by_ReqType!$H$2:$H$11</c:f>
              <c:numCache>
                <c:formatCode>0</c:formatCode>
                <c:ptCount val="10"/>
                <c:pt idx="0">
                  <c:v>994.58547241944291</c:v>
                </c:pt>
                <c:pt idx="1">
                  <c:v>772.01999130812692</c:v>
                </c:pt>
                <c:pt idx="2">
                  <c:v>771.22567645365575</c:v>
                </c:pt>
                <c:pt idx="3">
                  <c:v>680.10677891005764</c:v>
                </c:pt>
                <c:pt idx="4">
                  <c:v>616.51794283329855</c:v>
                </c:pt>
                <c:pt idx="5">
                  <c:v>397.4464285714285</c:v>
                </c:pt>
                <c:pt idx="6" formatCode="#,##0">
                  <c:v>636.35005701254272</c:v>
                </c:pt>
                <c:pt idx="7" formatCode="#,##0">
                  <c:v>512.7560975609756</c:v>
                </c:pt>
                <c:pt idx="8" formatCode="#,##0">
                  <c:v>497.70153846153852</c:v>
                </c:pt>
                <c:pt idx="9" formatCode="#,##0">
                  <c:v>275.90842490842488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F-4BA5-B423-FBE491C5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5527807"/>
        <c:axId val="1353891807"/>
        <c:axId val="0"/>
      </c:bar3DChart>
      <c:catAx>
        <c:axId val="13455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91807"/>
        <c:crosses val="autoZero"/>
        <c:auto val="1"/>
        <c:lblAlgn val="ctr"/>
        <c:lblOffset val="100"/>
        <c:noMultiLvlLbl val="0"/>
      </c:catAx>
      <c:valAx>
        <c:axId val="13538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</a:t>
                </a:r>
                <a:r>
                  <a:rPr lang="en-US" b="1" baseline="0"/>
                  <a:t> Number of Days Open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Types of Requests Remaining Open the Longest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ED_Open_by_ReqType!$C$1</c:f>
              <c:strCache>
                <c:ptCount val="1"/>
                <c:pt idx="0">
                  <c:v>Mean Elapsed Days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ED_Open_by_ReqType!$A$2:$A$12</c:f>
              <c:strCache>
                <c:ptCount val="11"/>
                <c:pt idx="0">
                  <c:v>Building (Residential)/DO NOT USE</c:v>
                </c:pt>
                <c:pt idx="1">
                  <c:v>KNOWLEDGE BASE ARTICLES</c:v>
                </c:pt>
                <c:pt idx="2">
                  <c:v>Building Violation (Residential)/DO NOT USE</c:v>
                </c:pt>
                <c:pt idx="3">
                  <c:v>Sidewalk, Damaged/DO NOT USE</c:v>
                </c:pt>
                <c:pt idx="4">
                  <c:v>Barking Dog</c:v>
                </c:pt>
                <c:pt idx="5">
                  <c:v>Business Accessibility</c:v>
                </c:pt>
                <c:pt idx="6">
                  <c:v>Sidewalk, Lack of Snow/Ice Removal</c:v>
                </c:pt>
                <c:pt idx="7">
                  <c:v>Sidewalk, Lack of Snow/Ice Removal</c:v>
                </c:pt>
                <c:pt idx="8">
                  <c:v>Demolition - DO NOT USE</c:v>
                </c:pt>
                <c:pt idx="9">
                  <c:v>Hydrant - Fire Admin</c:v>
                </c:pt>
                <c:pt idx="10">
                  <c:v>Traffic or Pedestrian Signal, Request </c:v>
                </c:pt>
              </c:strCache>
            </c:strRef>
          </c:cat>
          <c:val>
            <c:numRef>
              <c:f>ED_Open_by_ReqType!$C$2:$C$12</c:f>
              <c:numCache>
                <c:formatCode>#,##0</c:formatCode>
                <c:ptCount val="11"/>
                <c:pt idx="0">
                  <c:v>1611.5</c:v>
                </c:pt>
                <c:pt idx="1">
                  <c:v>1544</c:v>
                </c:pt>
                <c:pt idx="2">
                  <c:v>1498</c:v>
                </c:pt>
                <c:pt idx="3">
                  <c:v>1477.333333333333</c:v>
                </c:pt>
                <c:pt idx="4">
                  <c:v>1448</c:v>
                </c:pt>
                <c:pt idx="5">
                  <c:v>1425.333333333333</c:v>
                </c:pt>
                <c:pt idx="6">
                  <c:v>1389</c:v>
                </c:pt>
                <c:pt idx="7">
                  <c:v>1369</c:v>
                </c:pt>
                <c:pt idx="8">
                  <c:v>1358</c:v>
                </c:pt>
                <c:pt idx="9">
                  <c:v>1355</c:v>
                </c:pt>
                <c:pt idx="10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5-4398-B8B9-34E3B2BC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1697872"/>
        <c:axId val="1131303728"/>
        <c:axId val="0"/>
      </c:bar3DChart>
      <c:catAx>
        <c:axId val="136169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</a:t>
                </a:r>
                <a:r>
                  <a:rPr lang="en-US" b="1" baseline="0"/>
                  <a:t> of Request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03728"/>
        <c:crosses val="autoZero"/>
        <c:auto val="1"/>
        <c:lblAlgn val="ctr"/>
        <c:lblOffset val="100"/>
        <c:noMultiLvlLbl val="0"/>
      </c:catAx>
      <c:valAx>
        <c:axId val="1131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</a:t>
                </a:r>
                <a:r>
                  <a:rPr lang="en-US" b="1" baseline="0"/>
                  <a:t> Days Open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Departments</a:t>
            </a:r>
            <a:r>
              <a:rPr lang="en-US" b="1" baseline="0"/>
              <a:t> with Requests That Have Been Open The Longest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ED_Open_By_Dept!$B$1</c:f>
              <c:strCache>
                <c:ptCount val="1"/>
                <c:pt idx="0">
                  <c:v>Mean Days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ED_Open_By_Dept!$A$2:$A$11</c:f>
              <c:strCache>
                <c:ptCount val="10"/>
                <c:pt idx="0">
                  <c:v>DPW - Traffic</c:v>
                </c:pt>
                <c:pt idx="1">
                  <c:v>PCSC</c:v>
                </c:pt>
                <c:pt idx="2">
                  <c:v>DPW - Transportation &amp; Engineering</c:v>
                </c:pt>
                <c:pt idx="3">
                  <c:v>Police - AVU</c:v>
                </c:pt>
                <c:pt idx="4">
                  <c:v>DOMI - Streets</c:v>
                </c:pt>
                <c:pt idx="5">
                  <c:v>DOMI - Structures</c:v>
                </c:pt>
                <c:pt idx="6">
                  <c:v>DPW - Permits</c:v>
                </c:pt>
                <c:pt idx="7">
                  <c:v>City Planning - Bicycles/Pedestrian traffic</c:v>
                </c:pt>
                <c:pt idx="8">
                  <c:v>DPW - Administration</c:v>
                </c:pt>
                <c:pt idx="9">
                  <c:v>EMS - Administration</c:v>
                </c:pt>
              </c:strCache>
            </c:strRef>
          </c:cat>
          <c:val>
            <c:numRef>
              <c:f>ED_Open_By_Dept!$B$2:$B$11</c:f>
              <c:numCache>
                <c:formatCode>#,##0</c:formatCode>
                <c:ptCount val="10"/>
                <c:pt idx="0">
                  <c:v>1263</c:v>
                </c:pt>
                <c:pt idx="1">
                  <c:v>1088</c:v>
                </c:pt>
                <c:pt idx="2">
                  <c:v>1023.5</c:v>
                </c:pt>
                <c:pt idx="3">
                  <c:v>984.74113856068743</c:v>
                </c:pt>
                <c:pt idx="4">
                  <c:v>948.58743169398906</c:v>
                </c:pt>
                <c:pt idx="5">
                  <c:v>901.12121212121212</c:v>
                </c:pt>
                <c:pt idx="6">
                  <c:v>871.5</c:v>
                </c:pt>
                <c:pt idx="7">
                  <c:v>850.66666666666663</c:v>
                </c:pt>
                <c:pt idx="8">
                  <c:v>812.536231884058</c:v>
                </c:pt>
                <c:pt idx="9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0-42EB-A7FA-40D27ED7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3422047"/>
        <c:axId val="1130774383"/>
        <c:axId val="0"/>
      </c:bar3DChart>
      <c:catAx>
        <c:axId val="112342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4383"/>
        <c:crosses val="autoZero"/>
        <c:auto val="1"/>
        <c:lblAlgn val="ctr"/>
        <c:lblOffset val="100"/>
        <c:noMultiLvlLbl val="0"/>
      </c:catAx>
      <c:valAx>
        <c:axId val="11307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Days Requests</a:t>
                </a:r>
                <a:r>
                  <a:rPr lang="en-US" b="1" baseline="0"/>
                  <a:t> Have Been Open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2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Types of Requests</a:t>
            </a:r>
            <a:r>
              <a:rPr lang="en-US" b="1" baseline="0"/>
              <a:t> in the New Status</a:t>
            </a:r>
            <a:endParaRPr lang="en-US" b="1"/>
          </a:p>
        </c:rich>
      </c:tx>
      <c:layout>
        <c:manualLayout>
          <c:xMode val="edge"/>
          <c:yMode val="edge"/>
          <c:x val="0.1760345581802275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New_Requests_by_Req_Type!$C$1</c:f>
              <c:strCache>
                <c:ptCount val="1"/>
                <c:pt idx="0">
                  <c:v>Count of Reqs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New_Requests_by_Req_Type!$A$2:$A$11</c:f>
              <c:strCache>
                <c:ptCount val="10"/>
                <c:pt idx="0">
                  <c:v>Abandoned Vehicle (parked on street)</c:v>
                </c:pt>
                <c:pt idx="1">
                  <c:v>Illegal Parking</c:v>
                </c:pt>
                <c:pt idx="2">
                  <c:v>City Source (CDBG)</c:v>
                </c:pt>
                <c:pt idx="3">
                  <c:v>Drug Enforcement</c:v>
                </c:pt>
                <c:pt idx="4">
                  <c:v>Potholes</c:v>
                </c:pt>
                <c:pt idx="5">
                  <c:v>Sidewalk Obstruction</c:v>
                </c:pt>
                <c:pt idx="6">
                  <c:v>Speeding</c:v>
                </c:pt>
                <c:pt idx="7">
                  <c:v>Patrol</c:v>
                </c:pt>
                <c:pt idx="8">
                  <c:v>Weeds/Debris</c:v>
                </c:pt>
                <c:pt idx="9">
                  <c:v>Utility Cut - Other</c:v>
                </c:pt>
              </c:strCache>
            </c:strRef>
          </c:cat>
          <c:val>
            <c:numRef>
              <c:f>New_Requests_by_Req_Type!$C$2:$C$11</c:f>
              <c:numCache>
                <c:formatCode>General</c:formatCode>
                <c:ptCount val="10"/>
                <c:pt idx="0">
                  <c:v>3899</c:v>
                </c:pt>
                <c:pt idx="1">
                  <c:v>1621</c:v>
                </c:pt>
                <c:pt idx="2">
                  <c:v>1335</c:v>
                </c:pt>
                <c:pt idx="3">
                  <c:v>1103</c:v>
                </c:pt>
                <c:pt idx="4">
                  <c:v>1080</c:v>
                </c:pt>
                <c:pt idx="5">
                  <c:v>811</c:v>
                </c:pt>
                <c:pt idx="6">
                  <c:v>586</c:v>
                </c:pt>
                <c:pt idx="7">
                  <c:v>561</c:v>
                </c:pt>
                <c:pt idx="8">
                  <c:v>538</c:v>
                </c:pt>
                <c:pt idx="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3-4009-B23F-3D7581B5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074096"/>
        <c:axId val="1358720208"/>
        <c:axId val="0"/>
      </c:bar3DChart>
      <c:catAx>
        <c:axId val="199907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20208"/>
        <c:crosses val="autoZero"/>
        <c:auto val="1"/>
        <c:lblAlgn val="ctr"/>
        <c:lblOffset val="100"/>
        <c:noMultiLvlLbl val="0"/>
      </c:catAx>
      <c:valAx>
        <c:axId val="1358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Volumes of New Requests, by Request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New_Requests_by_Req_Type!$H$3</c:f>
              <c:strCache>
                <c:ptCount val="1"/>
                <c:pt idx="0">
                  <c:v>% of New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DD-4314-94B7-7EA43450AB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4DD-4314-94B7-7EA43450ABD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4DD-4314-94B7-7EA43450AB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4DD-4314-94B7-7EA43450AB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4DD-4314-94B7-7EA43450AB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4DD-4314-94B7-7EA43450ABD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4DD-4314-94B7-7EA43450ABD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DD-4314-94B7-7EA43450ABD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4DD-4314-94B7-7EA43450ABD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74DD-4314-94B7-7EA43450ABDD}"/>
              </c:ext>
            </c:extLst>
          </c:dPt>
          <c:dLbls>
            <c:dLbl>
              <c:idx val="2"/>
              <c:layout>
                <c:manualLayout>
                  <c:x val="4.4563279857397506E-3"/>
                  <c:y val="-6.70498084291187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DD-4314-94B7-7EA43450A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New_Requests_by_Req_Type!$F$4:$F$14</c:f>
              <c:strCache>
                <c:ptCount val="11"/>
                <c:pt idx="0">
                  <c:v>Abandoned Vehicle (parked on street)</c:v>
                </c:pt>
                <c:pt idx="1">
                  <c:v>Illegal Parking</c:v>
                </c:pt>
                <c:pt idx="2">
                  <c:v>City Source (CDBG)</c:v>
                </c:pt>
                <c:pt idx="3">
                  <c:v>Drug Enforcement</c:v>
                </c:pt>
                <c:pt idx="4">
                  <c:v>Potholes</c:v>
                </c:pt>
                <c:pt idx="5">
                  <c:v>Sidewalk Obstruction</c:v>
                </c:pt>
                <c:pt idx="6">
                  <c:v>Speeding</c:v>
                </c:pt>
                <c:pt idx="7">
                  <c:v>Patrol</c:v>
                </c:pt>
                <c:pt idx="8">
                  <c:v>Weeds/Debris</c:v>
                </c:pt>
                <c:pt idx="9">
                  <c:v>Utility Cut - Other</c:v>
                </c:pt>
                <c:pt idx="10">
                  <c:v>Other</c:v>
                </c:pt>
              </c:strCache>
            </c:strRef>
          </c:cat>
          <c:val>
            <c:numRef>
              <c:f>New_Requests_by_Req_Type!$H$4:$H$14</c:f>
              <c:numCache>
                <c:formatCode>0.00</c:formatCode>
                <c:ptCount val="11"/>
                <c:pt idx="0">
                  <c:v>16.566111488783143</c:v>
                </c:pt>
                <c:pt idx="1">
                  <c:v>6.8873215499660096</c:v>
                </c:pt>
                <c:pt idx="2">
                  <c:v>5.6721617946974847</c:v>
                </c:pt>
                <c:pt idx="3">
                  <c:v>4.6864377974167235</c:v>
                </c:pt>
                <c:pt idx="4">
                  <c:v>4.5887151597552682</c:v>
                </c:pt>
                <c:pt idx="5">
                  <c:v>3.4457851801495583</c:v>
                </c:pt>
                <c:pt idx="6">
                  <c:v>2.4898028552005438</c:v>
                </c:pt>
                <c:pt idx="7">
                  <c:v>2.3835825968728757</c:v>
                </c:pt>
                <c:pt idx="8">
                  <c:v>2.2858599592114208</c:v>
                </c:pt>
                <c:pt idx="9">
                  <c:v>2.2858599592114208</c:v>
                </c:pt>
                <c:pt idx="10">
                  <c:v>48.708361658735548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D-4314-94B7-7EA43450AB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427344309234081E-2"/>
          <c:y val="0.66235405919087698"/>
          <c:w val="0.90337347537440171"/>
          <c:h val="0.31848885268651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Departments with the Highest Volumes of New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New_Requests_by_Dept!$K$1</c:f>
              <c:strCache>
                <c:ptCount val="1"/>
                <c:pt idx="0">
                  <c:v>% of New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AC6-4387-A35B-096687D28F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AC6-4387-A35B-096687D28F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AC6-4387-A35B-096687D28FD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AAC6-4387-A35B-096687D28FD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AAC6-4387-A35B-096687D28FD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AAC6-4387-A35B-096687D28FD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AC6-4387-A35B-096687D28FD1}"/>
              </c:ext>
            </c:extLst>
          </c:dPt>
          <c:dLbls>
            <c:dLbl>
              <c:idx val="5"/>
              <c:layout>
                <c:manualLayout>
                  <c:x val="-2.1505376344086021E-3"/>
                  <c:y val="-8.051529790660225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C6-4387-A35B-096687D28FD1}"/>
                </c:ext>
              </c:extLst>
            </c:dLbl>
            <c:dLbl>
              <c:idx val="9"/>
              <c:layout>
                <c:manualLayout>
                  <c:x val="8.6021505376344086E-3"/>
                  <c:y val="-1.341921631776706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C6-4387-A35B-096687D28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New_Requests_by_Dept!$I$2:$I$12</c:f>
              <c:strCache>
                <c:ptCount val="11"/>
                <c:pt idx="0">
                  <c:v>Police - Zones 1-6</c:v>
                </c:pt>
                <c:pt idx="1">
                  <c:v>Police - AVU</c:v>
                </c:pt>
                <c:pt idx="2">
                  <c:v>DOMI - Permits</c:v>
                </c:pt>
                <c:pt idx="3">
                  <c:v>DPW - Street Maintenance</c:v>
                </c:pt>
                <c:pt idx="4">
                  <c:v>Permits, Licenses and Inspections</c:v>
                </c:pt>
                <c:pt idx="5">
                  <c:v>City Source Associates, Inc.</c:v>
                </c:pt>
                <c:pt idx="6">
                  <c:v>Pittsburgh Water and Sewer Authority</c:v>
                </c:pt>
                <c:pt idx="7">
                  <c:v>DPW - Construction Division</c:v>
                </c:pt>
                <c:pt idx="8">
                  <c:v>311</c:v>
                </c:pt>
                <c:pt idx="9">
                  <c:v>Unknown</c:v>
                </c:pt>
                <c:pt idx="10">
                  <c:v>Other</c:v>
                </c:pt>
              </c:strCache>
            </c:strRef>
          </c:cat>
          <c:val>
            <c:numRef>
              <c:f>New_Requests_by_Dept!$K$2:$K$12</c:f>
              <c:numCache>
                <c:formatCode>0.00</c:formatCode>
                <c:ptCount val="11"/>
                <c:pt idx="0">
                  <c:v>22.047076818490822</c:v>
                </c:pt>
                <c:pt idx="1">
                  <c:v>18.133922501699523</c:v>
                </c:pt>
                <c:pt idx="2">
                  <c:v>12.878144119646498</c:v>
                </c:pt>
                <c:pt idx="3">
                  <c:v>10.53704962610469</c:v>
                </c:pt>
                <c:pt idx="4">
                  <c:v>6.9638001359619315</c:v>
                </c:pt>
                <c:pt idx="5">
                  <c:v>5.6721617946974847</c:v>
                </c:pt>
                <c:pt idx="6">
                  <c:v>3.6284840244731478</c:v>
                </c:pt>
                <c:pt idx="7">
                  <c:v>3.3523113528212098</c:v>
                </c:pt>
                <c:pt idx="8">
                  <c:v>2.1414004078857922</c:v>
                </c:pt>
                <c:pt idx="9">
                  <c:v>2.0564242012236571</c:v>
                </c:pt>
                <c:pt idx="10">
                  <c:v>12.589225016995229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6-4387-A35B-096687D28F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59740919481838E-2"/>
          <c:y val="0.71618167294305601"/>
          <c:w val="0.9117084074168148"/>
          <c:h val="0.26771526747562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Types of Requests Staying</a:t>
            </a:r>
            <a:r>
              <a:rPr lang="en-US" b="1" baseline="0"/>
              <a:t> </a:t>
            </a:r>
            <a:r>
              <a:rPr lang="en-US" b="1"/>
              <a:t>in New Status the Longest</a:t>
            </a:r>
          </a:p>
        </c:rich>
      </c:tx>
      <c:layout>
        <c:manualLayout>
          <c:xMode val="edge"/>
          <c:yMode val="edge"/>
          <c:x val="0.12924172713704907"/>
          <c:y val="2.5528811086797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ED_New_by_ReqType!$C$1</c:f>
              <c:strCache>
                <c:ptCount val="1"/>
                <c:pt idx="0">
                  <c:v>Mean Days in New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ED_New_by_ReqType!$A$2:$A$11</c:f>
              <c:strCache>
                <c:ptCount val="10"/>
                <c:pt idx="0">
                  <c:v>City Clerk</c:v>
                </c:pt>
                <c:pt idx="1">
                  <c:v>Hydrant - Fire Admin</c:v>
                </c:pt>
                <c:pt idx="2">
                  <c:v>Thank You - EMS</c:v>
                </c:pt>
                <c:pt idx="3">
                  <c:v>No Parking Variance</c:v>
                </c:pt>
                <c:pt idx="4">
                  <c:v>City Website</c:v>
                </c:pt>
                <c:pt idx="5">
                  <c:v>Traffic or Pedestrian Signal, Repair</c:v>
                </c:pt>
                <c:pt idx="6">
                  <c:v>No Parking Variance</c:v>
                </c:pt>
                <c:pt idx="7">
                  <c:v>Fire Department</c:v>
                </c:pt>
                <c:pt idx="8">
                  <c:v>PWSA Billing or Shut Off</c:v>
                </c:pt>
                <c:pt idx="9">
                  <c:v>Field</c:v>
                </c:pt>
              </c:strCache>
            </c:strRef>
          </c:cat>
          <c:val>
            <c:numRef>
              <c:f>ED_New_by_ReqType!$C$2:$C$11</c:f>
              <c:numCache>
                <c:formatCode>#,##0</c:formatCode>
                <c:ptCount val="10"/>
                <c:pt idx="0">
                  <c:v>1441</c:v>
                </c:pt>
                <c:pt idx="1">
                  <c:v>1258.5999999999999</c:v>
                </c:pt>
                <c:pt idx="2">
                  <c:v>1191</c:v>
                </c:pt>
                <c:pt idx="3">
                  <c:v>1105.916666666667</c:v>
                </c:pt>
                <c:pt idx="4">
                  <c:v>1094</c:v>
                </c:pt>
                <c:pt idx="5">
                  <c:v>973.6</c:v>
                </c:pt>
                <c:pt idx="6">
                  <c:v>970.79487179487182</c:v>
                </c:pt>
                <c:pt idx="7">
                  <c:v>956</c:v>
                </c:pt>
                <c:pt idx="8">
                  <c:v>897.91666666666663</c:v>
                </c:pt>
                <c:pt idx="9">
                  <c:v>881.11111111111109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F35-B855-F1E60AF0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2044816"/>
        <c:axId val="2096582976"/>
        <c:axId val="0"/>
      </c:bar3DChart>
      <c:catAx>
        <c:axId val="202204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82976"/>
        <c:crosses val="autoZero"/>
        <c:auto val="1"/>
        <c:lblAlgn val="ctr"/>
        <c:lblOffset val="100"/>
        <c:noMultiLvlLbl val="0"/>
      </c:catAx>
      <c:valAx>
        <c:axId val="20965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Days in New Status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Departments with Requests in the New Status the Longest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ED_New_by_Dept!$B$1</c:f>
              <c:strCache>
                <c:ptCount val="1"/>
                <c:pt idx="0">
                  <c:v>Mean Days in New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ED_New_by_Dept!$A$2:$A$11</c:f>
              <c:strCache>
                <c:ptCount val="10"/>
                <c:pt idx="0">
                  <c:v>City Clerks Office</c:v>
                </c:pt>
                <c:pt idx="1">
                  <c:v>Innovation &amp; Performance</c:v>
                </c:pt>
                <c:pt idx="2">
                  <c:v>DPW - Permits</c:v>
                </c:pt>
                <c:pt idx="3">
                  <c:v>Fire Bureau</c:v>
                </c:pt>
                <c:pt idx="4">
                  <c:v>DPW - 2nd Division</c:v>
                </c:pt>
                <c:pt idx="5">
                  <c:v>EMS - Administration</c:v>
                </c:pt>
                <c:pt idx="6">
                  <c:v>DPW - Transportation &amp; Engineering</c:v>
                </c:pt>
                <c:pt idx="7">
                  <c:v>DOMI - TrafficShop</c:v>
                </c:pt>
                <c:pt idx="8">
                  <c:v>DOMIStructures</c:v>
                </c:pt>
                <c:pt idx="9">
                  <c:v>DOMI - Streets</c:v>
                </c:pt>
              </c:strCache>
            </c:strRef>
          </c:cat>
          <c:val>
            <c:numRef>
              <c:f>ED_New_by_Dept!$B$2:$B$11</c:f>
              <c:numCache>
                <c:formatCode>#,##0</c:formatCode>
                <c:ptCount val="10"/>
                <c:pt idx="0">
                  <c:v>1441</c:v>
                </c:pt>
                <c:pt idx="1">
                  <c:v>1094</c:v>
                </c:pt>
                <c:pt idx="2">
                  <c:v>967.38709677419354</c:v>
                </c:pt>
                <c:pt idx="3">
                  <c:v>744.52631578947364</c:v>
                </c:pt>
                <c:pt idx="4">
                  <c:v>731.5</c:v>
                </c:pt>
                <c:pt idx="5">
                  <c:v>705</c:v>
                </c:pt>
                <c:pt idx="6">
                  <c:v>651.33333333333337</c:v>
                </c:pt>
                <c:pt idx="7">
                  <c:v>615.30303030303025</c:v>
                </c:pt>
                <c:pt idx="8">
                  <c:v>612.5</c:v>
                </c:pt>
                <c:pt idx="9">
                  <c:v>548.27368421052631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419-A1C3-3291BB73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601967"/>
        <c:axId val="1130753583"/>
        <c:axId val="0"/>
      </c:bar3DChart>
      <c:catAx>
        <c:axId val="105360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53583"/>
        <c:crosses val="autoZero"/>
        <c:auto val="1"/>
        <c:lblAlgn val="ctr"/>
        <c:lblOffset val="100"/>
        <c:noMultiLvlLbl val="0"/>
      </c:catAx>
      <c:valAx>
        <c:axId val="11307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Days in New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Percentages</a:t>
            </a:r>
            <a:r>
              <a:rPr lang="en-US" baseline="0"/>
              <a:t> </a:t>
            </a:r>
            <a:r>
              <a:rPr lang="en-US"/>
              <a:t>of Service Requests, by Request Type</a:t>
            </a:r>
          </a:p>
        </c:rich>
      </c:tx>
      <c:layout>
        <c:manualLayout>
          <c:xMode val="edge"/>
          <c:yMode val="edge"/>
          <c:x val="0.12692344706911637"/>
          <c:y val="3.6049184918882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833333333333337"/>
          <c:y val="7.0202809636388502E-2"/>
          <c:w val="0.5964116360454943"/>
          <c:h val="0.78091381567378515"/>
        </c:manualLayout>
      </c:layout>
      <c:pie3DChart>
        <c:varyColors val="1"/>
        <c:ser>
          <c:idx val="0"/>
          <c:order val="0"/>
          <c:tx>
            <c:strRef>
              <c:f>Top_10_Requests!$D$1</c:f>
              <c:strCache>
                <c:ptCount val="1"/>
                <c:pt idx="0">
                  <c:v>% Total Reqs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9C6-4261-9BA6-8348F344AC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9C6-4261-9BA6-8348F344AC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9C6-4261-9BA6-8348F344AC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9C6-4261-9BA6-8348F344AC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9C6-4261-9BA6-8348F344AC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9C6-4261-9BA6-8348F344AC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9C6-4261-9BA6-8348F344AC6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69C6-4261-9BA6-8348F344AC6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9C6-4261-9BA6-8348F344AC6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9C6-4261-9BA6-8348F344AC6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274C-4238-BA73-5802DC2500CA}"/>
              </c:ext>
            </c:extLst>
          </c:dPt>
          <c:dLbls>
            <c:dLbl>
              <c:idx val="0"/>
              <c:layout>
                <c:manualLayout>
                  <c:x val="-5.6990813648293961E-2"/>
                  <c:y val="-1.37018745437885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6-4261-9BA6-8348F344AC69}"/>
                </c:ext>
              </c:extLst>
            </c:dLbl>
            <c:dLbl>
              <c:idx val="1"/>
              <c:layout>
                <c:manualLayout>
                  <c:x val="-3.7983377077865266E-3"/>
                  <c:y val="-2.01429333167673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C6-4261-9BA6-8348F344AC69}"/>
                </c:ext>
              </c:extLst>
            </c:dLbl>
            <c:dLbl>
              <c:idx val="2"/>
              <c:layout>
                <c:manualLayout>
                  <c:x val="1.2522090988626319E-2"/>
                  <c:y val="-6.83406068324299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6-4261-9BA6-8348F344AC69}"/>
                </c:ext>
              </c:extLst>
            </c:dLbl>
            <c:dLbl>
              <c:idx val="3"/>
              <c:layout>
                <c:manualLayout>
                  <c:x val="1.0055118110236221E-2"/>
                  <c:y val="-4.38467750702759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6-4261-9BA6-8348F344AC69}"/>
                </c:ext>
              </c:extLst>
            </c:dLbl>
            <c:dLbl>
              <c:idx val="7"/>
              <c:layout>
                <c:manualLayout>
                  <c:x val="0.17608486439195101"/>
                  <c:y val="-2.52444775763976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C6-4261-9BA6-8348F344AC69}"/>
                </c:ext>
              </c:extLst>
            </c:dLbl>
            <c:dLbl>
              <c:idx val="9"/>
              <c:layout>
                <c:manualLayout>
                  <c:x val="0.26030183727034123"/>
                  <c:y val="1.83633850502415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C6-4261-9BA6-8348F344AC69}"/>
                </c:ext>
              </c:extLst>
            </c:dLbl>
            <c:dLbl>
              <c:idx val="10"/>
              <c:layout>
                <c:manualLayout>
                  <c:x val="4.7903543307086611E-3"/>
                  <c:y val="-6.62439754202322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74C-4238-BA73-5802DC2500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Top_10_Requests!$A$2:$A$12</c:f>
              <c:strCache>
                <c:ptCount val="11"/>
                <c:pt idx="0">
                  <c:v>Potholes</c:v>
                </c:pt>
                <c:pt idx="1">
                  <c:v>Weeds/Debris</c:v>
                </c:pt>
                <c:pt idx="2">
                  <c:v>Building Maintenance</c:v>
                </c:pt>
                <c:pt idx="3">
                  <c:v>Snow/Ice removal</c:v>
                </c:pt>
                <c:pt idx="4">
                  <c:v>Abandoned Vehicle (parked on street)</c:v>
                </c:pt>
                <c:pt idx="5">
                  <c:v>Refuse Violations</c:v>
                </c:pt>
                <c:pt idx="6">
                  <c:v>Missed Pick Up</c:v>
                </c:pt>
                <c:pt idx="7">
                  <c:v>Litter</c:v>
                </c:pt>
                <c:pt idx="8">
                  <c:v>Illegal Parking</c:v>
                </c:pt>
                <c:pt idx="9">
                  <c:v>Replace/Repair a Sign</c:v>
                </c:pt>
                <c:pt idx="10">
                  <c:v>Other</c:v>
                </c:pt>
              </c:strCache>
            </c:strRef>
          </c:cat>
          <c:val>
            <c:numRef>
              <c:f>Top_10_Requests!$D$2:$D$12</c:f>
              <c:numCache>
                <c:formatCode>0.00</c:formatCode>
                <c:ptCount val="11"/>
                <c:pt idx="0">
                  <c:v>13.606741184021647</c:v>
                </c:pt>
                <c:pt idx="1">
                  <c:v>9.1993512356085354</c:v>
                </c:pt>
                <c:pt idx="2">
                  <c:v>4.7770471632537292</c:v>
                </c:pt>
                <c:pt idx="3">
                  <c:v>3.3258496389983039</c:v>
                </c:pt>
                <c:pt idx="4">
                  <c:v>2.817704130413361</c:v>
                </c:pt>
                <c:pt idx="5">
                  <c:v>2.7303499758977106</c:v>
                </c:pt>
                <c:pt idx="6">
                  <c:v>2.3002372943648579</c:v>
                </c:pt>
                <c:pt idx="7">
                  <c:v>2.0541542493268667</c:v>
                </c:pt>
                <c:pt idx="8">
                  <c:v>1.983578484245625</c:v>
                </c:pt>
                <c:pt idx="9">
                  <c:v>1.914600661015279</c:v>
                </c:pt>
                <c:pt idx="10">
                  <c:v>55.290385982854083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261-9BA6-8348F344AC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508311461067368E-2"/>
          <c:y val="0.65236453431486741"/>
          <c:w val="0.82898337707786529"/>
          <c:h val="0.3279115998074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Percentages of Service Requests,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Top_10_Requests_by_Dept!$C$1</c:f>
              <c:strCache>
                <c:ptCount val="1"/>
                <c:pt idx="0">
                  <c:v>% of Total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819-4902-A6A9-9CE2C1E670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819-4902-A6A9-9CE2C1E670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2819-4902-A6A9-9CE2C1E670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2819-4902-A6A9-9CE2C1E670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819-4902-A6A9-9CE2C1E6708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819-4902-A6A9-9CE2C1E6708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2819-4902-A6A9-9CE2C1E6708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819-4902-A6A9-9CE2C1E6708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2819-4902-A6A9-9CE2C1E6708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819-4902-A6A9-9CE2C1E67081}"/>
              </c:ext>
            </c:extLst>
          </c:dPt>
          <c:dLbls>
            <c:dLbl>
              <c:idx val="0"/>
              <c:layout>
                <c:manualLayout>
                  <c:x val="-2.4182287253463476E-2"/>
                  <c:y val="-2.04407547648093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19-4902-A6A9-9CE2C1E67081}"/>
                </c:ext>
              </c:extLst>
            </c:dLbl>
            <c:dLbl>
              <c:idx val="1"/>
              <c:layout>
                <c:manualLayout>
                  <c:x val="-5.4671881565985438E-2"/>
                  <c:y val="4.156038593767328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19-4902-A6A9-9CE2C1E67081}"/>
                </c:ext>
              </c:extLst>
            </c:dLbl>
            <c:dLbl>
              <c:idx val="2"/>
              <c:layout>
                <c:manualLayout>
                  <c:x val="2.2101016026291841E-2"/>
                  <c:y val="3.226608660218842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19-4902-A6A9-9CE2C1E67081}"/>
                </c:ext>
              </c:extLst>
            </c:dLbl>
            <c:dLbl>
              <c:idx val="3"/>
              <c:layout>
                <c:manualLayout>
                  <c:x val="1.8571103808874244E-2"/>
                  <c:y val="9.473111635693426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819-4902-A6A9-9CE2C1E67081}"/>
                </c:ext>
              </c:extLst>
            </c:dLbl>
            <c:dLbl>
              <c:idx val="4"/>
              <c:layout>
                <c:manualLayout>
                  <c:x val="-7.5469650939301875E-3"/>
                  <c:y val="2.007319507596761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819-4902-A6A9-9CE2C1E67081}"/>
                </c:ext>
              </c:extLst>
            </c:dLbl>
            <c:dLbl>
              <c:idx val="5"/>
              <c:layout>
                <c:manualLayout>
                  <c:x val="-5.3196106392212781E-3"/>
                  <c:y val="-4.00914674398094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819-4902-A6A9-9CE2C1E67081}"/>
                </c:ext>
              </c:extLst>
            </c:dLbl>
            <c:dLbl>
              <c:idx val="6"/>
              <c:layout>
                <c:manualLayout>
                  <c:x val="-3.4747625050805656E-3"/>
                  <c:y val="-6.43052540967590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819-4902-A6A9-9CE2C1E67081}"/>
                </c:ext>
              </c:extLst>
            </c:dLbl>
            <c:dLbl>
              <c:idx val="7"/>
              <c:layout>
                <c:manualLayout>
                  <c:x val="1.4165306108389994E-3"/>
                  <c:y val="-2.497399092719043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819-4902-A6A9-9CE2C1E67081}"/>
                </c:ext>
              </c:extLst>
            </c:dLbl>
            <c:dLbl>
              <c:idx val="8"/>
              <c:layout>
                <c:manualLayout>
                  <c:x val="-3.1172284566791354E-5"/>
                  <c:y val="-1.8926947511842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819-4902-A6A9-9CE2C1E67081}"/>
                </c:ext>
              </c:extLst>
            </c:dLbl>
            <c:dLbl>
              <c:idx val="9"/>
              <c:layout>
                <c:manualLayout>
                  <c:x val="-1.2641136393383898E-4"/>
                  <c:y val="-8.688878678897532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19-4902-A6A9-9CE2C1E67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Top_10_Requests_by_Dept!$A$2:$A$11</c:f>
              <c:strCache>
                <c:ptCount val="10"/>
                <c:pt idx="0">
                  <c:v>DPW - Street Maintenance</c:v>
                </c:pt>
                <c:pt idx="1">
                  <c:v>Permits, Licenses and Inspections</c:v>
                </c:pt>
                <c:pt idx="2">
                  <c:v>DPW - Refuse</c:v>
                </c:pt>
                <c:pt idx="3">
                  <c:v>Police - Zones 1-6</c:v>
                </c:pt>
                <c:pt idx="4">
                  <c:v>DOMI - Permits</c:v>
                </c:pt>
                <c:pt idx="5">
                  <c:v>Pittsburgh Water and Sewer Authority</c:v>
                </c:pt>
                <c:pt idx="6">
                  <c:v>DOMI - TrafficShop</c:v>
                </c:pt>
                <c:pt idx="7">
                  <c:v>311</c:v>
                </c:pt>
                <c:pt idx="8">
                  <c:v>Police - AVU</c:v>
                </c:pt>
                <c:pt idx="9">
                  <c:v>Other</c:v>
                </c:pt>
              </c:strCache>
            </c:strRef>
          </c:cat>
          <c:val>
            <c:numRef>
              <c:f>Top_10_Requests_by_Dept!$C$2:$C$11</c:f>
              <c:numCache>
                <c:formatCode>0.00</c:formatCode>
                <c:ptCount val="10"/>
                <c:pt idx="0">
                  <c:v>26.362578332441149</c:v>
                </c:pt>
                <c:pt idx="1">
                  <c:v>22.912089229072954</c:v>
                </c:pt>
                <c:pt idx="2">
                  <c:v>7.1129718256219316</c:v>
                </c:pt>
                <c:pt idx="3">
                  <c:v>5.5315420405184783</c:v>
                </c:pt>
                <c:pt idx="4">
                  <c:v>4.0451897955433402</c:v>
                </c:pt>
                <c:pt idx="5">
                  <c:v>3.8891241414391597</c:v>
                </c:pt>
                <c:pt idx="6">
                  <c:v>3.6092179938905358</c:v>
                </c:pt>
                <c:pt idx="7">
                  <c:v>3.4209271791266183</c:v>
                </c:pt>
                <c:pt idx="8">
                  <c:v>3.0030653851173024</c:v>
                </c:pt>
                <c:pt idx="9">
                  <c:v>20.113294077228531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9-4902-A6A9-9CE2C1E670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Open Request</a:t>
            </a:r>
            <a:r>
              <a:rPr lang="en-US" b="1" baseline="0"/>
              <a:t> Types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Top_20_Open_Requests!$C$1</c:f>
              <c:strCache>
                <c:ptCount val="1"/>
                <c:pt idx="0">
                  <c:v>Open Req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Top_20_Open_Requests!$A$2:$A$21</c:f>
              <c:strCache>
                <c:ptCount val="20"/>
                <c:pt idx="0">
                  <c:v>Weeds/Debris</c:v>
                </c:pt>
                <c:pt idx="1">
                  <c:v>Building Maintenance</c:v>
                </c:pt>
                <c:pt idx="2">
                  <c:v>Vacant Building</c:v>
                </c:pt>
                <c:pt idx="3">
                  <c:v>Abandoned Vehicle (parked on street)</c:v>
                </c:pt>
                <c:pt idx="4">
                  <c:v>Building Without a Permit</c:v>
                </c:pt>
                <c:pt idx="5">
                  <c:v>Potholes</c:v>
                </c:pt>
                <c:pt idx="6">
                  <c:v>Broken Sidewalk</c:v>
                </c:pt>
                <c:pt idx="7">
                  <c:v>Illegal Parking</c:v>
                </c:pt>
                <c:pt idx="8">
                  <c:v>Unpermitted Electrical Work</c:v>
                </c:pt>
                <c:pt idx="9">
                  <c:v>Pruning (city tree)</c:v>
                </c:pt>
                <c:pt idx="10">
                  <c:v>Replace/Repair a Sign</c:v>
                </c:pt>
                <c:pt idx="11">
                  <c:v>Fire Safety System Issue</c:v>
                </c:pt>
                <c:pt idx="12">
                  <c:v>Overgrowth</c:v>
                </c:pt>
                <c:pt idx="13">
                  <c:v>Patrol</c:v>
                </c:pt>
                <c:pt idx="14">
                  <c:v>Litter</c:v>
                </c:pt>
                <c:pt idx="15">
                  <c:v>Drug Enforcement</c:v>
                </c:pt>
                <c:pt idx="16">
                  <c:v>Fire Safety System Not Working</c:v>
                </c:pt>
                <c:pt idx="17">
                  <c:v>Junk Vehicles</c:v>
                </c:pt>
                <c:pt idx="18">
                  <c:v>Zoning Issue</c:v>
                </c:pt>
                <c:pt idx="19">
                  <c:v>Graffiti, Documentation</c:v>
                </c:pt>
              </c:strCache>
            </c:strRef>
          </c:cat>
          <c:val>
            <c:numRef>
              <c:f>Top_20_Open_Requests!$C$2:$C$21</c:f>
              <c:numCache>
                <c:formatCode>#,##0</c:formatCode>
                <c:ptCount val="20"/>
                <c:pt idx="0">
                  <c:v>9586</c:v>
                </c:pt>
                <c:pt idx="1">
                  <c:v>6903</c:v>
                </c:pt>
                <c:pt idx="2">
                  <c:v>2257</c:v>
                </c:pt>
                <c:pt idx="3">
                  <c:v>1831</c:v>
                </c:pt>
                <c:pt idx="4">
                  <c:v>1737</c:v>
                </c:pt>
                <c:pt idx="5">
                  <c:v>1714</c:v>
                </c:pt>
                <c:pt idx="6">
                  <c:v>877</c:v>
                </c:pt>
                <c:pt idx="7">
                  <c:v>738</c:v>
                </c:pt>
                <c:pt idx="8">
                  <c:v>650</c:v>
                </c:pt>
                <c:pt idx="9">
                  <c:v>546</c:v>
                </c:pt>
                <c:pt idx="10">
                  <c:v>520</c:v>
                </c:pt>
                <c:pt idx="11">
                  <c:v>519</c:v>
                </c:pt>
                <c:pt idx="12">
                  <c:v>517</c:v>
                </c:pt>
                <c:pt idx="13">
                  <c:v>504</c:v>
                </c:pt>
                <c:pt idx="14">
                  <c:v>490</c:v>
                </c:pt>
                <c:pt idx="15">
                  <c:v>487</c:v>
                </c:pt>
                <c:pt idx="16">
                  <c:v>460</c:v>
                </c:pt>
                <c:pt idx="17">
                  <c:v>446</c:v>
                </c:pt>
                <c:pt idx="18">
                  <c:v>424</c:v>
                </c:pt>
                <c:pt idx="1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E-4062-B202-3A73303D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586448"/>
        <c:axId val="183639280"/>
        <c:axId val="0"/>
      </c:bar3DChart>
      <c:catAx>
        <c:axId val="1335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</a:t>
                </a:r>
                <a:r>
                  <a:rPr lang="en-US" b="1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9280"/>
        <c:crosses val="autoZero"/>
        <c:auto val="1"/>
        <c:lblAlgn val="ctr"/>
        <c:lblOffset val="100"/>
        <c:noMultiLvlLbl val="0"/>
      </c:catAx>
      <c:valAx>
        <c:axId val="183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layout>
            <c:manualLayout>
              <c:xMode val="edge"/>
              <c:yMode val="edge"/>
              <c:x val="5.476531058617673E-2"/>
              <c:y val="0.3121762904636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Volumes of Open Requests, by Request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Top_10_Open_Requests!$D$1</c:f>
              <c:strCache>
                <c:ptCount val="1"/>
                <c:pt idx="0">
                  <c:v>% Total Open Reqs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D3F-47C7-BEBD-18135AFE35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D3F-47C7-BEBD-18135AFE35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D3F-47C7-BEBD-18135AFE35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D3F-47C7-BEBD-18135AFE357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BD3F-47C7-BEBD-18135AFE357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D3F-47C7-BEBD-18135AFE357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BD3F-47C7-BEBD-18135AFE357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7A07-4882-9A81-1224828A66B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7A07-4882-9A81-1224828A66B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7A07-4882-9A81-1224828A66B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7A07-4882-9A81-1224828A66BB}"/>
              </c:ext>
            </c:extLst>
          </c:dPt>
          <c:dLbls>
            <c:dLbl>
              <c:idx val="0"/>
              <c:layout>
                <c:manualLayout>
                  <c:x val="-1.5018452238924606E-2"/>
                  <c:y val="-2.070353160314163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3F-47C7-BEBD-18135AFE357E}"/>
                </c:ext>
              </c:extLst>
            </c:dLbl>
            <c:dLbl>
              <c:idx val="1"/>
              <c:layout>
                <c:manualLayout>
                  <c:x val="5.8634375248548479E-3"/>
                  <c:y val="-6.58690552675223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3F-47C7-BEBD-18135AFE357E}"/>
                </c:ext>
              </c:extLst>
            </c:dLbl>
            <c:dLbl>
              <c:idx val="2"/>
              <c:layout>
                <c:manualLayout>
                  <c:x val="4.283225960391315E-3"/>
                  <c:y val="-6.194624153954190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3F-47C7-BEBD-18135AFE357E}"/>
                </c:ext>
              </c:extLst>
            </c:dLbl>
            <c:dLbl>
              <c:idx val="3"/>
              <c:layout>
                <c:manualLayout>
                  <c:x val="-7.2044858029109999E-3"/>
                  <c:y val="5.559373863845766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3F-47C7-BEBD-18135AFE357E}"/>
                </c:ext>
              </c:extLst>
            </c:dLbl>
            <c:dLbl>
              <c:idx val="4"/>
              <c:layout>
                <c:manualLayout>
                  <c:x val="1.761409369283385E-2"/>
                  <c:y val="4.962721690149263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3F-47C7-BEBD-18135AFE357E}"/>
                </c:ext>
              </c:extLst>
            </c:dLbl>
            <c:dLbl>
              <c:idx val="5"/>
              <c:layout>
                <c:manualLayout>
                  <c:x val="3.6317982979400303E-2"/>
                  <c:y val="6.108712217424434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3F-47C7-BEBD-18135AFE357E}"/>
                </c:ext>
              </c:extLst>
            </c:dLbl>
            <c:dLbl>
              <c:idx val="9"/>
              <c:layout>
                <c:manualLayout>
                  <c:x val="-1.0164638511095204E-2"/>
                  <c:y val="-2.60676737039748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A07-4882-9A81-1224828A66BB}"/>
                </c:ext>
              </c:extLst>
            </c:dLbl>
            <c:dLbl>
              <c:idx val="10"/>
              <c:layout>
                <c:manualLayout>
                  <c:x val="2.387218643124155E-2"/>
                  <c:y val="-3.03435979420978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A07-4882-9A81-1224828A6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Top_10_Open_Requests!$A$2:$A$12</c:f>
              <c:strCache>
                <c:ptCount val="11"/>
                <c:pt idx="0">
                  <c:v>Weeds/Debris</c:v>
                </c:pt>
                <c:pt idx="1">
                  <c:v>Building Maintenance</c:v>
                </c:pt>
                <c:pt idx="2">
                  <c:v>Vacant Building</c:v>
                </c:pt>
                <c:pt idx="3">
                  <c:v>Abandoned Vehicle (parked on street)</c:v>
                </c:pt>
                <c:pt idx="4">
                  <c:v>Building Without a Permit</c:v>
                </c:pt>
                <c:pt idx="5">
                  <c:v>Potholes</c:v>
                </c:pt>
                <c:pt idx="6">
                  <c:v>Broken Sidewalk</c:v>
                </c:pt>
                <c:pt idx="7">
                  <c:v>Illegal Parking</c:v>
                </c:pt>
                <c:pt idx="8">
                  <c:v>Unpermitted Electrical Work</c:v>
                </c:pt>
                <c:pt idx="9">
                  <c:v>Pruning (city tree)</c:v>
                </c:pt>
                <c:pt idx="10">
                  <c:v>Other</c:v>
                </c:pt>
              </c:strCache>
            </c:strRef>
          </c:cat>
          <c:val>
            <c:numRef>
              <c:f>Top_10_Open_Requests!$D$2:$D$12</c:f>
              <c:numCache>
                <c:formatCode>0.00</c:formatCode>
                <c:ptCount val="11"/>
                <c:pt idx="0">
                  <c:v>22.662099917326088</c:v>
                </c:pt>
                <c:pt idx="1">
                  <c:v>16.267863469942128</c:v>
                </c:pt>
                <c:pt idx="2">
                  <c:v>5.3029408291012166</c:v>
                </c:pt>
                <c:pt idx="3">
                  <c:v>4.313216015117515</c:v>
                </c:pt>
                <c:pt idx="4">
                  <c:v>4.105350183063659</c:v>
                </c:pt>
                <c:pt idx="5">
                  <c:v>4.0911775126963503</c:v>
                </c:pt>
                <c:pt idx="6">
                  <c:v>2.0644856501712532</c:v>
                </c:pt>
                <c:pt idx="7">
                  <c:v>1.804653360103933</c:v>
                </c:pt>
                <c:pt idx="8">
                  <c:v>1.5377347348529584</c:v>
                </c:pt>
                <c:pt idx="9">
                  <c:v>1.315696232431794</c:v>
                </c:pt>
                <c:pt idx="10">
                  <c:v>36.534782095193101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7C7-BEBD-18135AFE35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Volumes of Open Requests,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Top_10_Open_Requests_by_Dept!$C$1</c:f>
              <c:strCache>
                <c:ptCount val="1"/>
                <c:pt idx="0">
                  <c:v>% of Open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5145-4E1C-9C89-071ED8E49B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145-4E1C-9C89-071ED8E49B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145-4E1C-9C89-071ED8E49B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145-4E1C-9C89-071ED8E49B5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145-4E1C-9C89-071ED8E49B53}"/>
              </c:ext>
            </c:extLst>
          </c:dPt>
          <c:dLbls>
            <c:dLbl>
              <c:idx val="0"/>
              <c:layout>
                <c:manualLayout>
                  <c:x val="-2.0094599728818759E-4"/>
                  <c:y val="-6.69977445785056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45-4E1C-9C89-071ED8E49B53}"/>
                </c:ext>
              </c:extLst>
            </c:dLbl>
            <c:dLbl>
              <c:idx val="1"/>
              <c:layout>
                <c:manualLayout>
                  <c:x val="-2.3734981334504503E-2"/>
                  <c:y val="-5.86344720217957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45-4E1C-9C89-071ED8E49B53}"/>
                </c:ext>
              </c:extLst>
            </c:dLbl>
            <c:dLbl>
              <c:idx val="2"/>
              <c:layout>
                <c:manualLayout>
                  <c:x val="2.5415398772364608E-3"/>
                  <c:y val="-9.44672315200143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45-4E1C-9C89-071ED8E49B53}"/>
                </c:ext>
              </c:extLst>
            </c:dLbl>
            <c:dLbl>
              <c:idx val="3"/>
              <c:layout>
                <c:manualLayout>
                  <c:x val="1.375251400347865E-3"/>
                  <c:y val="4.8351845753121165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45-4E1C-9C89-071ED8E49B53}"/>
                </c:ext>
              </c:extLst>
            </c:dLbl>
            <c:dLbl>
              <c:idx val="10"/>
              <c:layout>
                <c:manualLayout>
                  <c:x val="3.2682742346449724E-2"/>
                  <c:y val="-1.13551989461393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45-4E1C-9C89-071ED8E49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Top_10_Open_Requests_by_Dept!$A$2:$A$12</c:f>
              <c:strCache>
                <c:ptCount val="11"/>
                <c:pt idx="0">
                  <c:v>Permits, Licenses and Inspections</c:v>
                </c:pt>
                <c:pt idx="1">
                  <c:v>DPW - Street Maintenance</c:v>
                </c:pt>
                <c:pt idx="2">
                  <c:v>Police - Zones 1-6</c:v>
                </c:pt>
                <c:pt idx="3">
                  <c:v>Police - AVU</c:v>
                </c:pt>
                <c:pt idx="4">
                  <c:v>DOMI - TrafficShop</c:v>
                </c:pt>
                <c:pt idx="5">
                  <c:v>DPW - Forestry Division</c:v>
                </c:pt>
                <c:pt idx="6">
                  <c:v>DOMI - Traffic</c:v>
                </c:pt>
                <c:pt idx="7">
                  <c:v>DOMI - Permits</c:v>
                </c:pt>
                <c:pt idx="8">
                  <c:v>Unknown</c:v>
                </c:pt>
                <c:pt idx="9">
                  <c:v>DPW - Construction Division</c:v>
                </c:pt>
                <c:pt idx="10">
                  <c:v>Other</c:v>
                </c:pt>
              </c:strCache>
            </c:strRef>
          </c:cat>
          <c:val>
            <c:numRef>
              <c:f>Top_10_Open_Requests_by_Dept!$C$2:$C$12</c:f>
              <c:numCache>
                <c:formatCode>0.00</c:formatCode>
                <c:ptCount val="11"/>
                <c:pt idx="0">
                  <c:v>60.316522971536557</c:v>
                </c:pt>
                <c:pt idx="1">
                  <c:v>9.1768040628321721</c:v>
                </c:pt>
                <c:pt idx="2">
                  <c:v>7.2233376638715017</c:v>
                </c:pt>
                <c:pt idx="3">
                  <c:v>4.3982520373213649</c:v>
                </c:pt>
                <c:pt idx="4">
                  <c:v>3.129798039447266</c:v>
                </c:pt>
                <c:pt idx="5">
                  <c:v>2.1211763316404864</c:v>
                </c:pt>
                <c:pt idx="6">
                  <c:v>2.1070036612731782</c:v>
                </c:pt>
                <c:pt idx="7">
                  <c:v>2.012519192157789</c:v>
                </c:pt>
                <c:pt idx="8">
                  <c:v>1.5235620644856502</c:v>
                </c:pt>
                <c:pt idx="9">
                  <c:v>1.3960080311798748</c:v>
                </c:pt>
                <c:pt idx="10">
                  <c:v>6.5950159442541638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5-4E1C-9C89-071ED8E49B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of All Closed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All_Closed_Requests!$G$4</c:f>
              <c:strCache>
                <c:ptCount val="1"/>
                <c:pt idx="0">
                  <c:v>% Closed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6E-4CCC-8CF8-FCD10D457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36E-4CCC-8CF8-FCD10D457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6E-4CCC-8CF8-FCD10D457F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36E-4CCC-8CF8-FCD10D457F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6E-4CCC-8CF8-FCD10D457F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E36E-4CCC-8CF8-FCD10D457F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36E-4CCC-8CF8-FCD10D457F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6E-4CCC-8CF8-FCD10D457F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36E-4CCC-8CF8-FCD10D457F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6E-4CCC-8CF8-FCD10D457F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6BF-4224-9C2A-7CEB1E0B4E42}"/>
              </c:ext>
            </c:extLst>
          </c:dPt>
          <c:dLbls>
            <c:dLbl>
              <c:idx val="0"/>
              <c:layout>
                <c:manualLayout>
                  <c:x val="-9.4444444444444442E-2"/>
                  <c:y val="-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6E-4CCC-8CF8-FCD10D457FE1}"/>
                </c:ext>
              </c:extLst>
            </c:dLbl>
            <c:dLbl>
              <c:idx val="1"/>
              <c:layout>
                <c:manualLayout>
                  <c:x val="-8.8888888888888892E-2"/>
                  <c:y val="-0.162037037037037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6E-4CCC-8CF8-FCD10D457FE1}"/>
                </c:ext>
              </c:extLst>
            </c:dLbl>
            <c:dLbl>
              <c:idx val="2"/>
              <c:layout>
                <c:manualLayout>
                  <c:x val="5.5555555555555558E-3"/>
                  <c:y val="-0.212962962962962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6E-4CCC-8CF8-FCD10D457FE1}"/>
                </c:ext>
              </c:extLst>
            </c:dLbl>
            <c:dLbl>
              <c:idx val="3"/>
              <c:layout>
                <c:manualLayout>
                  <c:x val="5.5555555555554534E-3"/>
                  <c:y val="-0.115740740740740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6E-4CCC-8CF8-FCD10D457FE1}"/>
                </c:ext>
              </c:extLst>
            </c:dLbl>
            <c:dLbl>
              <c:idx val="4"/>
              <c:layout>
                <c:manualLayout>
                  <c:x val="0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6E-4CCC-8CF8-FCD10D457FE1}"/>
                </c:ext>
              </c:extLst>
            </c:dLbl>
            <c:dLbl>
              <c:idx val="5"/>
              <c:layout>
                <c:manualLayout>
                  <c:x val="1.9444444444444445E-2"/>
                  <c:y val="4.62962962962946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6E-4CCC-8CF8-FCD10D457FE1}"/>
                </c:ext>
              </c:extLst>
            </c:dLbl>
            <c:dLbl>
              <c:idx val="6"/>
              <c:layout>
                <c:manualLayout>
                  <c:x val="9.4444444444444442E-2"/>
                  <c:y val="0.10648148148148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6E-4CCC-8CF8-FCD10D457FE1}"/>
                </c:ext>
              </c:extLst>
            </c:dLbl>
            <c:dLbl>
              <c:idx val="7"/>
              <c:layout>
                <c:manualLayout>
                  <c:x val="-2.7777777777777776E-2"/>
                  <c:y val="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6E-4CCC-8CF8-FCD10D457FE1}"/>
                </c:ext>
              </c:extLst>
            </c:dLbl>
            <c:dLbl>
              <c:idx val="8"/>
              <c:layout>
                <c:manualLayout>
                  <c:x val="-0.19166666666666676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6E-4CCC-8CF8-FCD10D457FE1}"/>
                </c:ext>
              </c:extLst>
            </c:dLbl>
            <c:dLbl>
              <c:idx val="9"/>
              <c:layout>
                <c:manualLayout>
                  <c:x val="-0.4861111111111111"/>
                  <c:y val="-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6E-4CCC-8CF8-FCD10D457F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All_Closed_Requests!$F$5:$F$15</c:f>
              <c:strCache>
                <c:ptCount val="11"/>
                <c:pt idx="0">
                  <c:v>Potholes</c:v>
                </c:pt>
                <c:pt idx="1">
                  <c:v>Weeds/Debris</c:v>
                </c:pt>
                <c:pt idx="2">
                  <c:v>Snow/Ice removal</c:v>
                </c:pt>
                <c:pt idx="3">
                  <c:v>Building Maintenance</c:v>
                </c:pt>
                <c:pt idx="4">
                  <c:v>Refuse Violations</c:v>
                </c:pt>
                <c:pt idx="5">
                  <c:v>Missed Pick Up</c:v>
                </c:pt>
                <c:pt idx="6">
                  <c:v>Litter</c:v>
                </c:pt>
                <c:pt idx="7">
                  <c:v>Street Light - Repair</c:v>
                </c:pt>
                <c:pt idx="8">
                  <c:v>Replace/Repair a Sign</c:v>
                </c:pt>
                <c:pt idx="9">
                  <c:v>Paving Request</c:v>
                </c:pt>
                <c:pt idx="10">
                  <c:v>Other</c:v>
                </c:pt>
              </c:strCache>
            </c:strRef>
          </c:cat>
          <c:val>
            <c:numRef>
              <c:f>All_Closed_Requests!$G$5:$G$15</c:f>
              <c:numCache>
                <c:formatCode>#,##0.00</c:formatCode>
                <c:ptCount val="11"/>
                <c:pt idx="0">
                  <c:v>15.857593633353547</c:v>
                </c:pt>
                <c:pt idx="1">
                  <c:v>7.8811248001504755</c:v>
                </c:pt>
                <c:pt idx="2">
                  <c:v>4.0200157609524032</c:v>
                </c:pt>
                <c:pt idx="3">
                  <c:v>3.5144329462279114</c:v>
                </c:pt>
                <c:pt idx="4">
                  <c:v>3.192079310669127</c:v>
                </c:pt>
                <c:pt idx="5">
                  <c:v>2.7633554613645872</c:v>
                </c:pt>
                <c:pt idx="6">
                  <c:v>2.321983934206131</c:v>
                </c:pt>
                <c:pt idx="7">
                  <c:v>2.2305314943393535</c:v>
                </c:pt>
                <c:pt idx="8">
                  <c:v>2.1591856192659806</c:v>
                </c:pt>
                <c:pt idx="9">
                  <c:v>1.7635403120409134</c:v>
                </c:pt>
                <c:pt idx="10">
                  <c:v>54.296156727429562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E-4CCC-8CF8-FCD10D45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Volumes of Closed Requests, by Request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Top_10_Closed_Requests!$D$1</c:f>
              <c:strCache>
                <c:ptCount val="1"/>
                <c:pt idx="0">
                  <c:v>% Total Closed Reqs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48B-4C36-899E-DB46D9F6DC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48B-4C36-899E-DB46D9F6DC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48B-4C36-899E-DB46D9F6DC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48B-4C36-899E-DB46D9F6DC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48B-4C36-899E-DB46D9F6DC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648B-4C36-899E-DB46D9F6DC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648B-4C36-899E-DB46D9F6DC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648B-4C36-899E-DB46D9F6DC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48B-4C36-899E-DB46D9F6DC7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48B-4C36-899E-DB46D9F6DC7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648B-4C36-899E-DB46D9F6DC70}"/>
              </c:ext>
            </c:extLst>
          </c:dPt>
          <c:dLbls>
            <c:dLbl>
              <c:idx val="0"/>
              <c:layout>
                <c:manualLayout>
                  <c:x val="-1.1189786938397407E-2"/>
                  <c:y val="-5.7574385060274545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8B-4C36-899E-DB46D9F6DC70}"/>
                </c:ext>
              </c:extLst>
            </c:dLbl>
            <c:dLbl>
              <c:idx val="1"/>
              <c:layout>
                <c:manualLayout>
                  <c:x val="-1.1846533889146209E-2"/>
                  <c:y val="-2.22632569158943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8B-4C36-899E-DB46D9F6DC70}"/>
                </c:ext>
              </c:extLst>
            </c:dLbl>
            <c:dLbl>
              <c:idx val="3"/>
              <c:layout>
                <c:manualLayout>
                  <c:x val="1.0248861355565938E-2"/>
                  <c:y val="-7.06530323090144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8B-4C36-899E-DB46D9F6DC70}"/>
                </c:ext>
              </c:extLst>
            </c:dLbl>
            <c:dLbl>
              <c:idx val="4"/>
              <c:layout>
                <c:manualLayout>
                  <c:x val="1.2675621429674232E-2"/>
                  <c:y val="-6.04737184400622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8B-4C36-899E-DB46D9F6DC70}"/>
                </c:ext>
              </c:extLst>
            </c:dLbl>
            <c:dLbl>
              <c:idx val="5"/>
              <c:layout>
                <c:manualLayout>
                  <c:x val="8.3894935927126754E-3"/>
                  <c:y val="-1.718143915638863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8B-4C36-899E-DB46D9F6DC70}"/>
                </c:ext>
              </c:extLst>
            </c:dLbl>
            <c:dLbl>
              <c:idx val="6"/>
              <c:layout>
                <c:manualLayout>
                  <c:x val="-7.2328045391384897E-3"/>
                  <c:y val="5.485099760759993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8B-4C36-899E-DB46D9F6DC70}"/>
                </c:ext>
              </c:extLst>
            </c:dLbl>
            <c:dLbl>
              <c:idx val="7"/>
              <c:layout>
                <c:manualLayout>
                  <c:x val="-8.5009456538520916E-3"/>
                  <c:y val="1.39432792139920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8B-4C36-899E-DB46D9F6DC70}"/>
                </c:ext>
              </c:extLst>
            </c:dLbl>
            <c:dLbl>
              <c:idx val="9"/>
              <c:layout>
                <c:manualLayout>
                  <c:x val="-3.0932337501929905E-2"/>
                  <c:y val="1.07190555826539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8B-4C36-899E-DB46D9F6DC70}"/>
                </c:ext>
              </c:extLst>
            </c:dLbl>
            <c:dLbl>
              <c:idx val="10"/>
              <c:layout>
                <c:manualLayout>
                  <c:x val="-6.7288096340898567E-3"/>
                  <c:y val="-6.18722853227417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8B-4C36-899E-DB46D9F6D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Top_10_Closed_Requests!$A$2:$A$12</c:f>
              <c:strCache>
                <c:ptCount val="11"/>
                <c:pt idx="0">
                  <c:v>Potholes</c:v>
                </c:pt>
                <c:pt idx="1">
                  <c:v>Weeds/Debris</c:v>
                </c:pt>
                <c:pt idx="2">
                  <c:v>Snow/Ice removal</c:v>
                </c:pt>
                <c:pt idx="3">
                  <c:v>Building Maintenance</c:v>
                </c:pt>
                <c:pt idx="4">
                  <c:v>Refuse Violations</c:v>
                </c:pt>
                <c:pt idx="5">
                  <c:v>Missed Pick Up</c:v>
                </c:pt>
                <c:pt idx="6">
                  <c:v>Litter</c:v>
                </c:pt>
                <c:pt idx="7">
                  <c:v>Street Light - Repair</c:v>
                </c:pt>
                <c:pt idx="8">
                  <c:v>Replace/Repair a Sign</c:v>
                </c:pt>
                <c:pt idx="9">
                  <c:v>Paving Request</c:v>
                </c:pt>
                <c:pt idx="10">
                  <c:v>Other</c:v>
                </c:pt>
              </c:strCache>
            </c:strRef>
          </c:cat>
          <c:val>
            <c:numRef>
              <c:f>Top_10_Closed_Requests!$D$2:$D$12</c:f>
              <c:numCache>
                <c:formatCode>0.00</c:formatCode>
                <c:ptCount val="11"/>
                <c:pt idx="0">
                  <c:v>15.59915119843159</c:v>
                </c:pt>
                <c:pt idx="1">
                  <c:v>7.8866197478788038</c:v>
                </c:pt>
                <c:pt idx="2">
                  <c:v>4.0037078546443468</c:v>
                </c:pt>
                <c:pt idx="3">
                  <c:v>3.5105115095296386</c:v>
                </c:pt>
                <c:pt idx="4">
                  <c:v>3.2220869278744755</c:v>
                </c:pt>
                <c:pt idx="5">
                  <c:v>2.7611889681634816</c:v>
                </c:pt>
                <c:pt idx="6">
                  <c:v>2.247321656390397</c:v>
                </c:pt>
                <c:pt idx="7">
                  <c:v>2.2331103668127632</c:v>
                </c:pt>
                <c:pt idx="8">
                  <c:v>2.1530103710115531</c:v>
                </c:pt>
                <c:pt idx="9">
                  <c:v>1.7618769237725806</c:v>
                </c:pt>
                <c:pt idx="10">
                  <c:v>54.621414475490369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B-4C36-899E-DB46D9F6DC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Volumes of Closed Requests,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Top_10_Closed_Requests_by_Dept!$C$1</c:f>
              <c:strCache>
                <c:ptCount val="1"/>
                <c:pt idx="0">
                  <c:v>% All Closed Reqs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8DFB-4100-8D02-3C052C0170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8DFB-4100-8D02-3C052C0170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DFB-4100-8D02-3C052C0170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8DFB-4100-8D02-3C052C0170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DFB-4100-8D02-3C052C0170A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8DFB-4100-8D02-3C052C0170A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8DFB-4100-8D02-3C052C0170A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DFB-4100-8D02-3C052C0170A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DFB-4100-8D02-3C052C0170A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DFB-4100-8D02-3C052C0170A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8DFB-4100-8D02-3C052C0170A5}"/>
              </c:ext>
            </c:extLst>
          </c:dPt>
          <c:dLbls>
            <c:dLbl>
              <c:idx val="0"/>
              <c:layout>
                <c:manualLayout>
                  <c:x val="-1.3697321783463001E-2"/>
                  <c:y val="-2.42659284123349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FB-4100-8D02-3C052C0170A5}"/>
                </c:ext>
              </c:extLst>
            </c:dLbl>
            <c:dLbl>
              <c:idx val="1"/>
              <c:layout>
                <c:manualLayout>
                  <c:x val="8.7093775355678305E-3"/>
                  <c:y val="4.50978239273875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FB-4100-8D02-3C052C0170A5}"/>
                </c:ext>
              </c:extLst>
            </c:dLbl>
            <c:dLbl>
              <c:idx val="2"/>
              <c:layout>
                <c:manualLayout>
                  <c:x val="3.2312207845108222E-2"/>
                  <c:y val="7.989825475002876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FB-4100-8D02-3C052C0170A5}"/>
                </c:ext>
              </c:extLst>
            </c:dLbl>
            <c:dLbl>
              <c:idx val="3"/>
              <c:layout>
                <c:manualLayout>
                  <c:x val="2.7278356475778451E-2"/>
                  <c:y val="1.35337913438111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FB-4100-8D02-3C052C0170A5}"/>
                </c:ext>
              </c:extLst>
            </c:dLbl>
            <c:dLbl>
              <c:idx val="5"/>
              <c:layout>
                <c:manualLayout>
                  <c:x val="5.4975215081844433E-3"/>
                  <c:y val="-1.3018790977820999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FB-4100-8D02-3C052C0170A5}"/>
                </c:ext>
              </c:extLst>
            </c:dLbl>
            <c:dLbl>
              <c:idx val="6"/>
              <c:layout>
                <c:manualLayout>
                  <c:x val="-4.0470535676156872E-3"/>
                  <c:y val="-6.402212671623218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FB-4100-8D02-3C052C0170A5}"/>
                </c:ext>
              </c:extLst>
            </c:dLbl>
            <c:dLbl>
              <c:idx val="10"/>
              <c:layout>
                <c:manualLayout>
                  <c:x val="2.1226336069693416E-2"/>
                  <c:y val="-1.27497882485804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FB-4100-8D02-3C052C017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Top_10_Closed_Requests_by_Dept!$A$2:$A$12</c:f>
              <c:strCache>
                <c:ptCount val="11"/>
                <c:pt idx="0">
                  <c:v>DPW - Street Maintenance</c:v>
                </c:pt>
                <c:pt idx="1">
                  <c:v>Permits, Licenses and Inspections</c:v>
                </c:pt>
                <c:pt idx="2">
                  <c:v>DPW - Refuse</c:v>
                </c:pt>
                <c:pt idx="3">
                  <c:v>Pittsburgh Water and Sewer Authority</c:v>
                </c:pt>
                <c:pt idx="4">
                  <c:v>Police - Zones 1-6</c:v>
                </c:pt>
                <c:pt idx="5">
                  <c:v>311</c:v>
                </c:pt>
                <c:pt idx="6">
                  <c:v>DOMI - TrafficShop</c:v>
                </c:pt>
                <c:pt idx="7">
                  <c:v>DOMI - Permits</c:v>
                </c:pt>
                <c:pt idx="8">
                  <c:v>Animal Care &amp; Control</c:v>
                </c:pt>
                <c:pt idx="9">
                  <c:v>DPW - Forestry Division</c:v>
                </c:pt>
                <c:pt idx="10">
                  <c:v>Other</c:v>
                </c:pt>
              </c:strCache>
            </c:strRef>
          </c:cat>
          <c:val>
            <c:numRef>
              <c:f>Top_10_Closed_Requests_by_Dept!$C$2:$C$12</c:f>
              <c:numCache>
                <c:formatCode>0.00</c:formatCode>
                <c:ptCount val="11"/>
                <c:pt idx="0">
                  <c:v>29.915507150885624</c:v>
                </c:pt>
                <c:pt idx="1">
                  <c:v>19.009922096042789</c:v>
                </c:pt>
                <c:pt idx="2">
                  <c:v>8.4502538661292199</c:v>
                </c:pt>
                <c:pt idx="3">
                  <c:v>4.2582328850302966</c:v>
                </c:pt>
                <c:pt idx="4">
                  <c:v>4.0447398679637736</c:v>
                </c:pt>
                <c:pt idx="5">
                  <c:v>3.9388008216735786</c:v>
                </c:pt>
                <c:pt idx="6">
                  <c:v>3.9384778367763524</c:v>
                </c:pt>
                <c:pt idx="7">
                  <c:v>3.6516672480394816</c:v>
                </c:pt>
                <c:pt idx="8">
                  <c:v>3.3529062181052414</c:v>
                </c:pt>
                <c:pt idx="9">
                  <c:v>3.1019469529604793</c:v>
                </c:pt>
                <c:pt idx="10">
                  <c:v>16.337545056393164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B-4100-8D02-3C052C0170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010419848958179E-2"/>
          <c:y val="0.64890202967656929"/>
          <c:w val="0.882236982579931"/>
          <c:h val="0.33117765159833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12</xdr:row>
      <xdr:rowOff>99060</xdr:rowOff>
    </xdr:from>
    <xdr:to>
      <xdr:col>9</xdr:col>
      <xdr:colOff>243840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D7FAD-C828-4692-97DA-19924393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13</xdr:row>
      <xdr:rowOff>30480</xdr:rowOff>
    </xdr:from>
    <xdr:to>
      <xdr:col>6</xdr:col>
      <xdr:colOff>312420</xdr:colOff>
      <xdr:row>35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470F2-431B-438F-A131-2A87111C8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4</xdr:row>
      <xdr:rowOff>68580</xdr:rowOff>
    </xdr:from>
    <xdr:to>
      <xdr:col>13</xdr:col>
      <xdr:colOff>83820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8C2BF-8DF1-4956-BBD0-7D9FA0B9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17</xdr:row>
      <xdr:rowOff>45720</xdr:rowOff>
    </xdr:from>
    <xdr:to>
      <xdr:col>10</xdr:col>
      <xdr:colOff>281940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047FE-3BAB-46D1-AB35-BF7D6DE2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</xdr:row>
      <xdr:rowOff>167640</xdr:rowOff>
    </xdr:from>
    <xdr:to>
      <xdr:col>18</xdr:col>
      <xdr:colOff>133350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7C161-D90C-4C91-9AF6-3380B27F5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53340</xdr:rowOff>
    </xdr:from>
    <xdr:to>
      <xdr:col>12</xdr:col>
      <xdr:colOff>457200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F7F45-DFDE-4BD1-A997-42968B62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308610</xdr:colOff>
      <xdr:row>16</xdr:row>
      <xdr:rowOff>22860</xdr:rowOff>
    </xdr:from>
    <xdr:to>
      <xdr:col>11</xdr:col>
      <xdr:colOff>392430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F4F2F-6590-4811-A1F8-50F202AF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1</xdr:row>
      <xdr:rowOff>68580</xdr:rowOff>
    </xdr:from>
    <xdr:to>
      <xdr:col>21</xdr:col>
      <xdr:colOff>281940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EFDAE-A468-454C-8786-67A2FEC1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45720</xdr:rowOff>
    </xdr:from>
    <xdr:to>
      <xdr:col>13</xdr:col>
      <xdr:colOff>449580</xdr:colOff>
      <xdr:row>39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C80E9-AC10-4F99-8420-2C84543B1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5</xdr:row>
      <xdr:rowOff>137160</xdr:rowOff>
    </xdr:from>
    <xdr:to>
      <xdr:col>14</xdr:col>
      <xdr:colOff>533400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FACDB-B24B-4956-BC08-63391B98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7</xdr:row>
      <xdr:rowOff>121920</xdr:rowOff>
    </xdr:from>
    <xdr:to>
      <xdr:col>16</xdr:col>
      <xdr:colOff>464820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C891F-9324-4322-AF87-B16A0DD4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5</xdr:row>
      <xdr:rowOff>106680</xdr:rowOff>
    </xdr:from>
    <xdr:to>
      <xdr:col>11</xdr:col>
      <xdr:colOff>396240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4C75-BF30-4873-9728-228EE6C9A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3</xdr:row>
      <xdr:rowOff>175260</xdr:rowOff>
    </xdr:from>
    <xdr:to>
      <xdr:col>13</xdr:col>
      <xdr:colOff>274320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EF474-3D36-4B22-BC58-6B01BE708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6</xdr:row>
      <xdr:rowOff>91440</xdr:rowOff>
    </xdr:from>
    <xdr:to>
      <xdr:col>13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FE6C1-AD1B-4525-82E0-499BE844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2156460</xdr:colOff>
      <xdr:row>14</xdr:row>
      <xdr:rowOff>129540</xdr:rowOff>
    </xdr:from>
    <xdr:to>
      <xdr:col>5</xdr:col>
      <xdr:colOff>594360</xdr:colOff>
      <xdr:row>36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0F97-E443-4D6A-A7D5-143B8654F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5</xdr:row>
      <xdr:rowOff>99060</xdr:rowOff>
    </xdr:from>
    <xdr:to>
      <xdr:col>13</xdr:col>
      <xdr:colOff>342900</xdr:colOff>
      <xdr:row>27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EFC08-2A4D-4403-9667-6806F055D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16</xdr:row>
      <xdr:rowOff>83820</xdr:rowOff>
    </xdr:from>
    <xdr:to>
      <xdr:col>10</xdr:col>
      <xdr:colOff>57150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9B996-9BED-4549-9B35-BC8C7026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15240</xdr:rowOff>
    </xdr:from>
    <xdr:to>
      <xdr:col>12</xdr:col>
      <xdr:colOff>297180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F5FBD-FC7F-4A8F-B736-709189913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91440</xdr:rowOff>
    </xdr:from>
    <xdr:to>
      <xdr:col>13</xdr:col>
      <xdr:colOff>289560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0C59D-78A3-41B5-A07A-E5D439E46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2920-33DA-49E7-A77A-9AE59A066117}">
  <dimension ref="A1:C349"/>
  <sheetViews>
    <sheetView workbookViewId="0">
      <selection activeCell="C12" sqref="C12"/>
    </sheetView>
  </sheetViews>
  <sheetFormatPr defaultColWidth="26.5546875" defaultRowHeight="14.4" x14ac:dyDescent="0.3"/>
  <sheetData>
    <row r="1" spans="1:3" s="1" customFormat="1" x14ac:dyDescent="0.3">
      <c r="A1" s="1" t="s">
        <v>26</v>
      </c>
      <c r="B1" s="1" t="s">
        <v>405</v>
      </c>
      <c r="C1" s="1" t="s">
        <v>416</v>
      </c>
    </row>
    <row r="2" spans="1:3" x14ac:dyDescent="0.3">
      <c r="A2" t="s">
        <v>3</v>
      </c>
      <c r="B2" t="s">
        <v>359</v>
      </c>
      <c r="C2">
        <v>51091</v>
      </c>
    </row>
    <row r="3" spans="1:3" x14ac:dyDescent="0.3">
      <c r="A3" t="s">
        <v>0</v>
      </c>
      <c r="B3" t="s">
        <v>129</v>
      </c>
      <c r="C3">
        <v>34542</v>
      </c>
    </row>
    <row r="4" spans="1:3" x14ac:dyDescent="0.3">
      <c r="A4" t="s">
        <v>1</v>
      </c>
      <c r="B4" t="s">
        <v>129</v>
      </c>
      <c r="C4">
        <v>17937</v>
      </c>
    </row>
    <row r="5" spans="1:3" x14ac:dyDescent="0.3">
      <c r="A5" t="s">
        <v>5</v>
      </c>
      <c r="B5" t="s">
        <v>359</v>
      </c>
      <c r="C5">
        <v>12488</v>
      </c>
    </row>
    <row r="6" spans="1:3" x14ac:dyDescent="0.3">
      <c r="A6" t="s">
        <v>4</v>
      </c>
      <c r="B6" t="s">
        <v>361</v>
      </c>
      <c r="C6">
        <v>10580</v>
      </c>
    </row>
    <row r="7" spans="1:3" x14ac:dyDescent="0.3">
      <c r="A7" t="s">
        <v>24</v>
      </c>
      <c r="B7" t="s">
        <v>386</v>
      </c>
      <c r="C7">
        <v>10252</v>
      </c>
    </row>
    <row r="8" spans="1:3" x14ac:dyDescent="0.3">
      <c r="A8" t="s">
        <v>25</v>
      </c>
      <c r="B8" t="s">
        <v>386</v>
      </c>
      <c r="C8">
        <v>8637</v>
      </c>
    </row>
    <row r="9" spans="1:3" x14ac:dyDescent="0.3">
      <c r="A9" t="s">
        <v>14</v>
      </c>
      <c r="B9" t="s">
        <v>359</v>
      </c>
      <c r="C9">
        <v>7713</v>
      </c>
    </row>
    <row r="10" spans="1:3" x14ac:dyDescent="0.3">
      <c r="A10" t="s">
        <v>10</v>
      </c>
      <c r="B10" t="s">
        <v>353</v>
      </c>
      <c r="C10">
        <v>7448</v>
      </c>
    </row>
    <row r="11" spans="1:3" x14ac:dyDescent="0.3">
      <c r="A11" t="s">
        <v>21</v>
      </c>
      <c r="B11" t="s">
        <v>368</v>
      </c>
      <c r="C11">
        <v>7189</v>
      </c>
    </row>
    <row r="12" spans="1:3" x14ac:dyDescent="0.3">
      <c r="A12" t="s">
        <v>35</v>
      </c>
      <c r="B12" t="s">
        <v>380</v>
      </c>
      <c r="C12">
        <v>6980</v>
      </c>
    </row>
    <row r="13" spans="1:3" x14ac:dyDescent="0.3">
      <c r="A13" t="s">
        <v>8</v>
      </c>
      <c r="B13" t="s">
        <v>129</v>
      </c>
      <c r="C13">
        <v>6601</v>
      </c>
    </row>
    <row r="14" spans="1:3" x14ac:dyDescent="0.3">
      <c r="A14" t="s">
        <v>40</v>
      </c>
      <c r="B14" t="s">
        <v>383</v>
      </c>
      <c r="C14">
        <v>6211</v>
      </c>
    </row>
    <row r="15" spans="1:3" x14ac:dyDescent="0.3">
      <c r="A15" t="s">
        <v>12</v>
      </c>
      <c r="B15" t="s">
        <v>359</v>
      </c>
      <c r="C15">
        <v>5932</v>
      </c>
    </row>
    <row r="16" spans="1:3" x14ac:dyDescent="0.3">
      <c r="A16" t="s">
        <v>36</v>
      </c>
      <c r="B16" t="s">
        <v>372</v>
      </c>
      <c r="C16">
        <v>5503</v>
      </c>
    </row>
    <row r="17" spans="1:3" x14ac:dyDescent="0.3">
      <c r="A17" t="s">
        <v>13</v>
      </c>
      <c r="B17" t="s">
        <v>385</v>
      </c>
      <c r="C17">
        <v>4827</v>
      </c>
    </row>
    <row r="18" spans="1:3" x14ac:dyDescent="0.3">
      <c r="A18" t="s">
        <v>39</v>
      </c>
      <c r="B18" t="s">
        <v>348</v>
      </c>
      <c r="C18">
        <v>4786</v>
      </c>
    </row>
    <row r="19" spans="1:3" x14ac:dyDescent="0.3">
      <c r="A19" t="s">
        <v>2</v>
      </c>
      <c r="B19" t="s">
        <v>129</v>
      </c>
      <c r="C19">
        <v>4494</v>
      </c>
    </row>
    <row r="20" spans="1:3" x14ac:dyDescent="0.3">
      <c r="A20" t="s">
        <v>41</v>
      </c>
      <c r="B20" t="s">
        <v>349</v>
      </c>
      <c r="C20">
        <v>3769</v>
      </c>
    </row>
    <row r="21" spans="1:3" x14ac:dyDescent="0.3">
      <c r="A21" t="s">
        <v>42</v>
      </c>
      <c r="B21" t="s">
        <v>359</v>
      </c>
      <c r="C21">
        <v>3592</v>
      </c>
    </row>
    <row r="22" spans="1:3" x14ac:dyDescent="0.3">
      <c r="A22" t="s">
        <v>43</v>
      </c>
      <c r="B22" t="s">
        <v>349</v>
      </c>
      <c r="C22">
        <v>3484</v>
      </c>
    </row>
    <row r="23" spans="1:3" x14ac:dyDescent="0.3">
      <c r="A23" t="s">
        <v>48</v>
      </c>
      <c r="B23" t="s">
        <v>358</v>
      </c>
      <c r="C23">
        <v>3394</v>
      </c>
    </row>
    <row r="24" spans="1:3" x14ac:dyDescent="0.3">
      <c r="A24" t="s">
        <v>46</v>
      </c>
      <c r="B24" t="s">
        <v>379</v>
      </c>
      <c r="C24">
        <v>3386</v>
      </c>
    </row>
    <row r="25" spans="1:3" x14ac:dyDescent="0.3">
      <c r="A25" t="s">
        <v>47</v>
      </c>
      <c r="B25" t="s">
        <v>359</v>
      </c>
      <c r="C25">
        <v>3307</v>
      </c>
    </row>
    <row r="26" spans="1:3" x14ac:dyDescent="0.3">
      <c r="A26" t="s">
        <v>49</v>
      </c>
      <c r="B26" t="s">
        <v>350</v>
      </c>
      <c r="C26">
        <v>3208</v>
      </c>
    </row>
    <row r="27" spans="1:3" x14ac:dyDescent="0.3">
      <c r="A27" t="s">
        <v>9</v>
      </c>
      <c r="B27" t="s">
        <v>129</v>
      </c>
      <c r="C27">
        <v>2862</v>
      </c>
    </row>
    <row r="28" spans="1:3" x14ac:dyDescent="0.3">
      <c r="A28" t="s">
        <v>50</v>
      </c>
      <c r="B28" t="s">
        <v>358</v>
      </c>
      <c r="C28">
        <v>2840</v>
      </c>
    </row>
    <row r="29" spans="1:3" x14ac:dyDescent="0.3">
      <c r="A29" t="s">
        <v>51</v>
      </c>
      <c r="B29" t="s">
        <v>368</v>
      </c>
      <c r="C29">
        <v>2788</v>
      </c>
    </row>
    <row r="30" spans="1:3" x14ac:dyDescent="0.3">
      <c r="A30" t="s">
        <v>52</v>
      </c>
      <c r="B30" t="s">
        <v>386</v>
      </c>
      <c r="C30">
        <v>2711</v>
      </c>
    </row>
    <row r="31" spans="1:3" x14ac:dyDescent="0.3">
      <c r="A31" t="s">
        <v>15</v>
      </c>
      <c r="B31" t="s">
        <v>353</v>
      </c>
      <c r="C31">
        <v>2690</v>
      </c>
    </row>
    <row r="32" spans="1:3" x14ac:dyDescent="0.3">
      <c r="A32" t="s">
        <v>62</v>
      </c>
      <c r="B32" t="s">
        <v>350</v>
      </c>
      <c r="C32">
        <v>2650</v>
      </c>
    </row>
    <row r="33" spans="1:3" x14ac:dyDescent="0.3">
      <c r="A33" t="s">
        <v>60</v>
      </c>
      <c r="B33" t="s">
        <v>353</v>
      </c>
      <c r="C33">
        <v>2494</v>
      </c>
    </row>
    <row r="34" spans="1:3" x14ac:dyDescent="0.3">
      <c r="A34" t="s">
        <v>53</v>
      </c>
      <c r="B34" t="s">
        <v>129</v>
      </c>
      <c r="C34">
        <v>2489</v>
      </c>
    </row>
    <row r="35" spans="1:3" x14ac:dyDescent="0.3">
      <c r="A35" t="s">
        <v>55</v>
      </c>
      <c r="B35" t="s">
        <v>385</v>
      </c>
      <c r="C35">
        <v>2361</v>
      </c>
    </row>
    <row r="36" spans="1:3" x14ac:dyDescent="0.3">
      <c r="A36" t="s">
        <v>16</v>
      </c>
      <c r="B36" t="s">
        <v>353</v>
      </c>
      <c r="C36">
        <v>2272</v>
      </c>
    </row>
    <row r="37" spans="1:3" x14ac:dyDescent="0.3">
      <c r="A37" t="s">
        <v>54</v>
      </c>
      <c r="B37" t="s">
        <v>348</v>
      </c>
      <c r="C37">
        <v>2267</v>
      </c>
    </row>
    <row r="38" spans="1:3" x14ac:dyDescent="0.3">
      <c r="A38" t="s">
        <v>11</v>
      </c>
      <c r="B38" t="s">
        <v>129</v>
      </c>
      <c r="C38">
        <v>2207</v>
      </c>
    </row>
    <row r="39" spans="1:3" x14ac:dyDescent="0.3">
      <c r="A39" t="s">
        <v>59</v>
      </c>
      <c r="B39" t="s">
        <v>359</v>
      </c>
      <c r="C39">
        <v>2088</v>
      </c>
    </row>
    <row r="40" spans="1:3" x14ac:dyDescent="0.3">
      <c r="A40" t="s">
        <v>18</v>
      </c>
      <c r="B40" t="s">
        <v>129</v>
      </c>
      <c r="C40">
        <v>2074</v>
      </c>
    </row>
    <row r="41" spans="1:3" x14ac:dyDescent="0.3">
      <c r="A41" t="s">
        <v>56</v>
      </c>
      <c r="B41" t="s">
        <v>386</v>
      </c>
      <c r="C41">
        <v>2008</v>
      </c>
    </row>
    <row r="42" spans="1:3" x14ac:dyDescent="0.3">
      <c r="A42" t="s">
        <v>63</v>
      </c>
      <c r="B42" t="s">
        <v>359</v>
      </c>
      <c r="C42">
        <v>1977</v>
      </c>
    </row>
    <row r="43" spans="1:3" x14ac:dyDescent="0.3">
      <c r="A43" t="s">
        <v>58</v>
      </c>
      <c r="B43" t="s">
        <v>359</v>
      </c>
      <c r="C43">
        <v>1965</v>
      </c>
    </row>
    <row r="44" spans="1:3" x14ac:dyDescent="0.3">
      <c r="A44" t="s">
        <v>17</v>
      </c>
      <c r="B44" t="s">
        <v>129</v>
      </c>
      <c r="C44">
        <v>1921</v>
      </c>
    </row>
    <row r="45" spans="1:3" x14ac:dyDescent="0.3">
      <c r="A45" t="s">
        <v>61</v>
      </c>
      <c r="B45" t="s">
        <v>358</v>
      </c>
      <c r="C45">
        <v>1822</v>
      </c>
    </row>
    <row r="46" spans="1:3" x14ac:dyDescent="0.3">
      <c r="A46" t="s">
        <v>74</v>
      </c>
      <c r="B46" t="s">
        <v>350</v>
      </c>
      <c r="C46">
        <v>1808</v>
      </c>
    </row>
    <row r="47" spans="1:3" x14ac:dyDescent="0.3">
      <c r="A47" t="s">
        <v>64</v>
      </c>
      <c r="B47" t="s">
        <v>372</v>
      </c>
      <c r="C47">
        <v>1756</v>
      </c>
    </row>
    <row r="48" spans="1:3" x14ac:dyDescent="0.3">
      <c r="A48" t="s">
        <v>66</v>
      </c>
      <c r="B48" t="s">
        <v>368</v>
      </c>
      <c r="C48">
        <v>1721</v>
      </c>
    </row>
    <row r="49" spans="1:3" x14ac:dyDescent="0.3">
      <c r="A49" t="s">
        <v>65</v>
      </c>
      <c r="B49" t="s">
        <v>385</v>
      </c>
      <c r="C49">
        <v>1584</v>
      </c>
    </row>
    <row r="50" spans="1:3" x14ac:dyDescent="0.3">
      <c r="A50" t="s">
        <v>68</v>
      </c>
      <c r="B50" t="s">
        <v>359</v>
      </c>
      <c r="C50">
        <v>1582</v>
      </c>
    </row>
    <row r="51" spans="1:3" x14ac:dyDescent="0.3">
      <c r="A51" t="s">
        <v>22</v>
      </c>
      <c r="B51" t="s">
        <v>353</v>
      </c>
      <c r="C51">
        <v>1576</v>
      </c>
    </row>
    <row r="52" spans="1:3" x14ac:dyDescent="0.3">
      <c r="A52" t="s">
        <v>57</v>
      </c>
      <c r="B52" t="s">
        <v>353</v>
      </c>
      <c r="C52">
        <v>1572</v>
      </c>
    </row>
    <row r="53" spans="1:3" x14ac:dyDescent="0.3">
      <c r="A53" t="s">
        <v>67</v>
      </c>
      <c r="B53" t="s">
        <v>358</v>
      </c>
      <c r="C53">
        <v>1547</v>
      </c>
    </row>
    <row r="54" spans="1:3" x14ac:dyDescent="0.3">
      <c r="A54" t="s">
        <v>69</v>
      </c>
      <c r="B54" t="s">
        <v>359</v>
      </c>
      <c r="C54">
        <v>1534</v>
      </c>
    </row>
    <row r="55" spans="1:3" x14ac:dyDescent="0.3">
      <c r="A55" t="s">
        <v>20</v>
      </c>
      <c r="B55" t="s">
        <v>129</v>
      </c>
      <c r="C55">
        <v>1447</v>
      </c>
    </row>
    <row r="56" spans="1:3" x14ac:dyDescent="0.3">
      <c r="A56" t="s">
        <v>19</v>
      </c>
      <c r="B56" t="s">
        <v>407</v>
      </c>
      <c r="C56">
        <v>1431</v>
      </c>
    </row>
    <row r="57" spans="1:3" x14ac:dyDescent="0.3">
      <c r="A57" t="s">
        <v>78</v>
      </c>
      <c r="B57" t="s">
        <v>129</v>
      </c>
      <c r="C57">
        <v>1341</v>
      </c>
    </row>
    <row r="58" spans="1:3" x14ac:dyDescent="0.3">
      <c r="A58" t="s">
        <v>70</v>
      </c>
      <c r="B58" t="s">
        <v>350</v>
      </c>
      <c r="C58">
        <v>1328</v>
      </c>
    </row>
    <row r="59" spans="1:3" x14ac:dyDescent="0.3">
      <c r="A59" t="s">
        <v>73</v>
      </c>
      <c r="B59" t="s">
        <v>359</v>
      </c>
      <c r="C59">
        <v>1312</v>
      </c>
    </row>
    <row r="60" spans="1:3" x14ac:dyDescent="0.3">
      <c r="A60" t="s">
        <v>72</v>
      </c>
      <c r="B60" t="s">
        <v>348</v>
      </c>
      <c r="C60">
        <v>1312</v>
      </c>
    </row>
    <row r="61" spans="1:3" x14ac:dyDescent="0.3">
      <c r="A61" t="s">
        <v>71</v>
      </c>
      <c r="B61" t="s">
        <v>359</v>
      </c>
      <c r="C61">
        <v>1292</v>
      </c>
    </row>
    <row r="62" spans="1:3" x14ac:dyDescent="0.3">
      <c r="A62" t="s">
        <v>79</v>
      </c>
      <c r="B62" t="s">
        <v>379</v>
      </c>
      <c r="C62">
        <v>1109</v>
      </c>
    </row>
    <row r="63" spans="1:3" x14ac:dyDescent="0.3">
      <c r="A63" t="s">
        <v>75</v>
      </c>
      <c r="B63" t="s">
        <v>359</v>
      </c>
      <c r="C63">
        <v>1088</v>
      </c>
    </row>
    <row r="64" spans="1:3" x14ac:dyDescent="0.3">
      <c r="A64" t="s">
        <v>76</v>
      </c>
      <c r="B64" t="s">
        <v>385</v>
      </c>
      <c r="C64">
        <v>1069</v>
      </c>
    </row>
    <row r="65" spans="1:3" x14ac:dyDescent="0.3">
      <c r="A65" t="s">
        <v>126</v>
      </c>
      <c r="B65" t="s">
        <v>353</v>
      </c>
      <c r="C65">
        <v>1059</v>
      </c>
    </row>
    <row r="66" spans="1:3" x14ac:dyDescent="0.3">
      <c r="A66" t="s">
        <v>77</v>
      </c>
      <c r="B66" t="s">
        <v>384</v>
      </c>
      <c r="C66">
        <v>1042</v>
      </c>
    </row>
    <row r="67" spans="1:3" x14ac:dyDescent="0.3">
      <c r="A67" t="s">
        <v>98</v>
      </c>
      <c r="B67" t="s">
        <v>368</v>
      </c>
      <c r="C67">
        <v>1035</v>
      </c>
    </row>
    <row r="68" spans="1:3" x14ac:dyDescent="0.3">
      <c r="A68" t="s">
        <v>57</v>
      </c>
      <c r="B68" t="s">
        <v>379</v>
      </c>
      <c r="C68">
        <v>1033</v>
      </c>
    </row>
    <row r="69" spans="1:3" x14ac:dyDescent="0.3">
      <c r="A69" t="s">
        <v>85</v>
      </c>
      <c r="B69" t="s">
        <v>350</v>
      </c>
      <c r="C69">
        <v>1001</v>
      </c>
    </row>
    <row r="70" spans="1:3" x14ac:dyDescent="0.3">
      <c r="A70" t="s">
        <v>81</v>
      </c>
      <c r="B70" t="s">
        <v>358</v>
      </c>
      <c r="C70">
        <v>984</v>
      </c>
    </row>
    <row r="71" spans="1:3" x14ac:dyDescent="0.3">
      <c r="A71" t="s">
        <v>80</v>
      </c>
      <c r="B71" t="s">
        <v>351</v>
      </c>
      <c r="C71">
        <v>965</v>
      </c>
    </row>
    <row r="72" spans="1:3" x14ac:dyDescent="0.3">
      <c r="A72" t="s">
        <v>110</v>
      </c>
      <c r="B72" t="s">
        <v>129</v>
      </c>
      <c r="C72">
        <v>919</v>
      </c>
    </row>
    <row r="73" spans="1:3" x14ac:dyDescent="0.3">
      <c r="A73" t="s">
        <v>84</v>
      </c>
      <c r="B73" t="s">
        <v>386</v>
      </c>
      <c r="C73">
        <v>886</v>
      </c>
    </row>
    <row r="74" spans="1:3" x14ac:dyDescent="0.3">
      <c r="A74" t="s">
        <v>102</v>
      </c>
      <c r="B74" t="s">
        <v>129</v>
      </c>
      <c r="C74">
        <v>870</v>
      </c>
    </row>
    <row r="75" spans="1:3" x14ac:dyDescent="0.3">
      <c r="A75" t="s">
        <v>83</v>
      </c>
      <c r="B75" t="s">
        <v>358</v>
      </c>
      <c r="C75">
        <v>860</v>
      </c>
    </row>
    <row r="76" spans="1:3" x14ac:dyDescent="0.3">
      <c r="A76" t="s">
        <v>100</v>
      </c>
      <c r="B76" t="s">
        <v>129</v>
      </c>
      <c r="C76">
        <v>850</v>
      </c>
    </row>
    <row r="77" spans="1:3" x14ac:dyDescent="0.3">
      <c r="A77" t="s">
        <v>90</v>
      </c>
      <c r="B77" t="s">
        <v>365</v>
      </c>
      <c r="C77">
        <v>837</v>
      </c>
    </row>
    <row r="78" spans="1:3" x14ac:dyDescent="0.3">
      <c r="A78" t="s">
        <v>86</v>
      </c>
      <c r="B78" t="s">
        <v>358</v>
      </c>
      <c r="C78">
        <v>827</v>
      </c>
    </row>
    <row r="79" spans="1:3" x14ac:dyDescent="0.3">
      <c r="A79" t="s">
        <v>124</v>
      </c>
      <c r="B79" t="s">
        <v>360</v>
      </c>
      <c r="C79">
        <v>808</v>
      </c>
    </row>
    <row r="80" spans="1:3" x14ac:dyDescent="0.3">
      <c r="A80" t="s">
        <v>97</v>
      </c>
      <c r="B80" t="s">
        <v>129</v>
      </c>
      <c r="C80">
        <v>805</v>
      </c>
    </row>
    <row r="81" spans="1:3" x14ac:dyDescent="0.3">
      <c r="A81" t="s">
        <v>87</v>
      </c>
      <c r="B81" t="s">
        <v>358</v>
      </c>
      <c r="C81">
        <v>793</v>
      </c>
    </row>
    <row r="82" spans="1:3" x14ac:dyDescent="0.3">
      <c r="A82" t="s">
        <v>89</v>
      </c>
      <c r="B82" t="s">
        <v>350</v>
      </c>
      <c r="C82">
        <v>763</v>
      </c>
    </row>
    <row r="83" spans="1:3" x14ac:dyDescent="0.3">
      <c r="A83" t="s">
        <v>88</v>
      </c>
      <c r="B83" t="s">
        <v>364</v>
      </c>
      <c r="C83">
        <v>762</v>
      </c>
    </row>
    <row r="84" spans="1:3" x14ac:dyDescent="0.3">
      <c r="A84" t="s">
        <v>91</v>
      </c>
      <c r="B84" t="s">
        <v>94</v>
      </c>
      <c r="C84">
        <v>755</v>
      </c>
    </row>
    <row r="85" spans="1:3" x14ac:dyDescent="0.3">
      <c r="A85" t="s">
        <v>3</v>
      </c>
      <c r="B85" t="s">
        <v>356</v>
      </c>
      <c r="C85">
        <v>743</v>
      </c>
    </row>
    <row r="86" spans="1:3" x14ac:dyDescent="0.3">
      <c r="A86" t="s">
        <v>95</v>
      </c>
      <c r="B86" t="s">
        <v>360</v>
      </c>
      <c r="C86">
        <v>737</v>
      </c>
    </row>
    <row r="87" spans="1:3" x14ac:dyDescent="0.3">
      <c r="A87" t="s">
        <v>92</v>
      </c>
      <c r="B87" t="s">
        <v>349</v>
      </c>
      <c r="C87">
        <v>733</v>
      </c>
    </row>
    <row r="88" spans="1:3" x14ac:dyDescent="0.3">
      <c r="A88" t="s">
        <v>94</v>
      </c>
      <c r="B88" t="s">
        <v>94</v>
      </c>
      <c r="C88">
        <v>731</v>
      </c>
    </row>
    <row r="89" spans="1:3" x14ac:dyDescent="0.3">
      <c r="A89" t="s">
        <v>121</v>
      </c>
      <c r="B89" t="s">
        <v>350</v>
      </c>
      <c r="C89">
        <v>709</v>
      </c>
    </row>
    <row r="90" spans="1:3" x14ac:dyDescent="0.3">
      <c r="A90" t="s">
        <v>82</v>
      </c>
      <c r="B90" t="s">
        <v>348</v>
      </c>
      <c r="C90">
        <v>702</v>
      </c>
    </row>
    <row r="91" spans="1:3" x14ac:dyDescent="0.3">
      <c r="A91" t="s">
        <v>93</v>
      </c>
      <c r="B91" t="s">
        <v>349</v>
      </c>
      <c r="C91">
        <v>698</v>
      </c>
    </row>
    <row r="92" spans="1:3" x14ac:dyDescent="0.3">
      <c r="A92" t="s">
        <v>96</v>
      </c>
      <c r="B92" t="s">
        <v>349</v>
      </c>
      <c r="C92">
        <v>692</v>
      </c>
    </row>
    <row r="93" spans="1:3" x14ac:dyDescent="0.3">
      <c r="A93" t="s">
        <v>127</v>
      </c>
      <c r="B93" t="s">
        <v>350</v>
      </c>
      <c r="C93">
        <v>681</v>
      </c>
    </row>
    <row r="94" spans="1:3" x14ac:dyDescent="0.3">
      <c r="A94" t="s">
        <v>107</v>
      </c>
      <c r="B94" t="s">
        <v>350</v>
      </c>
      <c r="C94">
        <v>676</v>
      </c>
    </row>
    <row r="95" spans="1:3" x14ac:dyDescent="0.3">
      <c r="A95" t="s">
        <v>103</v>
      </c>
      <c r="B95" t="s">
        <v>407</v>
      </c>
      <c r="C95">
        <v>668</v>
      </c>
    </row>
    <row r="96" spans="1:3" x14ac:dyDescent="0.3">
      <c r="A96" t="s">
        <v>108</v>
      </c>
      <c r="B96" t="s">
        <v>365</v>
      </c>
      <c r="C96">
        <v>657</v>
      </c>
    </row>
    <row r="97" spans="1:3" x14ac:dyDescent="0.3">
      <c r="A97" t="s">
        <v>152</v>
      </c>
      <c r="B97" t="s">
        <v>361</v>
      </c>
      <c r="C97">
        <v>656</v>
      </c>
    </row>
    <row r="98" spans="1:3" x14ac:dyDescent="0.3">
      <c r="A98" t="s">
        <v>104</v>
      </c>
      <c r="B98" t="s">
        <v>365</v>
      </c>
      <c r="C98">
        <v>646</v>
      </c>
    </row>
    <row r="99" spans="1:3" x14ac:dyDescent="0.3">
      <c r="A99" t="s">
        <v>106</v>
      </c>
      <c r="B99" t="s">
        <v>129</v>
      </c>
      <c r="C99">
        <v>638</v>
      </c>
    </row>
    <row r="100" spans="1:3" x14ac:dyDescent="0.3">
      <c r="A100" t="s">
        <v>99</v>
      </c>
      <c r="B100" t="s">
        <v>356</v>
      </c>
      <c r="C100">
        <v>637</v>
      </c>
    </row>
    <row r="101" spans="1:3" x14ac:dyDescent="0.3">
      <c r="A101" t="s">
        <v>101</v>
      </c>
      <c r="B101" t="s">
        <v>349</v>
      </c>
      <c r="C101">
        <v>621</v>
      </c>
    </row>
    <row r="102" spans="1:3" x14ac:dyDescent="0.3">
      <c r="A102" t="s">
        <v>105</v>
      </c>
      <c r="B102" t="s">
        <v>359</v>
      </c>
      <c r="C102">
        <v>620</v>
      </c>
    </row>
    <row r="103" spans="1:3" x14ac:dyDescent="0.3">
      <c r="A103" t="s">
        <v>141</v>
      </c>
      <c r="B103" t="s">
        <v>360</v>
      </c>
      <c r="C103">
        <v>617</v>
      </c>
    </row>
    <row r="104" spans="1:3" x14ac:dyDescent="0.3">
      <c r="A104" t="s">
        <v>117</v>
      </c>
      <c r="B104" t="s">
        <v>129</v>
      </c>
      <c r="C104">
        <v>599</v>
      </c>
    </row>
    <row r="105" spans="1:3" x14ac:dyDescent="0.3">
      <c r="A105" t="s">
        <v>111</v>
      </c>
      <c r="B105" t="s">
        <v>379</v>
      </c>
      <c r="C105">
        <v>598</v>
      </c>
    </row>
    <row r="106" spans="1:3" x14ac:dyDescent="0.3">
      <c r="A106" t="s">
        <v>134</v>
      </c>
      <c r="B106" t="s">
        <v>350</v>
      </c>
      <c r="C106">
        <v>598</v>
      </c>
    </row>
    <row r="107" spans="1:3" x14ac:dyDescent="0.3">
      <c r="A107" t="s">
        <v>109</v>
      </c>
      <c r="B107" t="s">
        <v>386</v>
      </c>
      <c r="C107">
        <v>578</v>
      </c>
    </row>
    <row r="108" spans="1:3" x14ac:dyDescent="0.3">
      <c r="A108" t="s">
        <v>216</v>
      </c>
      <c r="B108" t="s">
        <v>382</v>
      </c>
      <c r="C108">
        <v>573</v>
      </c>
    </row>
    <row r="109" spans="1:3" x14ac:dyDescent="0.3">
      <c r="A109" t="s">
        <v>113</v>
      </c>
      <c r="B109" t="s">
        <v>368</v>
      </c>
      <c r="C109">
        <v>570</v>
      </c>
    </row>
    <row r="110" spans="1:3" x14ac:dyDescent="0.3">
      <c r="A110" t="s">
        <v>142</v>
      </c>
      <c r="B110" t="s">
        <v>353</v>
      </c>
      <c r="C110">
        <v>566</v>
      </c>
    </row>
    <row r="111" spans="1:3" x14ac:dyDescent="0.3">
      <c r="A111" t="s">
        <v>112</v>
      </c>
      <c r="B111" t="s">
        <v>371</v>
      </c>
      <c r="C111">
        <v>564</v>
      </c>
    </row>
    <row r="112" spans="1:3" x14ac:dyDescent="0.3">
      <c r="A112" t="s">
        <v>115</v>
      </c>
      <c r="B112" t="s">
        <v>379</v>
      </c>
      <c r="C112">
        <v>506</v>
      </c>
    </row>
    <row r="113" spans="1:3" x14ac:dyDescent="0.3">
      <c r="A113" t="s">
        <v>116</v>
      </c>
      <c r="B113" t="s">
        <v>379</v>
      </c>
      <c r="C113">
        <v>503</v>
      </c>
    </row>
    <row r="114" spans="1:3" x14ac:dyDescent="0.3">
      <c r="A114" t="s">
        <v>114</v>
      </c>
      <c r="B114" t="s">
        <v>349</v>
      </c>
      <c r="C114">
        <v>494</v>
      </c>
    </row>
    <row r="115" spans="1:3" x14ac:dyDescent="0.3">
      <c r="A115" t="s">
        <v>119</v>
      </c>
      <c r="B115" t="s">
        <v>379</v>
      </c>
      <c r="C115">
        <v>490</v>
      </c>
    </row>
    <row r="116" spans="1:3" x14ac:dyDescent="0.3">
      <c r="A116" t="s">
        <v>160</v>
      </c>
      <c r="B116" t="s">
        <v>378</v>
      </c>
      <c r="C116">
        <v>488</v>
      </c>
    </row>
    <row r="117" spans="1:3" x14ac:dyDescent="0.3">
      <c r="A117" t="s">
        <v>118</v>
      </c>
      <c r="B117" t="s">
        <v>359</v>
      </c>
      <c r="C117">
        <v>476</v>
      </c>
    </row>
    <row r="118" spans="1:3" x14ac:dyDescent="0.3">
      <c r="A118" t="s">
        <v>132</v>
      </c>
      <c r="B118" t="s">
        <v>364</v>
      </c>
      <c r="C118">
        <v>470</v>
      </c>
    </row>
    <row r="119" spans="1:3" x14ac:dyDescent="0.3">
      <c r="A119" t="s">
        <v>122</v>
      </c>
      <c r="B119" t="s">
        <v>358</v>
      </c>
      <c r="C119">
        <v>466</v>
      </c>
    </row>
    <row r="120" spans="1:3" x14ac:dyDescent="0.3">
      <c r="A120" t="s">
        <v>123</v>
      </c>
      <c r="B120" t="s">
        <v>386</v>
      </c>
      <c r="C120">
        <v>461</v>
      </c>
    </row>
    <row r="121" spans="1:3" x14ac:dyDescent="0.3">
      <c r="A121" t="s">
        <v>151</v>
      </c>
      <c r="B121" t="s">
        <v>350</v>
      </c>
      <c r="C121">
        <v>455</v>
      </c>
    </row>
    <row r="122" spans="1:3" x14ac:dyDescent="0.3">
      <c r="A122" t="s">
        <v>125</v>
      </c>
      <c r="B122" t="s">
        <v>379</v>
      </c>
      <c r="C122">
        <v>455</v>
      </c>
    </row>
    <row r="123" spans="1:3" x14ac:dyDescent="0.3">
      <c r="A123" t="s">
        <v>120</v>
      </c>
      <c r="B123" t="s">
        <v>375</v>
      </c>
      <c r="C123">
        <v>453</v>
      </c>
    </row>
    <row r="124" spans="1:3" x14ac:dyDescent="0.3">
      <c r="A124" t="s">
        <v>131</v>
      </c>
      <c r="B124" t="s">
        <v>365</v>
      </c>
      <c r="C124">
        <v>434</v>
      </c>
    </row>
    <row r="125" spans="1:3" x14ac:dyDescent="0.3">
      <c r="A125" t="s">
        <v>135</v>
      </c>
      <c r="B125" t="s">
        <v>358</v>
      </c>
      <c r="C125">
        <v>424</v>
      </c>
    </row>
    <row r="126" spans="1:3" x14ac:dyDescent="0.3">
      <c r="A126" t="s">
        <v>165</v>
      </c>
      <c r="B126" t="s">
        <v>356</v>
      </c>
      <c r="C126">
        <v>415</v>
      </c>
    </row>
    <row r="127" spans="1:3" x14ac:dyDescent="0.3">
      <c r="A127" t="s">
        <v>129</v>
      </c>
      <c r="B127" t="s">
        <v>129</v>
      </c>
      <c r="C127">
        <v>402</v>
      </c>
    </row>
    <row r="128" spans="1:3" x14ac:dyDescent="0.3">
      <c r="A128" t="s">
        <v>167</v>
      </c>
      <c r="B128" t="s">
        <v>129</v>
      </c>
      <c r="C128">
        <v>395</v>
      </c>
    </row>
    <row r="129" spans="1:3" x14ac:dyDescent="0.3">
      <c r="A129" t="s">
        <v>158</v>
      </c>
      <c r="B129" t="s">
        <v>348</v>
      </c>
      <c r="C129">
        <v>390</v>
      </c>
    </row>
    <row r="130" spans="1:3" x14ac:dyDescent="0.3">
      <c r="A130" t="s">
        <v>128</v>
      </c>
      <c r="B130" t="s">
        <v>386</v>
      </c>
      <c r="C130">
        <v>389</v>
      </c>
    </row>
    <row r="131" spans="1:3" x14ac:dyDescent="0.3">
      <c r="A131" t="s">
        <v>139</v>
      </c>
      <c r="B131" t="s">
        <v>129</v>
      </c>
      <c r="C131">
        <v>387</v>
      </c>
    </row>
    <row r="132" spans="1:3" x14ac:dyDescent="0.3">
      <c r="A132" t="s">
        <v>143</v>
      </c>
      <c r="B132" t="s">
        <v>353</v>
      </c>
      <c r="C132">
        <v>382</v>
      </c>
    </row>
    <row r="133" spans="1:3" x14ac:dyDescent="0.3">
      <c r="A133" t="s">
        <v>136</v>
      </c>
      <c r="B133" t="s">
        <v>379</v>
      </c>
      <c r="C133">
        <v>378</v>
      </c>
    </row>
    <row r="134" spans="1:3" x14ac:dyDescent="0.3">
      <c r="A134" t="s">
        <v>144</v>
      </c>
      <c r="B134" t="s">
        <v>129</v>
      </c>
      <c r="C134">
        <v>374</v>
      </c>
    </row>
    <row r="135" spans="1:3" x14ac:dyDescent="0.3">
      <c r="A135" t="s">
        <v>163</v>
      </c>
      <c r="B135" t="s">
        <v>350</v>
      </c>
      <c r="C135">
        <v>363</v>
      </c>
    </row>
    <row r="136" spans="1:3" x14ac:dyDescent="0.3">
      <c r="A136" t="s">
        <v>130</v>
      </c>
      <c r="B136" t="s">
        <v>348</v>
      </c>
      <c r="C136">
        <v>359</v>
      </c>
    </row>
    <row r="137" spans="1:3" x14ac:dyDescent="0.3">
      <c r="A137" t="s">
        <v>6</v>
      </c>
      <c r="B137" t="s">
        <v>348</v>
      </c>
      <c r="C137">
        <v>357</v>
      </c>
    </row>
    <row r="138" spans="1:3" x14ac:dyDescent="0.3">
      <c r="A138" t="s">
        <v>137</v>
      </c>
      <c r="B138" t="s">
        <v>407</v>
      </c>
      <c r="C138">
        <v>346</v>
      </c>
    </row>
    <row r="139" spans="1:3" x14ac:dyDescent="0.3">
      <c r="A139" t="s">
        <v>133</v>
      </c>
      <c r="B139" t="s">
        <v>348</v>
      </c>
      <c r="C139">
        <v>344</v>
      </c>
    </row>
    <row r="140" spans="1:3" x14ac:dyDescent="0.3">
      <c r="A140" t="s">
        <v>150</v>
      </c>
      <c r="B140" t="s">
        <v>365</v>
      </c>
      <c r="C140">
        <v>341</v>
      </c>
    </row>
    <row r="141" spans="1:3" x14ac:dyDescent="0.3">
      <c r="A141" t="s">
        <v>183</v>
      </c>
      <c r="B141" t="s">
        <v>379</v>
      </c>
      <c r="C141">
        <v>330</v>
      </c>
    </row>
    <row r="142" spans="1:3" x14ac:dyDescent="0.3">
      <c r="A142" t="s">
        <v>99</v>
      </c>
      <c r="B142" t="s">
        <v>360</v>
      </c>
      <c r="C142">
        <v>327</v>
      </c>
    </row>
    <row r="143" spans="1:3" x14ac:dyDescent="0.3">
      <c r="A143" t="s">
        <v>138</v>
      </c>
      <c r="B143" t="s">
        <v>356</v>
      </c>
      <c r="C143">
        <v>325</v>
      </c>
    </row>
    <row r="144" spans="1:3" x14ac:dyDescent="0.3">
      <c r="A144" t="s">
        <v>154</v>
      </c>
      <c r="B144" t="s">
        <v>371</v>
      </c>
      <c r="C144">
        <v>319</v>
      </c>
    </row>
    <row r="145" spans="1:3" x14ac:dyDescent="0.3">
      <c r="A145" t="s">
        <v>140</v>
      </c>
      <c r="B145" t="s">
        <v>348</v>
      </c>
      <c r="C145">
        <v>307</v>
      </c>
    </row>
    <row r="146" spans="1:3" x14ac:dyDescent="0.3">
      <c r="A146" t="s">
        <v>14</v>
      </c>
      <c r="B146" t="s">
        <v>365</v>
      </c>
      <c r="C146">
        <v>307</v>
      </c>
    </row>
    <row r="147" spans="1:3" x14ac:dyDescent="0.3">
      <c r="A147" t="s">
        <v>148</v>
      </c>
      <c r="B147" t="s">
        <v>348</v>
      </c>
      <c r="C147">
        <v>303</v>
      </c>
    </row>
    <row r="148" spans="1:3" x14ac:dyDescent="0.3">
      <c r="A148" t="s">
        <v>153</v>
      </c>
      <c r="B148" t="s">
        <v>359</v>
      </c>
      <c r="C148">
        <v>293</v>
      </c>
    </row>
    <row r="149" spans="1:3" x14ac:dyDescent="0.3">
      <c r="A149" t="s">
        <v>175</v>
      </c>
      <c r="B149" t="s">
        <v>129</v>
      </c>
      <c r="C149">
        <v>290</v>
      </c>
    </row>
    <row r="150" spans="1:3" x14ac:dyDescent="0.3">
      <c r="A150" t="s">
        <v>149</v>
      </c>
      <c r="B150" t="s">
        <v>390</v>
      </c>
      <c r="C150">
        <v>286</v>
      </c>
    </row>
    <row r="151" spans="1:3" x14ac:dyDescent="0.3">
      <c r="A151" t="s">
        <v>164</v>
      </c>
      <c r="B151" t="s">
        <v>129</v>
      </c>
      <c r="C151">
        <v>282</v>
      </c>
    </row>
    <row r="152" spans="1:3" x14ac:dyDescent="0.3">
      <c r="A152" t="s">
        <v>177</v>
      </c>
      <c r="B152" t="s">
        <v>129</v>
      </c>
      <c r="C152">
        <v>271</v>
      </c>
    </row>
    <row r="153" spans="1:3" x14ac:dyDescent="0.3">
      <c r="A153" t="s">
        <v>227</v>
      </c>
      <c r="B153" t="s">
        <v>353</v>
      </c>
      <c r="C153">
        <v>270</v>
      </c>
    </row>
    <row r="154" spans="1:3" x14ac:dyDescent="0.3">
      <c r="A154" t="s">
        <v>146</v>
      </c>
      <c r="B154" t="s">
        <v>360</v>
      </c>
      <c r="C154">
        <v>269</v>
      </c>
    </row>
    <row r="155" spans="1:3" x14ac:dyDescent="0.3">
      <c r="A155" t="s">
        <v>161</v>
      </c>
      <c r="B155" t="s">
        <v>129</v>
      </c>
      <c r="C155">
        <v>268</v>
      </c>
    </row>
    <row r="156" spans="1:3" x14ac:dyDescent="0.3">
      <c r="A156" t="s">
        <v>147</v>
      </c>
      <c r="B156" t="s">
        <v>386</v>
      </c>
      <c r="C156">
        <v>264</v>
      </c>
    </row>
    <row r="157" spans="1:3" x14ac:dyDescent="0.3">
      <c r="A157" t="s">
        <v>176</v>
      </c>
      <c r="B157" t="s">
        <v>348</v>
      </c>
      <c r="C157">
        <v>257</v>
      </c>
    </row>
    <row r="158" spans="1:3" x14ac:dyDescent="0.3">
      <c r="A158" t="s">
        <v>50</v>
      </c>
      <c r="B158" t="s">
        <v>348</v>
      </c>
      <c r="C158">
        <v>256</v>
      </c>
    </row>
    <row r="159" spans="1:3" x14ac:dyDescent="0.3">
      <c r="A159" t="s">
        <v>204</v>
      </c>
      <c r="B159" t="s">
        <v>373</v>
      </c>
      <c r="C159">
        <v>254</v>
      </c>
    </row>
    <row r="160" spans="1:3" x14ac:dyDescent="0.3">
      <c r="A160" t="s">
        <v>157</v>
      </c>
      <c r="B160" t="s">
        <v>385</v>
      </c>
      <c r="C160">
        <v>251</v>
      </c>
    </row>
    <row r="161" spans="1:3" x14ac:dyDescent="0.3">
      <c r="A161" t="s">
        <v>162</v>
      </c>
      <c r="B161" t="s">
        <v>385</v>
      </c>
      <c r="C161">
        <v>251</v>
      </c>
    </row>
    <row r="162" spans="1:3" x14ac:dyDescent="0.3">
      <c r="A162" t="s">
        <v>155</v>
      </c>
      <c r="B162" t="s">
        <v>368</v>
      </c>
      <c r="C162">
        <v>249</v>
      </c>
    </row>
    <row r="163" spans="1:3" x14ac:dyDescent="0.3">
      <c r="A163" t="s">
        <v>159</v>
      </c>
      <c r="B163" t="s">
        <v>386</v>
      </c>
      <c r="C163">
        <v>249</v>
      </c>
    </row>
    <row r="164" spans="1:3" x14ac:dyDescent="0.3">
      <c r="A164" t="s">
        <v>156</v>
      </c>
      <c r="B164" t="s">
        <v>348</v>
      </c>
      <c r="C164">
        <v>244</v>
      </c>
    </row>
    <row r="165" spans="1:3" x14ac:dyDescent="0.3">
      <c r="A165" t="s">
        <v>145</v>
      </c>
      <c r="B165" t="s">
        <v>365</v>
      </c>
      <c r="C165">
        <v>242</v>
      </c>
    </row>
    <row r="166" spans="1:3" x14ac:dyDescent="0.3">
      <c r="A166" t="s">
        <v>174</v>
      </c>
      <c r="B166" t="s">
        <v>365</v>
      </c>
      <c r="C166">
        <v>231</v>
      </c>
    </row>
    <row r="167" spans="1:3" x14ac:dyDescent="0.3">
      <c r="A167" t="s">
        <v>169</v>
      </c>
      <c r="B167" t="s">
        <v>394</v>
      </c>
      <c r="C167">
        <v>230</v>
      </c>
    </row>
    <row r="168" spans="1:3" x14ac:dyDescent="0.3">
      <c r="A168" t="s">
        <v>120</v>
      </c>
      <c r="B168" t="s">
        <v>355</v>
      </c>
      <c r="C168">
        <v>229</v>
      </c>
    </row>
    <row r="169" spans="1:3" x14ac:dyDescent="0.3">
      <c r="A169" t="s">
        <v>182</v>
      </c>
      <c r="B169" t="s">
        <v>377</v>
      </c>
      <c r="C169">
        <v>227</v>
      </c>
    </row>
    <row r="170" spans="1:3" x14ac:dyDescent="0.3">
      <c r="A170" t="s">
        <v>82</v>
      </c>
      <c r="B170" t="s">
        <v>350</v>
      </c>
      <c r="C170">
        <v>226</v>
      </c>
    </row>
    <row r="171" spans="1:3" x14ac:dyDescent="0.3">
      <c r="A171" t="s">
        <v>166</v>
      </c>
      <c r="B171" t="s">
        <v>348</v>
      </c>
      <c r="C171">
        <v>224</v>
      </c>
    </row>
    <row r="172" spans="1:3" x14ac:dyDescent="0.3">
      <c r="A172" t="s">
        <v>168</v>
      </c>
      <c r="B172" t="s">
        <v>359</v>
      </c>
      <c r="C172">
        <v>222</v>
      </c>
    </row>
    <row r="173" spans="1:3" x14ac:dyDescent="0.3">
      <c r="A173" t="s">
        <v>170</v>
      </c>
      <c r="B173" t="s">
        <v>386</v>
      </c>
      <c r="C173">
        <v>218</v>
      </c>
    </row>
    <row r="174" spans="1:3" x14ac:dyDescent="0.3">
      <c r="A174" t="s">
        <v>179</v>
      </c>
      <c r="B174" t="s">
        <v>360</v>
      </c>
      <c r="C174">
        <v>215</v>
      </c>
    </row>
    <row r="175" spans="1:3" x14ac:dyDescent="0.3">
      <c r="A175" t="s">
        <v>172</v>
      </c>
      <c r="B175" t="s">
        <v>389</v>
      </c>
      <c r="C175">
        <v>212</v>
      </c>
    </row>
    <row r="176" spans="1:3" x14ac:dyDescent="0.3">
      <c r="A176" t="s">
        <v>165</v>
      </c>
      <c r="B176" t="s">
        <v>360</v>
      </c>
      <c r="C176">
        <v>212</v>
      </c>
    </row>
    <row r="177" spans="1:3" x14ac:dyDescent="0.3">
      <c r="A177" t="s">
        <v>171</v>
      </c>
      <c r="B177" t="s">
        <v>358</v>
      </c>
      <c r="C177">
        <v>204</v>
      </c>
    </row>
    <row r="178" spans="1:3" x14ac:dyDescent="0.3">
      <c r="A178" t="s">
        <v>173</v>
      </c>
      <c r="B178" t="s">
        <v>358</v>
      </c>
      <c r="C178">
        <v>200</v>
      </c>
    </row>
    <row r="179" spans="1:3" x14ac:dyDescent="0.3">
      <c r="A179" t="s">
        <v>178</v>
      </c>
      <c r="B179" t="s">
        <v>376</v>
      </c>
      <c r="C179">
        <v>195</v>
      </c>
    </row>
    <row r="180" spans="1:3" x14ac:dyDescent="0.3">
      <c r="A180" t="s">
        <v>180</v>
      </c>
      <c r="B180" t="s">
        <v>407</v>
      </c>
      <c r="C180">
        <v>188</v>
      </c>
    </row>
    <row r="181" spans="1:3" x14ac:dyDescent="0.3">
      <c r="A181" t="s">
        <v>185</v>
      </c>
      <c r="B181" t="s">
        <v>129</v>
      </c>
      <c r="C181">
        <v>187</v>
      </c>
    </row>
    <row r="182" spans="1:3" x14ac:dyDescent="0.3">
      <c r="A182" t="s">
        <v>184</v>
      </c>
      <c r="B182" t="s">
        <v>350</v>
      </c>
      <c r="C182">
        <v>185</v>
      </c>
    </row>
    <row r="183" spans="1:3" x14ac:dyDescent="0.3">
      <c r="A183" t="s">
        <v>233</v>
      </c>
      <c r="B183" t="s">
        <v>407</v>
      </c>
      <c r="C183">
        <v>182</v>
      </c>
    </row>
    <row r="184" spans="1:3" x14ac:dyDescent="0.3">
      <c r="A184" t="s">
        <v>181</v>
      </c>
      <c r="B184" t="s">
        <v>351</v>
      </c>
      <c r="C184">
        <v>172</v>
      </c>
    </row>
    <row r="185" spans="1:3" x14ac:dyDescent="0.3">
      <c r="A185" t="s">
        <v>186</v>
      </c>
      <c r="B185" t="s">
        <v>356</v>
      </c>
      <c r="C185">
        <v>172</v>
      </c>
    </row>
    <row r="186" spans="1:3" x14ac:dyDescent="0.3">
      <c r="A186" t="s">
        <v>188</v>
      </c>
      <c r="B186" t="s">
        <v>129</v>
      </c>
      <c r="C186">
        <v>168</v>
      </c>
    </row>
    <row r="187" spans="1:3" x14ac:dyDescent="0.3">
      <c r="A187" t="s">
        <v>192</v>
      </c>
      <c r="B187" t="s">
        <v>356</v>
      </c>
      <c r="C187">
        <v>162</v>
      </c>
    </row>
    <row r="188" spans="1:3" x14ac:dyDescent="0.3">
      <c r="A188" t="s">
        <v>190</v>
      </c>
      <c r="B188" t="s">
        <v>359</v>
      </c>
      <c r="C188">
        <v>158</v>
      </c>
    </row>
    <row r="189" spans="1:3" x14ac:dyDescent="0.3">
      <c r="A189" t="s">
        <v>211</v>
      </c>
      <c r="B189" t="s">
        <v>348</v>
      </c>
      <c r="C189">
        <v>152</v>
      </c>
    </row>
    <row r="190" spans="1:3" x14ac:dyDescent="0.3">
      <c r="A190" t="s">
        <v>198</v>
      </c>
      <c r="B190" t="s">
        <v>359</v>
      </c>
      <c r="C190">
        <v>150</v>
      </c>
    </row>
    <row r="191" spans="1:3" x14ac:dyDescent="0.3">
      <c r="A191" t="s">
        <v>189</v>
      </c>
      <c r="B191" t="s">
        <v>382</v>
      </c>
      <c r="C191">
        <v>145</v>
      </c>
    </row>
    <row r="192" spans="1:3" x14ac:dyDescent="0.3">
      <c r="A192" t="s">
        <v>194</v>
      </c>
      <c r="B192" t="s">
        <v>355</v>
      </c>
      <c r="C192">
        <v>144</v>
      </c>
    </row>
    <row r="193" spans="1:3" x14ac:dyDescent="0.3">
      <c r="A193" t="s">
        <v>208</v>
      </c>
      <c r="B193" t="s">
        <v>355</v>
      </c>
      <c r="C193">
        <v>144</v>
      </c>
    </row>
    <row r="194" spans="1:3" x14ac:dyDescent="0.3">
      <c r="A194" t="s">
        <v>312</v>
      </c>
      <c r="B194" t="s">
        <v>358</v>
      </c>
      <c r="C194">
        <v>138</v>
      </c>
    </row>
    <row r="195" spans="1:3" x14ac:dyDescent="0.3">
      <c r="A195" t="s">
        <v>201</v>
      </c>
      <c r="B195" t="s">
        <v>360</v>
      </c>
      <c r="C195">
        <v>134</v>
      </c>
    </row>
    <row r="196" spans="1:3" x14ac:dyDescent="0.3">
      <c r="A196" t="s">
        <v>222</v>
      </c>
      <c r="B196" t="s">
        <v>407</v>
      </c>
      <c r="C196">
        <v>131</v>
      </c>
    </row>
    <row r="197" spans="1:3" x14ac:dyDescent="0.3">
      <c r="A197" t="s">
        <v>187</v>
      </c>
      <c r="B197" t="s">
        <v>379</v>
      </c>
      <c r="C197">
        <v>130</v>
      </c>
    </row>
    <row r="198" spans="1:3" x14ac:dyDescent="0.3">
      <c r="A198" t="s">
        <v>191</v>
      </c>
      <c r="B198" t="s">
        <v>360</v>
      </c>
      <c r="C198">
        <v>129</v>
      </c>
    </row>
    <row r="199" spans="1:3" x14ac:dyDescent="0.3">
      <c r="A199" t="s">
        <v>146</v>
      </c>
      <c r="B199" t="s">
        <v>375</v>
      </c>
      <c r="C199">
        <v>126</v>
      </c>
    </row>
    <row r="200" spans="1:3" x14ac:dyDescent="0.3">
      <c r="A200" t="s">
        <v>202</v>
      </c>
      <c r="B200" t="s">
        <v>353</v>
      </c>
      <c r="C200">
        <v>126</v>
      </c>
    </row>
    <row r="201" spans="1:3" x14ac:dyDescent="0.3">
      <c r="A201" t="s">
        <v>212</v>
      </c>
      <c r="B201" t="s">
        <v>350</v>
      </c>
      <c r="C201">
        <v>124</v>
      </c>
    </row>
    <row r="202" spans="1:3" x14ac:dyDescent="0.3">
      <c r="A202" t="s">
        <v>195</v>
      </c>
      <c r="B202" t="s">
        <v>385</v>
      </c>
      <c r="C202">
        <v>121</v>
      </c>
    </row>
    <row r="203" spans="1:3" x14ac:dyDescent="0.3">
      <c r="A203" t="s">
        <v>223</v>
      </c>
      <c r="B203" t="s">
        <v>129</v>
      </c>
      <c r="C203">
        <v>121</v>
      </c>
    </row>
    <row r="204" spans="1:3" x14ac:dyDescent="0.3">
      <c r="A204" t="s">
        <v>226</v>
      </c>
      <c r="B204" t="s">
        <v>397</v>
      </c>
      <c r="C204">
        <v>118</v>
      </c>
    </row>
    <row r="205" spans="1:3" x14ac:dyDescent="0.3">
      <c r="A205" t="s">
        <v>197</v>
      </c>
      <c r="B205" t="s">
        <v>94</v>
      </c>
      <c r="C205">
        <v>117</v>
      </c>
    </row>
    <row r="206" spans="1:3" x14ac:dyDescent="0.3">
      <c r="A206" t="s">
        <v>193</v>
      </c>
      <c r="B206" t="s">
        <v>94</v>
      </c>
      <c r="C206">
        <v>115</v>
      </c>
    </row>
    <row r="207" spans="1:3" x14ac:dyDescent="0.3">
      <c r="A207" t="s">
        <v>203</v>
      </c>
      <c r="B207" t="s">
        <v>379</v>
      </c>
      <c r="C207">
        <v>111</v>
      </c>
    </row>
    <row r="208" spans="1:3" x14ac:dyDescent="0.3">
      <c r="A208" t="s">
        <v>218</v>
      </c>
      <c r="B208" t="s">
        <v>353</v>
      </c>
      <c r="C208">
        <v>110</v>
      </c>
    </row>
    <row r="209" spans="1:3" x14ac:dyDescent="0.3">
      <c r="A209" t="s">
        <v>199</v>
      </c>
      <c r="B209" t="s">
        <v>366</v>
      </c>
      <c r="C209">
        <v>110</v>
      </c>
    </row>
    <row r="210" spans="1:3" x14ac:dyDescent="0.3">
      <c r="A210" t="s">
        <v>196</v>
      </c>
      <c r="B210" t="s">
        <v>348</v>
      </c>
      <c r="C210">
        <v>108</v>
      </c>
    </row>
    <row r="211" spans="1:3" x14ac:dyDescent="0.3">
      <c r="A211" t="s">
        <v>231</v>
      </c>
      <c r="B211" t="s">
        <v>355</v>
      </c>
      <c r="C211">
        <v>105</v>
      </c>
    </row>
    <row r="212" spans="1:3" x14ac:dyDescent="0.3">
      <c r="A212" t="s">
        <v>253</v>
      </c>
      <c r="B212" t="s">
        <v>407</v>
      </c>
      <c r="C212">
        <v>101</v>
      </c>
    </row>
    <row r="213" spans="1:3" x14ac:dyDescent="0.3">
      <c r="A213" t="s">
        <v>46</v>
      </c>
      <c r="B213" t="s">
        <v>407</v>
      </c>
      <c r="C213">
        <v>101</v>
      </c>
    </row>
    <row r="214" spans="1:3" x14ac:dyDescent="0.3">
      <c r="A214" t="s">
        <v>221</v>
      </c>
      <c r="B214" t="s">
        <v>350</v>
      </c>
      <c r="C214">
        <v>101</v>
      </c>
    </row>
    <row r="215" spans="1:3" x14ac:dyDescent="0.3">
      <c r="A215" t="s">
        <v>220</v>
      </c>
      <c r="B215" t="s">
        <v>353</v>
      </c>
      <c r="C215">
        <v>100</v>
      </c>
    </row>
    <row r="216" spans="1:3" x14ac:dyDescent="0.3">
      <c r="A216" t="s">
        <v>207</v>
      </c>
      <c r="B216" t="s">
        <v>350</v>
      </c>
      <c r="C216">
        <v>95</v>
      </c>
    </row>
    <row r="217" spans="1:3" x14ac:dyDescent="0.3">
      <c r="A217" t="s">
        <v>200</v>
      </c>
      <c r="B217" t="s">
        <v>370</v>
      </c>
      <c r="C217">
        <v>95</v>
      </c>
    </row>
    <row r="218" spans="1:3" x14ac:dyDescent="0.3">
      <c r="A218" t="s">
        <v>279</v>
      </c>
      <c r="B218" t="s">
        <v>129</v>
      </c>
      <c r="C218">
        <v>91</v>
      </c>
    </row>
    <row r="219" spans="1:3" x14ac:dyDescent="0.3">
      <c r="A219" t="s">
        <v>235</v>
      </c>
      <c r="B219" t="s">
        <v>379</v>
      </c>
      <c r="C219">
        <v>89</v>
      </c>
    </row>
    <row r="220" spans="1:3" x14ac:dyDescent="0.3">
      <c r="A220" t="s">
        <v>213</v>
      </c>
      <c r="B220" t="s">
        <v>129</v>
      </c>
      <c r="C220">
        <v>87</v>
      </c>
    </row>
    <row r="221" spans="1:3" x14ac:dyDescent="0.3">
      <c r="A221" t="s">
        <v>206</v>
      </c>
      <c r="B221" t="s">
        <v>376</v>
      </c>
      <c r="C221">
        <v>87</v>
      </c>
    </row>
    <row r="222" spans="1:3" x14ac:dyDescent="0.3">
      <c r="A222" t="s">
        <v>225</v>
      </c>
      <c r="B222" t="s">
        <v>350</v>
      </c>
      <c r="C222">
        <v>85</v>
      </c>
    </row>
    <row r="223" spans="1:3" x14ac:dyDescent="0.3">
      <c r="A223" t="s">
        <v>217</v>
      </c>
      <c r="B223" t="s">
        <v>365</v>
      </c>
      <c r="C223">
        <v>82</v>
      </c>
    </row>
    <row r="224" spans="1:3" x14ac:dyDescent="0.3">
      <c r="A224" t="s">
        <v>264</v>
      </c>
      <c r="B224" t="s">
        <v>407</v>
      </c>
      <c r="C224">
        <v>81</v>
      </c>
    </row>
    <row r="225" spans="1:3" x14ac:dyDescent="0.3">
      <c r="A225" t="s">
        <v>215</v>
      </c>
      <c r="B225" t="s">
        <v>348</v>
      </c>
      <c r="C225">
        <v>81</v>
      </c>
    </row>
    <row r="226" spans="1:3" x14ac:dyDescent="0.3">
      <c r="A226" t="s">
        <v>209</v>
      </c>
      <c r="B226" t="s">
        <v>385</v>
      </c>
      <c r="C226">
        <v>80</v>
      </c>
    </row>
    <row r="227" spans="1:3" x14ac:dyDescent="0.3">
      <c r="A227" t="s">
        <v>214</v>
      </c>
      <c r="B227" t="s">
        <v>351</v>
      </c>
      <c r="C227">
        <v>80</v>
      </c>
    </row>
    <row r="228" spans="1:3" x14ac:dyDescent="0.3">
      <c r="A228" t="s">
        <v>145</v>
      </c>
      <c r="B228" t="s">
        <v>359</v>
      </c>
      <c r="C228">
        <v>78</v>
      </c>
    </row>
    <row r="229" spans="1:3" x14ac:dyDescent="0.3">
      <c r="A229" t="s">
        <v>210</v>
      </c>
      <c r="B229" t="s">
        <v>358</v>
      </c>
      <c r="C229">
        <v>75</v>
      </c>
    </row>
    <row r="230" spans="1:3" x14ac:dyDescent="0.3">
      <c r="A230" t="s">
        <v>237</v>
      </c>
      <c r="B230" t="s">
        <v>360</v>
      </c>
      <c r="C230">
        <v>74</v>
      </c>
    </row>
    <row r="231" spans="1:3" x14ac:dyDescent="0.3">
      <c r="A231" t="s">
        <v>244</v>
      </c>
      <c r="B231" t="s">
        <v>407</v>
      </c>
      <c r="C231">
        <v>71</v>
      </c>
    </row>
    <row r="232" spans="1:3" x14ac:dyDescent="0.3">
      <c r="A232" t="s">
        <v>230</v>
      </c>
      <c r="B232" t="s">
        <v>398</v>
      </c>
      <c r="C232">
        <v>71</v>
      </c>
    </row>
    <row r="233" spans="1:3" x14ac:dyDescent="0.3">
      <c r="A233" t="s">
        <v>245</v>
      </c>
      <c r="B233" t="s">
        <v>353</v>
      </c>
      <c r="C233">
        <v>69</v>
      </c>
    </row>
    <row r="234" spans="1:3" x14ac:dyDescent="0.3">
      <c r="A234" t="s">
        <v>219</v>
      </c>
      <c r="B234" t="s">
        <v>385</v>
      </c>
      <c r="C234">
        <v>66</v>
      </c>
    </row>
    <row r="235" spans="1:3" x14ac:dyDescent="0.3">
      <c r="A235" t="s">
        <v>224</v>
      </c>
      <c r="B235" t="s">
        <v>348</v>
      </c>
      <c r="C235">
        <v>64</v>
      </c>
    </row>
    <row r="236" spans="1:3" x14ac:dyDescent="0.3">
      <c r="A236" t="s">
        <v>205</v>
      </c>
      <c r="B236" t="s">
        <v>357</v>
      </c>
      <c r="C236">
        <v>64</v>
      </c>
    </row>
    <row r="237" spans="1:3" x14ac:dyDescent="0.3">
      <c r="A237" t="s">
        <v>228</v>
      </c>
      <c r="B237" t="s">
        <v>407</v>
      </c>
      <c r="C237">
        <v>63</v>
      </c>
    </row>
    <row r="238" spans="1:3" x14ac:dyDescent="0.3">
      <c r="A238" t="s">
        <v>276</v>
      </c>
      <c r="B238" t="s">
        <v>379</v>
      </c>
      <c r="C238">
        <v>61</v>
      </c>
    </row>
    <row r="239" spans="1:3" x14ac:dyDescent="0.3">
      <c r="A239" t="s">
        <v>191</v>
      </c>
      <c r="B239" t="s">
        <v>375</v>
      </c>
      <c r="C239">
        <v>60</v>
      </c>
    </row>
    <row r="240" spans="1:3" x14ac:dyDescent="0.3">
      <c r="A240" t="s">
        <v>229</v>
      </c>
      <c r="B240" t="s">
        <v>351</v>
      </c>
      <c r="C240">
        <v>57</v>
      </c>
    </row>
    <row r="241" spans="1:3" x14ac:dyDescent="0.3">
      <c r="A241" t="s">
        <v>232</v>
      </c>
      <c r="B241" t="s">
        <v>348</v>
      </c>
      <c r="C241">
        <v>54</v>
      </c>
    </row>
    <row r="242" spans="1:3" x14ac:dyDescent="0.3">
      <c r="A242" t="s">
        <v>234</v>
      </c>
      <c r="B242" t="s">
        <v>407</v>
      </c>
      <c r="C242">
        <v>51</v>
      </c>
    </row>
    <row r="243" spans="1:3" x14ac:dyDescent="0.3">
      <c r="A243" t="s">
        <v>236</v>
      </c>
      <c r="B243" t="s">
        <v>129</v>
      </c>
      <c r="C243">
        <v>49</v>
      </c>
    </row>
    <row r="244" spans="1:3" x14ac:dyDescent="0.3">
      <c r="A244" t="s">
        <v>239</v>
      </c>
      <c r="B244" t="s">
        <v>388</v>
      </c>
      <c r="C244">
        <v>47</v>
      </c>
    </row>
    <row r="245" spans="1:3" x14ac:dyDescent="0.3">
      <c r="A245" t="s">
        <v>240</v>
      </c>
      <c r="B245" t="s">
        <v>348</v>
      </c>
      <c r="C245">
        <v>46</v>
      </c>
    </row>
    <row r="246" spans="1:3" x14ac:dyDescent="0.3">
      <c r="A246" t="s">
        <v>246</v>
      </c>
      <c r="B246" t="s">
        <v>348</v>
      </c>
      <c r="C246">
        <v>45</v>
      </c>
    </row>
    <row r="247" spans="1:3" x14ac:dyDescent="0.3">
      <c r="A247" t="s">
        <v>192</v>
      </c>
      <c r="B247" t="s">
        <v>360</v>
      </c>
      <c r="C247">
        <v>41</v>
      </c>
    </row>
    <row r="248" spans="1:3" x14ac:dyDescent="0.3">
      <c r="A248" t="s">
        <v>237</v>
      </c>
      <c r="B248" t="s">
        <v>355</v>
      </c>
      <c r="C248">
        <v>40</v>
      </c>
    </row>
    <row r="249" spans="1:3" x14ac:dyDescent="0.3">
      <c r="A249" t="s">
        <v>242</v>
      </c>
      <c r="B249" t="s">
        <v>366</v>
      </c>
      <c r="C249">
        <v>39</v>
      </c>
    </row>
    <row r="250" spans="1:3" x14ac:dyDescent="0.3">
      <c r="A250" t="s">
        <v>251</v>
      </c>
      <c r="B250" t="s">
        <v>351</v>
      </c>
      <c r="C250">
        <v>39</v>
      </c>
    </row>
    <row r="251" spans="1:3" x14ac:dyDescent="0.3">
      <c r="A251" t="s">
        <v>241</v>
      </c>
      <c r="B251" t="s">
        <v>386</v>
      </c>
      <c r="C251">
        <v>39</v>
      </c>
    </row>
    <row r="252" spans="1:3" x14ac:dyDescent="0.3">
      <c r="A252" t="s">
        <v>243</v>
      </c>
      <c r="B252" t="s">
        <v>129</v>
      </c>
      <c r="C252">
        <v>38</v>
      </c>
    </row>
    <row r="253" spans="1:3" x14ac:dyDescent="0.3">
      <c r="A253" t="s">
        <v>247</v>
      </c>
      <c r="B253" t="s">
        <v>367</v>
      </c>
      <c r="C253">
        <v>37</v>
      </c>
    </row>
    <row r="254" spans="1:3" x14ac:dyDescent="0.3">
      <c r="A254" t="s">
        <v>256</v>
      </c>
      <c r="B254" t="s">
        <v>353</v>
      </c>
      <c r="C254">
        <v>36</v>
      </c>
    </row>
    <row r="255" spans="1:3" x14ac:dyDescent="0.3">
      <c r="A255" t="s">
        <v>248</v>
      </c>
      <c r="B255" t="s">
        <v>348</v>
      </c>
      <c r="C255">
        <v>34</v>
      </c>
    </row>
    <row r="256" spans="1:3" x14ac:dyDescent="0.3">
      <c r="A256" t="s">
        <v>249</v>
      </c>
      <c r="B256" t="s">
        <v>361</v>
      </c>
      <c r="C256">
        <v>34</v>
      </c>
    </row>
    <row r="257" spans="1:3" x14ac:dyDescent="0.3">
      <c r="A257" t="s">
        <v>250</v>
      </c>
      <c r="B257" t="s">
        <v>94</v>
      </c>
      <c r="C257">
        <v>33</v>
      </c>
    </row>
    <row r="258" spans="1:3" x14ac:dyDescent="0.3">
      <c r="A258" t="s">
        <v>258</v>
      </c>
      <c r="B258" t="s">
        <v>380</v>
      </c>
      <c r="C258">
        <v>33</v>
      </c>
    </row>
    <row r="259" spans="1:3" x14ac:dyDescent="0.3">
      <c r="A259" t="s">
        <v>262</v>
      </c>
      <c r="B259" t="s">
        <v>348</v>
      </c>
      <c r="C259">
        <v>32</v>
      </c>
    </row>
    <row r="260" spans="1:3" x14ac:dyDescent="0.3">
      <c r="A260" t="s">
        <v>257</v>
      </c>
      <c r="B260" t="s">
        <v>94</v>
      </c>
      <c r="C260">
        <v>31</v>
      </c>
    </row>
    <row r="261" spans="1:3" x14ac:dyDescent="0.3">
      <c r="A261" t="s">
        <v>238</v>
      </c>
      <c r="B261" t="s">
        <v>411</v>
      </c>
      <c r="C261">
        <v>31</v>
      </c>
    </row>
    <row r="262" spans="1:3" x14ac:dyDescent="0.3">
      <c r="A262" t="s">
        <v>281</v>
      </c>
      <c r="B262" t="s">
        <v>363</v>
      </c>
      <c r="C262">
        <v>29</v>
      </c>
    </row>
    <row r="263" spans="1:3" x14ac:dyDescent="0.3">
      <c r="A263" t="s">
        <v>252</v>
      </c>
      <c r="B263" t="s">
        <v>366</v>
      </c>
      <c r="C263">
        <v>29</v>
      </c>
    </row>
    <row r="264" spans="1:3" x14ac:dyDescent="0.3">
      <c r="A264" t="s">
        <v>259</v>
      </c>
      <c r="B264" t="s">
        <v>348</v>
      </c>
      <c r="C264">
        <v>29</v>
      </c>
    </row>
    <row r="265" spans="1:3" x14ac:dyDescent="0.3">
      <c r="A265" t="s">
        <v>254</v>
      </c>
      <c r="B265" t="s">
        <v>359</v>
      </c>
      <c r="C265">
        <v>29</v>
      </c>
    </row>
    <row r="266" spans="1:3" x14ac:dyDescent="0.3">
      <c r="A266" t="s">
        <v>205</v>
      </c>
      <c r="B266" t="s">
        <v>348</v>
      </c>
      <c r="C266">
        <v>29</v>
      </c>
    </row>
    <row r="267" spans="1:3" x14ac:dyDescent="0.3">
      <c r="A267" t="s">
        <v>270</v>
      </c>
      <c r="B267" t="s">
        <v>350</v>
      </c>
      <c r="C267">
        <v>28</v>
      </c>
    </row>
    <row r="268" spans="1:3" x14ac:dyDescent="0.3">
      <c r="A268" t="s">
        <v>255</v>
      </c>
      <c r="B268" t="s">
        <v>348</v>
      </c>
      <c r="C268">
        <v>28</v>
      </c>
    </row>
    <row r="269" spans="1:3" x14ac:dyDescent="0.3">
      <c r="A269" t="s">
        <v>238</v>
      </c>
      <c r="B269" t="s">
        <v>350</v>
      </c>
      <c r="C269">
        <v>27</v>
      </c>
    </row>
    <row r="270" spans="1:3" x14ac:dyDescent="0.3">
      <c r="A270" t="s">
        <v>260</v>
      </c>
      <c r="B270" t="s">
        <v>379</v>
      </c>
      <c r="C270">
        <v>26</v>
      </c>
    </row>
    <row r="271" spans="1:3" x14ac:dyDescent="0.3">
      <c r="A271" t="s">
        <v>332</v>
      </c>
      <c r="B271" t="s">
        <v>407</v>
      </c>
      <c r="C271">
        <v>26</v>
      </c>
    </row>
    <row r="272" spans="1:3" x14ac:dyDescent="0.3">
      <c r="A272" t="s">
        <v>274</v>
      </c>
      <c r="B272" t="s">
        <v>358</v>
      </c>
      <c r="C272">
        <v>26</v>
      </c>
    </row>
    <row r="273" spans="1:3" x14ac:dyDescent="0.3">
      <c r="A273" t="s">
        <v>296</v>
      </c>
      <c r="B273" t="s">
        <v>407</v>
      </c>
      <c r="C273">
        <v>25</v>
      </c>
    </row>
    <row r="274" spans="1:3" x14ac:dyDescent="0.3">
      <c r="A274" t="s">
        <v>104</v>
      </c>
      <c r="B274" t="s">
        <v>350</v>
      </c>
      <c r="C274">
        <v>25</v>
      </c>
    </row>
    <row r="275" spans="1:3" x14ac:dyDescent="0.3">
      <c r="A275" t="s">
        <v>261</v>
      </c>
      <c r="B275" t="s">
        <v>412</v>
      </c>
      <c r="C275">
        <v>24</v>
      </c>
    </row>
    <row r="276" spans="1:3" x14ac:dyDescent="0.3">
      <c r="A276" t="s">
        <v>299</v>
      </c>
      <c r="B276" t="s">
        <v>381</v>
      </c>
      <c r="C276">
        <v>24</v>
      </c>
    </row>
    <row r="277" spans="1:3" x14ac:dyDescent="0.3">
      <c r="A277" t="s">
        <v>265</v>
      </c>
      <c r="B277" t="s">
        <v>407</v>
      </c>
      <c r="C277">
        <v>24</v>
      </c>
    </row>
    <row r="278" spans="1:3" x14ac:dyDescent="0.3">
      <c r="A278" t="s">
        <v>268</v>
      </c>
      <c r="B278" t="s">
        <v>348</v>
      </c>
      <c r="C278">
        <v>23</v>
      </c>
    </row>
    <row r="279" spans="1:3" x14ac:dyDescent="0.3">
      <c r="A279" t="s">
        <v>277</v>
      </c>
      <c r="B279" t="s">
        <v>407</v>
      </c>
      <c r="C279">
        <v>23</v>
      </c>
    </row>
    <row r="280" spans="1:3" x14ac:dyDescent="0.3">
      <c r="A280" t="s">
        <v>263</v>
      </c>
      <c r="B280" t="s">
        <v>349</v>
      </c>
      <c r="C280">
        <v>23</v>
      </c>
    </row>
    <row r="281" spans="1:3" x14ac:dyDescent="0.3">
      <c r="A281" t="s">
        <v>319</v>
      </c>
      <c r="B281" t="s">
        <v>387</v>
      </c>
      <c r="C281">
        <v>22</v>
      </c>
    </row>
    <row r="282" spans="1:3" x14ac:dyDescent="0.3">
      <c r="A282" t="s">
        <v>266</v>
      </c>
      <c r="B282" t="s">
        <v>366</v>
      </c>
      <c r="C282">
        <v>21</v>
      </c>
    </row>
    <row r="283" spans="1:3" x14ac:dyDescent="0.3">
      <c r="A283" t="s">
        <v>107</v>
      </c>
      <c r="B283" t="s">
        <v>362</v>
      </c>
      <c r="C283">
        <v>21</v>
      </c>
    </row>
    <row r="284" spans="1:3" x14ac:dyDescent="0.3">
      <c r="A284" t="s">
        <v>273</v>
      </c>
      <c r="B284" t="s">
        <v>129</v>
      </c>
      <c r="C284">
        <v>20</v>
      </c>
    </row>
    <row r="285" spans="1:3" x14ac:dyDescent="0.3">
      <c r="A285" t="s">
        <v>267</v>
      </c>
      <c r="B285" t="s">
        <v>370</v>
      </c>
      <c r="C285">
        <v>20</v>
      </c>
    </row>
    <row r="286" spans="1:3" x14ac:dyDescent="0.3">
      <c r="A286" t="s">
        <v>192</v>
      </c>
      <c r="B286" t="s">
        <v>350</v>
      </c>
      <c r="C286">
        <v>20</v>
      </c>
    </row>
    <row r="287" spans="1:3" x14ac:dyDescent="0.3">
      <c r="A287" t="s">
        <v>280</v>
      </c>
      <c r="B287" t="s">
        <v>377</v>
      </c>
      <c r="C287">
        <v>20</v>
      </c>
    </row>
    <row r="288" spans="1:3" x14ac:dyDescent="0.3">
      <c r="A288" t="s">
        <v>271</v>
      </c>
      <c r="B288" t="s">
        <v>407</v>
      </c>
      <c r="C288">
        <v>20</v>
      </c>
    </row>
    <row r="289" spans="1:3" x14ac:dyDescent="0.3">
      <c r="A289" t="s">
        <v>272</v>
      </c>
      <c r="B289" t="s">
        <v>379</v>
      </c>
      <c r="C289">
        <v>19</v>
      </c>
    </row>
    <row r="290" spans="1:3" x14ac:dyDescent="0.3">
      <c r="A290" t="s">
        <v>269</v>
      </c>
      <c r="B290" t="s">
        <v>357</v>
      </c>
      <c r="C290">
        <v>19</v>
      </c>
    </row>
    <row r="291" spans="1:3" x14ac:dyDescent="0.3">
      <c r="A291" t="s">
        <v>287</v>
      </c>
      <c r="B291" t="s">
        <v>366</v>
      </c>
      <c r="C291">
        <v>17</v>
      </c>
    </row>
    <row r="292" spans="1:3" x14ac:dyDescent="0.3">
      <c r="A292" t="s">
        <v>290</v>
      </c>
      <c r="B292" t="s">
        <v>386</v>
      </c>
      <c r="C292">
        <v>16</v>
      </c>
    </row>
    <row r="293" spans="1:3" x14ac:dyDescent="0.3">
      <c r="A293" t="s">
        <v>293</v>
      </c>
      <c r="B293" t="s">
        <v>357</v>
      </c>
      <c r="C293">
        <v>16</v>
      </c>
    </row>
    <row r="294" spans="1:3" x14ac:dyDescent="0.3">
      <c r="A294" t="s">
        <v>253</v>
      </c>
      <c r="B294" t="s">
        <v>373</v>
      </c>
      <c r="C294">
        <v>16</v>
      </c>
    </row>
    <row r="295" spans="1:3" x14ac:dyDescent="0.3">
      <c r="A295" t="s">
        <v>286</v>
      </c>
      <c r="B295" t="s">
        <v>407</v>
      </c>
      <c r="C295">
        <v>16</v>
      </c>
    </row>
    <row r="296" spans="1:3" x14ac:dyDescent="0.3">
      <c r="A296" t="s">
        <v>311</v>
      </c>
      <c r="B296" t="s">
        <v>350</v>
      </c>
      <c r="C296">
        <v>15</v>
      </c>
    </row>
    <row r="297" spans="1:3" x14ac:dyDescent="0.3">
      <c r="A297" t="s">
        <v>275</v>
      </c>
      <c r="B297" t="s">
        <v>378</v>
      </c>
      <c r="C297">
        <v>14</v>
      </c>
    </row>
    <row r="298" spans="1:3" x14ac:dyDescent="0.3">
      <c r="A298" t="s">
        <v>288</v>
      </c>
      <c r="B298" t="s">
        <v>407</v>
      </c>
      <c r="C298">
        <v>14</v>
      </c>
    </row>
    <row r="299" spans="1:3" x14ac:dyDescent="0.3">
      <c r="A299" t="s">
        <v>278</v>
      </c>
      <c r="B299" t="s">
        <v>407</v>
      </c>
      <c r="C299">
        <v>13</v>
      </c>
    </row>
    <row r="300" spans="1:3" x14ac:dyDescent="0.3">
      <c r="A300" t="s">
        <v>283</v>
      </c>
      <c r="B300" t="s">
        <v>367</v>
      </c>
      <c r="C300">
        <v>13</v>
      </c>
    </row>
    <row r="301" spans="1:3" x14ac:dyDescent="0.3">
      <c r="A301" t="s">
        <v>184</v>
      </c>
      <c r="B301" t="s">
        <v>362</v>
      </c>
      <c r="C301">
        <v>12</v>
      </c>
    </row>
    <row r="302" spans="1:3" x14ac:dyDescent="0.3">
      <c r="A302" t="s">
        <v>284</v>
      </c>
      <c r="B302" t="s">
        <v>395</v>
      </c>
      <c r="C302">
        <v>11</v>
      </c>
    </row>
    <row r="303" spans="1:3" x14ac:dyDescent="0.3">
      <c r="A303" t="s">
        <v>285</v>
      </c>
      <c r="B303" t="s">
        <v>366</v>
      </c>
      <c r="C303">
        <v>11</v>
      </c>
    </row>
    <row r="304" spans="1:3" x14ac:dyDescent="0.3">
      <c r="A304" t="s">
        <v>282</v>
      </c>
      <c r="B304" t="s">
        <v>407</v>
      </c>
      <c r="C304">
        <v>10</v>
      </c>
    </row>
    <row r="305" spans="1:3" x14ac:dyDescent="0.3">
      <c r="A305" t="s">
        <v>300</v>
      </c>
      <c r="B305" t="s">
        <v>407</v>
      </c>
      <c r="C305">
        <v>9</v>
      </c>
    </row>
    <row r="306" spans="1:3" x14ac:dyDescent="0.3">
      <c r="A306" t="s">
        <v>308</v>
      </c>
      <c r="B306" t="s">
        <v>350</v>
      </c>
      <c r="C306">
        <v>8</v>
      </c>
    </row>
    <row r="307" spans="1:3" x14ac:dyDescent="0.3">
      <c r="A307" t="s">
        <v>307</v>
      </c>
      <c r="B307" t="s">
        <v>407</v>
      </c>
      <c r="C307">
        <v>8</v>
      </c>
    </row>
    <row r="308" spans="1:3" x14ac:dyDescent="0.3">
      <c r="A308" t="s">
        <v>295</v>
      </c>
      <c r="B308" t="s">
        <v>366</v>
      </c>
      <c r="C308">
        <v>8</v>
      </c>
    </row>
    <row r="309" spans="1:3" x14ac:dyDescent="0.3">
      <c r="A309" t="s">
        <v>309</v>
      </c>
      <c r="B309" t="s">
        <v>374</v>
      </c>
      <c r="C309">
        <v>7</v>
      </c>
    </row>
    <row r="310" spans="1:3" x14ac:dyDescent="0.3">
      <c r="A310" t="s">
        <v>333</v>
      </c>
      <c r="B310" t="s">
        <v>350</v>
      </c>
      <c r="C310">
        <v>7</v>
      </c>
    </row>
    <row r="311" spans="1:3" x14ac:dyDescent="0.3">
      <c r="A311" t="s">
        <v>302</v>
      </c>
      <c r="B311" t="s">
        <v>407</v>
      </c>
      <c r="C311">
        <v>7</v>
      </c>
    </row>
    <row r="312" spans="1:3" x14ac:dyDescent="0.3">
      <c r="A312" t="s">
        <v>291</v>
      </c>
      <c r="B312" t="s">
        <v>407</v>
      </c>
      <c r="C312">
        <v>7</v>
      </c>
    </row>
    <row r="313" spans="1:3" x14ac:dyDescent="0.3">
      <c r="A313" t="s">
        <v>289</v>
      </c>
      <c r="B313" t="s">
        <v>366</v>
      </c>
      <c r="C313">
        <v>7</v>
      </c>
    </row>
    <row r="314" spans="1:3" x14ac:dyDescent="0.3">
      <c r="A314" t="s">
        <v>310</v>
      </c>
      <c r="B314" t="s">
        <v>348</v>
      </c>
      <c r="C314">
        <v>7</v>
      </c>
    </row>
    <row r="315" spans="1:3" x14ac:dyDescent="0.3">
      <c r="A315" t="s">
        <v>292</v>
      </c>
      <c r="B315" t="s">
        <v>366</v>
      </c>
      <c r="C315">
        <v>7</v>
      </c>
    </row>
    <row r="316" spans="1:3" x14ac:dyDescent="0.3">
      <c r="A316" t="s">
        <v>297</v>
      </c>
      <c r="B316" t="s">
        <v>365</v>
      </c>
      <c r="C316">
        <v>6</v>
      </c>
    </row>
    <row r="317" spans="1:3" x14ac:dyDescent="0.3">
      <c r="A317" t="s">
        <v>294</v>
      </c>
      <c r="B317" t="s">
        <v>361</v>
      </c>
      <c r="C317">
        <v>6</v>
      </c>
    </row>
    <row r="318" spans="1:3" x14ac:dyDescent="0.3">
      <c r="A318" t="s">
        <v>301</v>
      </c>
      <c r="B318" t="s">
        <v>129</v>
      </c>
      <c r="C318">
        <v>5</v>
      </c>
    </row>
    <row r="319" spans="1:3" x14ac:dyDescent="0.3">
      <c r="A319" t="s">
        <v>298</v>
      </c>
      <c r="B319" t="s">
        <v>407</v>
      </c>
      <c r="C319">
        <v>4</v>
      </c>
    </row>
    <row r="320" spans="1:3" x14ac:dyDescent="0.3">
      <c r="A320" t="s">
        <v>315</v>
      </c>
      <c r="B320" t="s">
        <v>374</v>
      </c>
      <c r="C320">
        <v>4</v>
      </c>
    </row>
    <row r="321" spans="1:3" x14ac:dyDescent="0.3">
      <c r="A321" t="s">
        <v>324</v>
      </c>
      <c r="B321" t="s">
        <v>350</v>
      </c>
      <c r="C321">
        <v>3</v>
      </c>
    </row>
    <row r="322" spans="1:3" x14ac:dyDescent="0.3">
      <c r="A322" t="s">
        <v>305</v>
      </c>
      <c r="B322" t="s">
        <v>366</v>
      </c>
      <c r="C322">
        <v>3</v>
      </c>
    </row>
    <row r="323" spans="1:3" x14ac:dyDescent="0.3">
      <c r="A323" t="s">
        <v>306</v>
      </c>
      <c r="B323" t="s">
        <v>358</v>
      </c>
      <c r="C323">
        <v>3</v>
      </c>
    </row>
    <row r="324" spans="1:3" x14ac:dyDescent="0.3">
      <c r="A324" t="s">
        <v>304</v>
      </c>
      <c r="B324" t="s">
        <v>366</v>
      </c>
      <c r="C324">
        <v>3</v>
      </c>
    </row>
    <row r="325" spans="1:3" x14ac:dyDescent="0.3">
      <c r="A325" t="s">
        <v>282</v>
      </c>
      <c r="B325" t="s">
        <v>413</v>
      </c>
      <c r="C325">
        <v>3</v>
      </c>
    </row>
    <row r="326" spans="1:3" x14ac:dyDescent="0.3">
      <c r="A326" t="s">
        <v>303</v>
      </c>
      <c r="B326" t="s">
        <v>348</v>
      </c>
      <c r="C326">
        <v>3</v>
      </c>
    </row>
    <row r="327" spans="1:3" x14ac:dyDescent="0.3">
      <c r="A327" t="s">
        <v>336</v>
      </c>
      <c r="B327" t="s">
        <v>363</v>
      </c>
      <c r="C327">
        <v>2</v>
      </c>
    </row>
    <row r="328" spans="1:3" x14ac:dyDescent="0.3">
      <c r="A328" t="s">
        <v>317</v>
      </c>
      <c r="B328" t="s">
        <v>366</v>
      </c>
      <c r="C328">
        <v>2</v>
      </c>
    </row>
    <row r="329" spans="1:3" x14ac:dyDescent="0.3">
      <c r="A329" t="s">
        <v>331</v>
      </c>
      <c r="B329" t="s">
        <v>407</v>
      </c>
      <c r="C329">
        <v>2</v>
      </c>
    </row>
    <row r="330" spans="1:3" x14ac:dyDescent="0.3">
      <c r="A330" t="s">
        <v>391</v>
      </c>
      <c r="B330" t="s">
        <v>348</v>
      </c>
      <c r="C330">
        <v>2</v>
      </c>
    </row>
    <row r="331" spans="1:3" x14ac:dyDescent="0.3">
      <c r="A331" t="s">
        <v>334</v>
      </c>
      <c r="B331" t="s">
        <v>407</v>
      </c>
      <c r="C331">
        <v>2</v>
      </c>
    </row>
    <row r="332" spans="1:3" x14ac:dyDescent="0.3">
      <c r="A332" t="s">
        <v>21</v>
      </c>
      <c r="B332" t="s">
        <v>354</v>
      </c>
      <c r="C332">
        <v>2</v>
      </c>
    </row>
    <row r="333" spans="1:3" x14ac:dyDescent="0.3">
      <c r="A333" t="s">
        <v>57</v>
      </c>
      <c r="B333" t="s">
        <v>352</v>
      </c>
      <c r="C333">
        <v>2</v>
      </c>
    </row>
    <row r="334" spans="1:3" x14ac:dyDescent="0.3">
      <c r="A334" t="s">
        <v>318</v>
      </c>
      <c r="B334" t="s">
        <v>407</v>
      </c>
      <c r="C334">
        <v>1</v>
      </c>
    </row>
    <row r="335" spans="1:3" x14ac:dyDescent="0.3">
      <c r="A335" t="s">
        <v>314</v>
      </c>
      <c r="B335" t="s">
        <v>366</v>
      </c>
      <c r="C335">
        <v>1</v>
      </c>
    </row>
    <row r="336" spans="1:3" x14ac:dyDescent="0.3">
      <c r="A336" t="s">
        <v>313</v>
      </c>
      <c r="B336" t="s">
        <v>357</v>
      </c>
      <c r="C336">
        <v>1</v>
      </c>
    </row>
    <row r="337" spans="1:3" x14ac:dyDescent="0.3">
      <c r="A337" t="s">
        <v>194</v>
      </c>
      <c r="B337" t="s">
        <v>396</v>
      </c>
      <c r="C337">
        <v>1</v>
      </c>
    </row>
    <row r="338" spans="1:3" x14ac:dyDescent="0.3">
      <c r="A338" t="s">
        <v>335</v>
      </c>
      <c r="B338" t="s">
        <v>407</v>
      </c>
      <c r="C338">
        <v>1</v>
      </c>
    </row>
    <row r="339" spans="1:3" x14ac:dyDescent="0.3">
      <c r="A339" t="s">
        <v>323</v>
      </c>
      <c r="B339" t="s">
        <v>407</v>
      </c>
      <c r="C339">
        <v>1</v>
      </c>
    </row>
    <row r="340" spans="1:3" x14ac:dyDescent="0.3">
      <c r="A340" t="s">
        <v>120</v>
      </c>
      <c r="B340" t="s">
        <v>352</v>
      </c>
      <c r="C340">
        <v>1</v>
      </c>
    </row>
    <row r="341" spans="1:3" x14ac:dyDescent="0.3">
      <c r="A341" t="s">
        <v>263</v>
      </c>
      <c r="B341" t="s">
        <v>413</v>
      </c>
      <c r="C341">
        <v>1</v>
      </c>
    </row>
    <row r="342" spans="1:3" x14ac:dyDescent="0.3">
      <c r="A342" t="s">
        <v>316</v>
      </c>
      <c r="B342" t="s">
        <v>366</v>
      </c>
      <c r="C342">
        <v>1</v>
      </c>
    </row>
    <row r="343" spans="1:3" x14ac:dyDescent="0.3">
      <c r="A343" t="s">
        <v>64</v>
      </c>
      <c r="B343" t="s">
        <v>369</v>
      </c>
      <c r="C343">
        <v>1</v>
      </c>
    </row>
    <row r="344" spans="1:3" x14ac:dyDescent="0.3">
      <c r="A344" t="s">
        <v>119</v>
      </c>
      <c r="B344" t="s">
        <v>407</v>
      </c>
      <c r="C344">
        <v>1</v>
      </c>
    </row>
    <row r="345" spans="1:3" x14ac:dyDescent="0.3">
      <c r="A345" t="s">
        <v>208</v>
      </c>
      <c r="B345" t="s">
        <v>396</v>
      </c>
      <c r="C345">
        <v>1</v>
      </c>
    </row>
    <row r="346" spans="1:3" x14ac:dyDescent="0.3">
      <c r="A346" t="s">
        <v>330</v>
      </c>
      <c r="B346" t="s">
        <v>360</v>
      </c>
      <c r="C346">
        <v>1</v>
      </c>
    </row>
    <row r="347" spans="1:3" x14ac:dyDescent="0.3">
      <c r="A347" t="s">
        <v>79</v>
      </c>
      <c r="B347" t="s">
        <v>352</v>
      </c>
      <c r="C347">
        <v>1</v>
      </c>
    </row>
    <row r="348" spans="1:3" x14ac:dyDescent="0.3">
      <c r="A348" t="s">
        <v>79</v>
      </c>
      <c r="B348" t="s">
        <v>407</v>
      </c>
      <c r="C348">
        <v>1</v>
      </c>
    </row>
    <row r="349" spans="1:3" x14ac:dyDescent="0.3">
      <c r="A349" t="s">
        <v>116</v>
      </c>
      <c r="B349" t="s">
        <v>352</v>
      </c>
      <c r="C349">
        <v>1</v>
      </c>
    </row>
  </sheetData>
  <sortState xmlns:xlrd2="http://schemas.microsoft.com/office/spreadsheetml/2017/richdata2" ref="A2:C349">
    <sortCondition descending="1" ref="C2:C349"/>
    <sortCondition ref="A2:A34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D605-A60E-4786-9389-4FBC11034367}">
  <dimension ref="A1:H328"/>
  <sheetViews>
    <sheetView workbookViewId="0">
      <selection sqref="A1:D328"/>
    </sheetView>
  </sheetViews>
  <sheetFormatPr defaultRowHeight="14.4" x14ac:dyDescent="0.3"/>
  <cols>
    <col min="1" max="2" width="26.6640625" customWidth="1"/>
    <col min="3" max="3" width="8.88671875" style="6"/>
    <col min="4" max="4" width="11.88671875" style="3" customWidth="1"/>
    <col min="5" max="5" width="12.5546875" customWidth="1"/>
    <col min="6" max="6" width="18.33203125" customWidth="1"/>
    <col min="7" max="7" width="13" style="3" customWidth="1"/>
  </cols>
  <sheetData>
    <row r="1" spans="1:8" s="1" customFormat="1" x14ac:dyDescent="0.3">
      <c r="A1" s="1" t="s">
        <v>26</v>
      </c>
      <c r="B1" s="1" t="s">
        <v>405</v>
      </c>
      <c r="C1" s="7" t="s">
        <v>44</v>
      </c>
      <c r="D1" s="2" t="s">
        <v>344</v>
      </c>
      <c r="E1" s="1" t="s">
        <v>345</v>
      </c>
      <c r="F1" s="1" t="s">
        <v>7</v>
      </c>
      <c r="G1" s="2" t="s">
        <v>346</v>
      </c>
    </row>
    <row r="2" spans="1:8" x14ac:dyDescent="0.3">
      <c r="A2" t="s">
        <v>3</v>
      </c>
      <c r="B2" t="s">
        <v>359</v>
      </c>
      <c r="C2" s="6">
        <v>48297</v>
      </c>
      <c r="D2" s="3">
        <f>C2/$E$2 * 100</f>
        <v>15.662689674630379</v>
      </c>
      <c r="E2">
        <v>308357</v>
      </c>
      <c r="F2">
        <v>374022</v>
      </c>
      <c r="G2" s="3">
        <f>ROUND(E2/F2, 2)</f>
        <v>0.82</v>
      </c>
    </row>
    <row r="3" spans="1:8" x14ac:dyDescent="0.3">
      <c r="A3" t="s">
        <v>0</v>
      </c>
      <c r="B3" t="s">
        <v>129</v>
      </c>
      <c r="C3" s="6">
        <v>24418</v>
      </c>
      <c r="D3" s="3">
        <f>C3/$E$2 * 100</f>
        <v>7.9187435342800718</v>
      </c>
    </row>
    <row r="4" spans="1:8" x14ac:dyDescent="0.3">
      <c r="A4" t="s">
        <v>5</v>
      </c>
      <c r="B4" t="s">
        <v>359</v>
      </c>
      <c r="C4" s="6">
        <v>12396</v>
      </c>
      <c r="D4" s="3">
        <f>C4/$E$2 * 100</f>
        <v>4.0200157609524032</v>
      </c>
      <c r="F4" s="1" t="s">
        <v>26</v>
      </c>
      <c r="G4" s="4" t="s">
        <v>347</v>
      </c>
      <c r="H4" s="1"/>
    </row>
    <row r="5" spans="1:8" x14ac:dyDescent="0.3">
      <c r="A5" t="s">
        <v>1</v>
      </c>
      <c r="B5" t="s">
        <v>129</v>
      </c>
      <c r="C5" s="6">
        <v>10869</v>
      </c>
      <c r="D5" s="3">
        <f>C5/$E$2 * 100</f>
        <v>3.5248105280567654</v>
      </c>
      <c r="F5" t="s">
        <v>3</v>
      </c>
      <c r="G5" s="5">
        <v>15.857593633353547</v>
      </c>
      <c r="H5" s="3"/>
    </row>
    <row r="6" spans="1:8" x14ac:dyDescent="0.3">
      <c r="A6" t="s">
        <v>24</v>
      </c>
      <c r="B6" t="s">
        <v>386</v>
      </c>
      <c r="C6" s="6">
        <v>9976</v>
      </c>
      <c r="D6" s="3">
        <f>C6/$E$2 * 100</f>
        <v>3.2352111351453021</v>
      </c>
      <c r="F6" t="s">
        <v>0</v>
      </c>
      <c r="G6" s="5">
        <v>7.8811248001504755</v>
      </c>
      <c r="H6" s="3"/>
    </row>
    <row r="7" spans="1:8" x14ac:dyDescent="0.3">
      <c r="A7" t="s">
        <v>25</v>
      </c>
      <c r="B7" t="s">
        <v>386</v>
      </c>
      <c r="C7" s="6">
        <v>8549</v>
      </c>
      <c r="D7" s="3">
        <f>C7/$E$2 * 100</f>
        <v>2.7724358454648343</v>
      </c>
      <c r="F7" t="s">
        <v>5</v>
      </c>
      <c r="G7" s="5">
        <v>4.0200157609524032</v>
      </c>
      <c r="H7" s="3"/>
    </row>
    <row r="8" spans="1:8" x14ac:dyDescent="0.3">
      <c r="A8" t="s">
        <v>14</v>
      </c>
      <c r="B8" t="s">
        <v>359</v>
      </c>
      <c r="C8" s="6">
        <v>6958</v>
      </c>
      <c r="D8" s="3">
        <f>C8/$E$2 * 100</f>
        <v>2.2564754489114889</v>
      </c>
      <c r="F8" t="s">
        <v>1</v>
      </c>
      <c r="G8" s="5">
        <v>3.5144329462279114</v>
      </c>
      <c r="H8" s="3"/>
    </row>
    <row r="9" spans="1:8" x14ac:dyDescent="0.3">
      <c r="A9" t="s">
        <v>35</v>
      </c>
      <c r="B9" t="s">
        <v>380</v>
      </c>
      <c r="C9" s="6">
        <v>6914</v>
      </c>
      <c r="D9" s="3">
        <f>C9/$E$2 * 100</f>
        <v>2.2422062738968145</v>
      </c>
      <c r="F9" t="s">
        <v>24</v>
      </c>
      <c r="G9" s="5">
        <v>3.192079310669127</v>
      </c>
      <c r="H9" s="3"/>
    </row>
    <row r="10" spans="1:8" x14ac:dyDescent="0.3">
      <c r="A10" t="s">
        <v>21</v>
      </c>
      <c r="B10" t="s">
        <v>368</v>
      </c>
      <c r="C10" s="6">
        <v>6666</v>
      </c>
      <c r="D10" s="3">
        <f>C10/$E$2 * 100</f>
        <v>2.161780014723194</v>
      </c>
      <c r="F10" t="s">
        <v>25</v>
      </c>
      <c r="G10" s="5">
        <v>2.7633554613645872</v>
      </c>
      <c r="H10" s="3"/>
    </row>
    <row r="11" spans="1:8" x14ac:dyDescent="0.3">
      <c r="A11" t="s">
        <v>36</v>
      </c>
      <c r="B11" t="s">
        <v>372</v>
      </c>
      <c r="C11" s="6">
        <v>5455</v>
      </c>
      <c r="D11" s="3">
        <f>C11/$E$2 * 100</f>
        <v>1.7690534023874924</v>
      </c>
      <c r="F11" t="s">
        <v>14</v>
      </c>
      <c r="G11" s="5">
        <v>2.321983934206131</v>
      </c>
      <c r="H11" s="3"/>
    </row>
    <row r="12" spans="1:8" x14ac:dyDescent="0.3">
      <c r="A12" t="s">
        <v>12</v>
      </c>
      <c r="B12" t="s">
        <v>359</v>
      </c>
      <c r="C12" s="6">
        <v>5157</v>
      </c>
      <c r="D12" s="3">
        <f>C12/$E$2 * 100</f>
        <v>1.6724121716062874</v>
      </c>
      <c r="F12" t="s">
        <v>35</v>
      </c>
      <c r="G12" s="5">
        <v>2.2305314943393535</v>
      </c>
      <c r="H12" s="3"/>
    </row>
    <row r="13" spans="1:8" x14ac:dyDescent="0.3">
      <c r="A13" t="s">
        <v>10</v>
      </c>
      <c r="B13" t="s">
        <v>353</v>
      </c>
      <c r="C13" s="6">
        <v>5089</v>
      </c>
      <c r="D13" s="3">
        <f>C13/$E$2 * 100</f>
        <v>1.6503598102199721</v>
      </c>
      <c r="F13" t="s">
        <v>21</v>
      </c>
      <c r="G13" s="5">
        <v>2.1591856192659806</v>
      </c>
      <c r="H13" s="3"/>
    </row>
    <row r="14" spans="1:8" x14ac:dyDescent="0.3">
      <c r="A14" t="s">
        <v>4</v>
      </c>
      <c r="B14" t="s">
        <v>361</v>
      </c>
      <c r="C14" s="6">
        <v>4850</v>
      </c>
      <c r="D14" s="3">
        <f>C14/$E$2 * 100</f>
        <v>1.5728522459357173</v>
      </c>
      <c r="F14" t="s">
        <v>36</v>
      </c>
      <c r="G14" s="5">
        <v>1.7635403120409134</v>
      </c>
      <c r="H14" s="3"/>
    </row>
    <row r="15" spans="1:8" x14ac:dyDescent="0.3">
      <c r="A15" t="s">
        <v>39</v>
      </c>
      <c r="B15" t="s">
        <v>348</v>
      </c>
      <c r="C15" s="6">
        <v>4773</v>
      </c>
      <c r="D15" s="3">
        <f>C15/$E$2 * 100</f>
        <v>1.5478811896600368</v>
      </c>
      <c r="F15" t="s">
        <v>6</v>
      </c>
      <c r="G15" s="5">
        <f xml:space="preserve"> 100 - SUM(G5:G14)</f>
        <v>54.296156727429562</v>
      </c>
      <c r="H15" s="3"/>
    </row>
    <row r="16" spans="1:8" x14ac:dyDescent="0.3">
      <c r="A16" t="s">
        <v>8</v>
      </c>
      <c r="B16" t="s">
        <v>129</v>
      </c>
      <c r="C16" s="6">
        <v>4759</v>
      </c>
      <c r="D16" s="3">
        <f>C16/$E$2 * 100</f>
        <v>1.5433409976099133</v>
      </c>
    </row>
    <row r="17" spans="1:4" x14ac:dyDescent="0.3">
      <c r="A17" t="s">
        <v>40</v>
      </c>
      <c r="B17" t="s">
        <v>383</v>
      </c>
      <c r="C17" s="6">
        <v>4585</v>
      </c>
      <c r="D17" s="3">
        <f>C17/$E$2 * 100</f>
        <v>1.4869128964155183</v>
      </c>
    </row>
    <row r="18" spans="1:4" x14ac:dyDescent="0.3">
      <c r="A18" t="s">
        <v>13</v>
      </c>
      <c r="B18" t="s">
        <v>385</v>
      </c>
      <c r="C18" s="6">
        <v>4239</v>
      </c>
      <c r="D18" s="3">
        <f>C18/$E$2 * 100</f>
        <v>1.3747052928910322</v>
      </c>
    </row>
    <row r="19" spans="1:4" x14ac:dyDescent="0.3">
      <c r="A19" t="s">
        <v>41</v>
      </c>
      <c r="B19" t="s">
        <v>349</v>
      </c>
      <c r="C19" s="6">
        <v>3743</v>
      </c>
      <c r="D19" s="3">
        <f>C19/$E$2 * 100</f>
        <v>1.2138527745437917</v>
      </c>
    </row>
    <row r="20" spans="1:4" x14ac:dyDescent="0.3">
      <c r="A20" t="s">
        <v>42</v>
      </c>
      <c r="B20" t="s">
        <v>359</v>
      </c>
      <c r="C20" s="6">
        <v>3500</v>
      </c>
      <c r="D20" s="3">
        <f>C20/$E$2 * 100</f>
        <v>1.1350480125309301</v>
      </c>
    </row>
    <row r="21" spans="1:4" x14ac:dyDescent="0.3">
      <c r="A21" t="s">
        <v>43</v>
      </c>
      <c r="B21" t="s">
        <v>349</v>
      </c>
      <c r="C21" s="6">
        <v>3406</v>
      </c>
      <c r="D21" s="3">
        <f>C21/$E$2 * 100</f>
        <v>1.1045638659086709</v>
      </c>
    </row>
    <row r="22" spans="1:4" x14ac:dyDescent="0.3">
      <c r="A22" t="s">
        <v>47</v>
      </c>
      <c r="B22" t="s">
        <v>359</v>
      </c>
      <c r="C22" s="6">
        <v>3093</v>
      </c>
      <c r="D22" s="3">
        <f>C22/$E$2 * 100</f>
        <v>1.0030581436451904</v>
      </c>
    </row>
    <row r="23" spans="1:4" x14ac:dyDescent="0.3">
      <c r="A23" t="s">
        <v>46</v>
      </c>
      <c r="B23" t="s">
        <v>379</v>
      </c>
      <c r="C23" s="6">
        <v>3056</v>
      </c>
      <c r="D23" s="3">
        <f>C23/$E$2 * 100</f>
        <v>0.9910590646555778</v>
      </c>
    </row>
    <row r="24" spans="1:4" x14ac:dyDescent="0.3">
      <c r="A24" t="s">
        <v>48</v>
      </c>
      <c r="B24" t="s">
        <v>358</v>
      </c>
      <c r="C24" s="6">
        <v>2956</v>
      </c>
      <c r="D24" s="3">
        <f>C24/$E$2 * 100</f>
        <v>0.95862912144040835</v>
      </c>
    </row>
    <row r="25" spans="1:4" x14ac:dyDescent="0.3">
      <c r="A25" t="s">
        <v>49</v>
      </c>
      <c r="B25" t="s">
        <v>350</v>
      </c>
      <c r="C25" s="6">
        <v>2829</v>
      </c>
      <c r="D25" s="3">
        <f>C25/$E$2 * 100</f>
        <v>0.91744309355714315</v>
      </c>
    </row>
    <row r="26" spans="1:4" x14ac:dyDescent="0.3">
      <c r="A26" t="s">
        <v>51</v>
      </c>
      <c r="B26" t="s">
        <v>368</v>
      </c>
      <c r="C26" s="6">
        <v>2723</v>
      </c>
      <c r="D26" s="3">
        <f>C26/$E$2 * 100</f>
        <v>0.88306735374906364</v>
      </c>
    </row>
    <row r="27" spans="1:4" x14ac:dyDescent="0.3">
      <c r="A27" t="s">
        <v>52</v>
      </c>
      <c r="B27" t="s">
        <v>386</v>
      </c>
      <c r="C27" s="6">
        <v>2676</v>
      </c>
      <c r="D27" s="3">
        <f>C27/$E$2 * 100</f>
        <v>0.86782528043793405</v>
      </c>
    </row>
    <row r="28" spans="1:4" x14ac:dyDescent="0.3">
      <c r="A28" t="s">
        <v>50</v>
      </c>
      <c r="B28" t="s">
        <v>358</v>
      </c>
      <c r="C28" s="6">
        <v>2537</v>
      </c>
      <c r="D28" s="3">
        <f>C28/$E$2 * 100</f>
        <v>0.82274765936884853</v>
      </c>
    </row>
    <row r="29" spans="1:4" x14ac:dyDescent="0.3">
      <c r="A29" t="s">
        <v>53</v>
      </c>
      <c r="B29" t="s">
        <v>129</v>
      </c>
      <c r="C29" s="6">
        <v>2291</v>
      </c>
      <c r="D29" s="3">
        <f>C29/$E$2 * 100</f>
        <v>0.74296999905953165</v>
      </c>
    </row>
    <row r="30" spans="1:4" x14ac:dyDescent="0.3">
      <c r="A30" t="s">
        <v>54</v>
      </c>
      <c r="B30" t="s">
        <v>348</v>
      </c>
      <c r="C30" s="6">
        <v>2203</v>
      </c>
      <c r="D30" s="3">
        <f>C30/$E$2 * 100</f>
        <v>0.71443164903018253</v>
      </c>
    </row>
    <row r="31" spans="1:4" x14ac:dyDescent="0.3">
      <c r="A31" t="s">
        <v>2</v>
      </c>
      <c r="B31" t="s">
        <v>129</v>
      </c>
      <c r="C31" s="6">
        <v>2161</v>
      </c>
      <c r="D31" s="3">
        <f>C31/$E$2 * 100</f>
        <v>0.70081107287981137</v>
      </c>
    </row>
    <row r="32" spans="1:4" x14ac:dyDescent="0.3">
      <c r="A32" t="s">
        <v>55</v>
      </c>
      <c r="B32" t="s">
        <v>385</v>
      </c>
      <c r="C32" s="6">
        <v>2154</v>
      </c>
      <c r="D32" s="3">
        <f>C32/$E$2 * 100</f>
        <v>0.69854097685474958</v>
      </c>
    </row>
    <row r="33" spans="1:4" x14ac:dyDescent="0.3">
      <c r="A33" t="s">
        <v>56</v>
      </c>
      <c r="B33" t="s">
        <v>386</v>
      </c>
      <c r="C33" s="6">
        <v>1991</v>
      </c>
      <c r="D33" s="3">
        <f>C33/$E$2 * 100</f>
        <v>0.6456801694140234</v>
      </c>
    </row>
    <row r="34" spans="1:4" x14ac:dyDescent="0.3">
      <c r="A34" t="s">
        <v>58</v>
      </c>
      <c r="B34" t="s">
        <v>359</v>
      </c>
      <c r="C34" s="6">
        <v>1905</v>
      </c>
      <c r="D34" s="3">
        <f>C34/$E$2 * 100</f>
        <v>0.61779041824897762</v>
      </c>
    </row>
    <row r="35" spans="1:4" x14ac:dyDescent="0.3">
      <c r="A35" t="s">
        <v>59</v>
      </c>
      <c r="B35" t="s">
        <v>359</v>
      </c>
      <c r="C35" s="6">
        <v>1846</v>
      </c>
      <c r="D35" s="3">
        <f>C35/$E$2 * 100</f>
        <v>0.5986567517520277</v>
      </c>
    </row>
    <row r="36" spans="1:4" x14ac:dyDescent="0.3">
      <c r="A36" t="s">
        <v>60</v>
      </c>
      <c r="B36" t="s">
        <v>353</v>
      </c>
      <c r="C36" s="6">
        <v>1800</v>
      </c>
      <c r="D36" s="3">
        <f>C36/$E$2 * 100</f>
        <v>0.58373897787304974</v>
      </c>
    </row>
    <row r="37" spans="1:4" x14ac:dyDescent="0.3">
      <c r="A37" t="s">
        <v>9</v>
      </c>
      <c r="B37" t="s">
        <v>129</v>
      </c>
      <c r="C37" s="6">
        <v>1788</v>
      </c>
      <c r="D37" s="3">
        <f>C37/$E$2 * 100</f>
        <v>0.57984738468722941</v>
      </c>
    </row>
    <row r="38" spans="1:4" x14ac:dyDescent="0.3">
      <c r="A38" t="s">
        <v>61</v>
      </c>
      <c r="B38" t="s">
        <v>358</v>
      </c>
      <c r="C38" s="6">
        <v>1719</v>
      </c>
      <c r="D38" s="3">
        <f>C38/$E$2 * 100</f>
        <v>0.55747072386876251</v>
      </c>
    </row>
    <row r="39" spans="1:4" x14ac:dyDescent="0.3">
      <c r="A39" t="s">
        <v>62</v>
      </c>
      <c r="B39" t="s">
        <v>350</v>
      </c>
      <c r="C39" s="6">
        <v>1649</v>
      </c>
      <c r="D39" s="3">
        <f>C39/$E$2 * 100</f>
        <v>0.53476976361814388</v>
      </c>
    </row>
    <row r="40" spans="1:4" x14ac:dyDescent="0.3">
      <c r="A40" t="s">
        <v>63</v>
      </c>
      <c r="B40" t="s">
        <v>359</v>
      </c>
      <c r="C40" s="6">
        <v>1645</v>
      </c>
      <c r="D40" s="3">
        <f>C40/$E$2 * 100</f>
        <v>0.53347256588953718</v>
      </c>
    </row>
    <row r="41" spans="1:4" x14ac:dyDescent="0.3">
      <c r="A41" t="s">
        <v>18</v>
      </c>
      <c r="B41" t="s">
        <v>129</v>
      </c>
      <c r="C41" s="6">
        <v>1633</v>
      </c>
      <c r="D41" s="3">
        <f>C41/$E$2 * 100</f>
        <v>0.52958097270371673</v>
      </c>
    </row>
    <row r="42" spans="1:4" x14ac:dyDescent="0.3">
      <c r="A42" t="s">
        <v>15</v>
      </c>
      <c r="B42" t="s">
        <v>353</v>
      </c>
      <c r="C42" s="6">
        <v>1625</v>
      </c>
      <c r="D42" s="3">
        <f>C42/$E$2 * 100</f>
        <v>0.52698657724650322</v>
      </c>
    </row>
    <row r="43" spans="1:4" x14ac:dyDescent="0.3">
      <c r="A43" t="s">
        <v>64</v>
      </c>
      <c r="B43" t="s">
        <v>372</v>
      </c>
      <c r="C43" s="6">
        <v>1577</v>
      </c>
      <c r="D43" s="3">
        <f>C43/$E$2 * 100</f>
        <v>0.5114202045032219</v>
      </c>
    </row>
    <row r="44" spans="1:4" x14ac:dyDescent="0.3">
      <c r="A44" t="s">
        <v>11</v>
      </c>
      <c r="B44" t="s">
        <v>129</v>
      </c>
      <c r="C44" s="6">
        <v>1549</v>
      </c>
      <c r="D44" s="3">
        <f>C44/$E$2 * 100</f>
        <v>0.50233982040297442</v>
      </c>
    </row>
    <row r="45" spans="1:4" x14ac:dyDescent="0.3">
      <c r="A45" t="s">
        <v>17</v>
      </c>
      <c r="B45" t="s">
        <v>129</v>
      </c>
      <c r="C45" s="6">
        <v>1460</v>
      </c>
      <c r="D45" s="3">
        <f>C45/$E$2 * 100</f>
        <v>0.47347717094147368</v>
      </c>
    </row>
    <row r="46" spans="1:4" x14ac:dyDescent="0.3">
      <c r="A46" t="s">
        <v>65</v>
      </c>
      <c r="B46" t="s">
        <v>385</v>
      </c>
      <c r="C46" s="6">
        <v>1454</v>
      </c>
      <c r="D46" s="3">
        <f>C46/$E$2 * 100</f>
        <v>0.47153137434856357</v>
      </c>
    </row>
    <row r="47" spans="1:4" x14ac:dyDescent="0.3">
      <c r="A47" t="s">
        <v>66</v>
      </c>
      <c r="B47" t="s">
        <v>368</v>
      </c>
      <c r="C47" s="6">
        <v>1415</v>
      </c>
      <c r="D47" s="3">
        <f>C47/$E$2 * 100</f>
        <v>0.45888369649464739</v>
      </c>
    </row>
    <row r="48" spans="1:4" x14ac:dyDescent="0.3">
      <c r="A48" t="s">
        <v>67</v>
      </c>
      <c r="B48" t="s">
        <v>358</v>
      </c>
      <c r="C48" s="6">
        <v>1352</v>
      </c>
      <c r="D48" s="3">
        <f>C48/$E$2 * 100</f>
        <v>0.43845283226909071</v>
      </c>
    </row>
    <row r="49" spans="1:4" x14ac:dyDescent="0.3">
      <c r="A49" t="s">
        <v>68</v>
      </c>
      <c r="B49" t="s">
        <v>359</v>
      </c>
      <c r="C49" s="6">
        <v>1324</v>
      </c>
      <c r="D49" s="3">
        <f>C49/$E$2 * 100</f>
        <v>0.42937244816884329</v>
      </c>
    </row>
    <row r="50" spans="1:4" x14ac:dyDescent="0.3">
      <c r="A50" t="s">
        <v>69</v>
      </c>
      <c r="B50" t="s">
        <v>359</v>
      </c>
      <c r="C50" s="6">
        <v>1299</v>
      </c>
      <c r="D50" s="3">
        <f>C50/$E$2 * 100</f>
        <v>0.42126496236505084</v>
      </c>
    </row>
    <row r="51" spans="1:4" x14ac:dyDescent="0.3">
      <c r="A51" t="s">
        <v>70</v>
      </c>
      <c r="B51" t="s">
        <v>350</v>
      </c>
      <c r="C51" s="6">
        <v>1296</v>
      </c>
      <c r="D51" s="3">
        <f>C51/$E$2 * 100</f>
        <v>0.42029206406859582</v>
      </c>
    </row>
    <row r="52" spans="1:4" x14ac:dyDescent="0.3">
      <c r="A52" t="s">
        <v>71</v>
      </c>
      <c r="B52" t="s">
        <v>359</v>
      </c>
      <c r="C52" s="6">
        <v>1238</v>
      </c>
      <c r="D52" s="3">
        <f>C52/$E$2 * 100</f>
        <v>0.40148269700379752</v>
      </c>
    </row>
    <row r="53" spans="1:4" x14ac:dyDescent="0.3">
      <c r="A53" t="s">
        <v>72</v>
      </c>
      <c r="B53" t="s">
        <v>348</v>
      </c>
      <c r="C53" s="6">
        <v>1175</v>
      </c>
      <c r="D53" s="3">
        <f>C53/$E$2 * 100</f>
        <v>0.38105183277824084</v>
      </c>
    </row>
    <row r="54" spans="1:4" x14ac:dyDescent="0.3">
      <c r="A54" t="s">
        <v>73</v>
      </c>
      <c r="B54" t="s">
        <v>359</v>
      </c>
      <c r="C54" s="6">
        <v>1114</v>
      </c>
      <c r="D54" s="3">
        <f>C54/$E$2 * 100</f>
        <v>0.36126956741698746</v>
      </c>
    </row>
    <row r="55" spans="1:4" x14ac:dyDescent="0.3">
      <c r="A55" t="s">
        <v>74</v>
      </c>
      <c r="B55" t="s">
        <v>350</v>
      </c>
      <c r="C55" s="6">
        <v>1076</v>
      </c>
      <c r="D55" s="3">
        <f>C55/$E$2 * 100</f>
        <v>0.34894618899522306</v>
      </c>
    </row>
    <row r="56" spans="1:4" x14ac:dyDescent="0.3">
      <c r="A56" t="s">
        <v>22</v>
      </c>
      <c r="B56" t="s">
        <v>353</v>
      </c>
      <c r="C56" s="6">
        <v>1057</v>
      </c>
      <c r="D56" s="3">
        <f>C56/$E$2 * 100</f>
        <v>0.34278449978434089</v>
      </c>
    </row>
    <row r="57" spans="1:4" x14ac:dyDescent="0.3">
      <c r="A57" t="s">
        <v>75</v>
      </c>
      <c r="B57" t="s">
        <v>359</v>
      </c>
      <c r="C57" s="6">
        <v>1041</v>
      </c>
      <c r="D57" s="3">
        <f>C57/$E$2 * 100</f>
        <v>0.33759570886991375</v>
      </c>
    </row>
    <row r="58" spans="1:4" x14ac:dyDescent="0.3">
      <c r="A58" t="s">
        <v>76</v>
      </c>
      <c r="B58" t="s">
        <v>385</v>
      </c>
      <c r="C58" s="6">
        <v>1034</v>
      </c>
      <c r="D58" s="3">
        <f>C58/$E$2 * 100</f>
        <v>0.33532561284485191</v>
      </c>
    </row>
    <row r="59" spans="1:4" x14ac:dyDescent="0.3">
      <c r="A59" t="s">
        <v>77</v>
      </c>
      <c r="B59" t="s">
        <v>384</v>
      </c>
      <c r="C59" s="6">
        <v>1025</v>
      </c>
      <c r="D59" s="3">
        <f>C59/$E$2 * 100</f>
        <v>0.33240691795548666</v>
      </c>
    </row>
    <row r="60" spans="1:4" x14ac:dyDescent="0.3">
      <c r="A60" t="s">
        <v>79</v>
      </c>
      <c r="B60" t="s">
        <v>379</v>
      </c>
      <c r="C60" s="6">
        <v>1008</v>
      </c>
      <c r="D60" s="3">
        <f>C60/$E$2 * 100</f>
        <v>0.32689382760890784</v>
      </c>
    </row>
    <row r="61" spans="1:4" x14ac:dyDescent="0.3">
      <c r="A61" t="s">
        <v>57</v>
      </c>
      <c r="B61" t="s">
        <v>379</v>
      </c>
      <c r="C61" s="6">
        <v>982</v>
      </c>
      <c r="D61" s="3">
        <f>C61/$E$2 * 100</f>
        <v>0.31846204237296383</v>
      </c>
    </row>
    <row r="62" spans="1:4" x14ac:dyDescent="0.3">
      <c r="A62" t="s">
        <v>78</v>
      </c>
      <c r="B62" t="s">
        <v>129</v>
      </c>
      <c r="C62" s="6">
        <v>982</v>
      </c>
      <c r="D62" s="3">
        <f>C62/$E$2 * 100</f>
        <v>0.31846204237296383</v>
      </c>
    </row>
    <row r="63" spans="1:4" x14ac:dyDescent="0.3">
      <c r="A63" t="s">
        <v>20</v>
      </c>
      <c r="B63" t="s">
        <v>129</v>
      </c>
      <c r="C63" s="6">
        <v>953</v>
      </c>
      <c r="D63" s="3">
        <f>C63/$E$2 * 100</f>
        <v>0.30905735884056468</v>
      </c>
    </row>
    <row r="64" spans="1:4" x14ac:dyDescent="0.3">
      <c r="A64" t="s">
        <v>80</v>
      </c>
      <c r="B64" t="s">
        <v>351</v>
      </c>
      <c r="C64" s="6">
        <v>951</v>
      </c>
      <c r="D64" s="3">
        <f>C64/$E$2 * 100</f>
        <v>0.30840875997626127</v>
      </c>
    </row>
    <row r="65" spans="1:4" x14ac:dyDescent="0.3">
      <c r="A65" t="s">
        <v>57</v>
      </c>
      <c r="B65" t="s">
        <v>353</v>
      </c>
      <c r="C65" s="6">
        <v>947</v>
      </c>
      <c r="D65" s="3">
        <f>C65/$E$2 * 100</f>
        <v>0.30711156224765446</v>
      </c>
    </row>
    <row r="66" spans="1:4" x14ac:dyDescent="0.3">
      <c r="A66" t="s">
        <v>81</v>
      </c>
      <c r="B66" t="s">
        <v>358</v>
      </c>
      <c r="C66" s="6">
        <v>942</v>
      </c>
      <c r="D66" s="3">
        <f>C66/$E$2 * 100</f>
        <v>0.30549006508689602</v>
      </c>
    </row>
    <row r="67" spans="1:4" x14ac:dyDescent="0.3">
      <c r="A67" t="s">
        <v>19</v>
      </c>
      <c r="B67" t="s">
        <v>407</v>
      </c>
      <c r="C67" s="6">
        <v>898</v>
      </c>
      <c r="D67" s="3">
        <f>C67/$E$2 * 100</f>
        <v>0.29122089007222152</v>
      </c>
    </row>
    <row r="68" spans="1:4" x14ac:dyDescent="0.3">
      <c r="A68" t="s">
        <v>83</v>
      </c>
      <c r="B68" t="s">
        <v>358</v>
      </c>
      <c r="C68" s="6">
        <v>855</v>
      </c>
      <c r="D68" s="3">
        <f>C68/$E$2 * 100</f>
        <v>0.27727601448969863</v>
      </c>
    </row>
    <row r="69" spans="1:4" x14ac:dyDescent="0.3">
      <c r="A69" t="s">
        <v>84</v>
      </c>
      <c r="B69" t="s">
        <v>386</v>
      </c>
      <c r="C69" s="6">
        <v>846</v>
      </c>
      <c r="D69" s="3">
        <f>C69/$E$2 * 100</f>
        <v>0.27435731960033338</v>
      </c>
    </row>
    <row r="70" spans="1:4" x14ac:dyDescent="0.3">
      <c r="A70" t="s">
        <v>85</v>
      </c>
      <c r="B70" t="s">
        <v>350</v>
      </c>
      <c r="C70" s="6">
        <v>793</v>
      </c>
      <c r="D70" s="3">
        <f>C70/$E$2 * 100</f>
        <v>0.25716944969629357</v>
      </c>
    </row>
    <row r="71" spans="1:4" x14ac:dyDescent="0.3">
      <c r="A71" t="s">
        <v>86</v>
      </c>
      <c r="B71" t="s">
        <v>358</v>
      </c>
      <c r="C71" s="6">
        <v>782</v>
      </c>
      <c r="D71" s="3">
        <f>C71/$E$2 * 100</f>
        <v>0.25360215594262497</v>
      </c>
    </row>
    <row r="72" spans="1:4" x14ac:dyDescent="0.3">
      <c r="A72" t="s">
        <v>87</v>
      </c>
      <c r="B72" t="s">
        <v>358</v>
      </c>
      <c r="C72" s="6">
        <v>770</v>
      </c>
      <c r="D72" s="3">
        <f>C72/$E$2 * 100</f>
        <v>0.24971056275680462</v>
      </c>
    </row>
    <row r="73" spans="1:4" x14ac:dyDescent="0.3">
      <c r="A73" t="s">
        <v>88</v>
      </c>
      <c r="B73" t="s">
        <v>364</v>
      </c>
      <c r="C73" s="6">
        <v>743</v>
      </c>
      <c r="D73" s="3">
        <f>C73/$E$2 * 100</f>
        <v>0.24095447808870885</v>
      </c>
    </row>
    <row r="74" spans="1:4" x14ac:dyDescent="0.3">
      <c r="A74" t="s">
        <v>89</v>
      </c>
      <c r="B74" t="s">
        <v>350</v>
      </c>
      <c r="C74" s="6">
        <v>738</v>
      </c>
      <c r="D74" s="3">
        <f>C74/$E$2 * 100</f>
        <v>0.23933298092795041</v>
      </c>
    </row>
    <row r="75" spans="1:4" x14ac:dyDescent="0.3">
      <c r="A75" t="s">
        <v>92</v>
      </c>
      <c r="B75" t="s">
        <v>349</v>
      </c>
      <c r="C75" s="6">
        <v>727</v>
      </c>
      <c r="D75" s="3">
        <f>C75/$E$2 * 100</f>
        <v>0.23576568717428179</v>
      </c>
    </row>
    <row r="76" spans="1:4" x14ac:dyDescent="0.3">
      <c r="A76" t="s">
        <v>91</v>
      </c>
      <c r="B76" t="s">
        <v>94</v>
      </c>
      <c r="C76" s="6">
        <v>726</v>
      </c>
      <c r="D76" s="3">
        <f>C76/$E$2 * 100</f>
        <v>0.23544138774213005</v>
      </c>
    </row>
    <row r="77" spans="1:4" x14ac:dyDescent="0.3">
      <c r="A77" t="s">
        <v>90</v>
      </c>
      <c r="B77" t="s">
        <v>365</v>
      </c>
      <c r="C77" s="6">
        <v>721</v>
      </c>
      <c r="D77" s="3">
        <f>C77/$E$2 * 100</f>
        <v>0.23381989058137159</v>
      </c>
    </row>
    <row r="78" spans="1:4" x14ac:dyDescent="0.3">
      <c r="A78" t="s">
        <v>93</v>
      </c>
      <c r="B78" t="s">
        <v>349</v>
      </c>
      <c r="C78" s="6">
        <v>697</v>
      </c>
      <c r="D78" s="3">
        <f>C78/$E$2 * 100</f>
        <v>0.22603670420973093</v>
      </c>
    </row>
    <row r="79" spans="1:4" x14ac:dyDescent="0.3">
      <c r="A79" t="s">
        <v>94</v>
      </c>
      <c r="B79" t="s">
        <v>94</v>
      </c>
      <c r="C79" s="6">
        <v>696</v>
      </c>
      <c r="D79" s="3">
        <f>C79/$E$2 * 100</f>
        <v>0.22571240477757926</v>
      </c>
    </row>
    <row r="80" spans="1:4" x14ac:dyDescent="0.3">
      <c r="A80" t="s">
        <v>3</v>
      </c>
      <c r="B80" t="s">
        <v>356</v>
      </c>
      <c r="C80" s="6">
        <v>692</v>
      </c>
      <c r="D80" s="3">
        <f>C80/$E$2 * 100</f>
        <v>0.22441520704897244</v>
      </c>
    </row>
    <row r="81" spans="1:4" x14ac:dyDescent="0.3">
      <c r="A81" t="s">
        <v>82</v>
      </c>
      <c r="B81" t="s">
        <v>348</v>
      </c>
      <c r="C81" s="6">
        <v>691</v>
      </c>
      <c r="D81" s="3">
        <f>C81/$E$2 * 100</f>
        <v>0.22409090761682077</v>
      </c>
    </row>
    <row r="82" spans="1:4" x14ac:dyDescent="0.3">
      <c r="A82" t="s">
        <v>16</v>
      </c>
      <c r="B82" t="s">
        <v>353</v>
      </c>
      <c r="C82" s="6">
        <v>682</v>
      </c>
      <c r="D82" s="3">
        <f>C82/$E$2 * 100</f>
        <v>0.22117221272745552</v>
      </c>
    </row>
    <row r="83" spans="1:4" x14ac:dyDescent="0.3">
      <c r="A83" t="s">
        <v>96</v>
      </c>
      <c r="B83" t="s">
        <v>349</v>
      </c>
      <c r="C83" s="6">
        <v>682</v>
      </c>
      <c r="D83" s="3">
        <f>C83/$E$2 * 100</f>
        <v>0.22117221272745552</v>
      </c>
    </row>
    <row r="84" spans="1:4" x14ac:dyDescent="0.3">
      <c r="A84" t="s">
        <v>95</v>
      </c>
      <c r="B84" t="s">
        <v>360</v>
      </c>
      <c r="C84" s="6">
        <v>679</v>
      </c>
      <c r="D84" s="3">
        <f>C84/$E$2 * 100</f>
        <v>0.22019931443100044</v>
      </c>
    </row>
    <row r="85" spans="1:4" x14ac:dyDescent="0.3">
      <c r="A85" t="s">
        <v>97</v>
      </c>
      <c r="B85" t="s">
        <v>129</v>
      </c>
      <c r="C85" s="6">
        <v>665</v>
      </c>
      <c r="D85" s="3">
        <f>C85/$E$2 * 100</f>
        <v>0.2156591223808767</v>
      </c>
    </row>
    <row r="86" spans="1:4" x14ac:dyDescent="0.3">
      <c r="A86" t="s">
        <v>98</v>
      </c>
      <c r="B86" t="s">
        <v>368</v>
      </c>
      <c r="C86" s="6">
        <v>643</v>
      </c>
      <c r="D86" s="3">
        <f>C86/$E$2 * 100</f>
        <v>0.20852453487353942</v>
      </c>
    </row>
    <row r="87" spans="1:4" x14ac:dyDescent="0.3">
      <c r="A87" t="s">
        <v>100</v>
      </c>
      <c r="B87" t="s">
        <v>129</v>
      </c>
      <c r="C87" s="6">
        <v>614</v>
      </c>
      <c r="D87" s="3">
        <f>C87/$E$2 * 100</f>
        <v>0.19911985134114027</v>
      </c>
    </row>
    <row r="88" spans="1:4" x14ac:dyDescent="0.3">
      <c r="A88" t="s">
        <v>101</v>
      </c>
      <c r="B88" t="s">
        <v>349</v>
      </c>
      <c r="C88" s="6">
        <v>612</v>
      </c>
      <c r="D88" s="3">
        <f>C88/$E$2 * 100</f>
        <v>0.19847125247683689</v>
      </c>
    </row>
    <row r="89" spans="1:4" x14ac:dyDescent="0.3">
      <c r="A89" t="s">
        <v>102</v>
      </c>
      <c r="B89" t="s">
        <v>129</v>
      </c>
      <c r="C89" s="6">
        <v>595</v>
      </c>
      <c r="D89" s="3">
        <f>C89/$E$2 * 100</f>
        <v>0.1929581621302581</v>
      </c>
    </row>
    <row r="90" spans="1:4" x14ac:dyDescent="0.3">
      <c r="A90" t="s">
        <v>103</v>
      </c>
      <c r="B90" t="s">
        <v>407</v>
      </c>
      <c r="C90" s="6">
        <v>589</v>
      </c>
      <c r="D90" s="3">
        <f>C90/$E$2 * 100</f>
        <v>0.19101236553734793</v>
      </c>
    </row>
    <row r="91" spans="1:4" x14ac:dyDescent="0.3">
      <c r="A91" t="s">
        <v>105</v>
      </c>
      <c r="B91" t="s">
        <v>359</v>
      </c>
      <c r="C91" s="6">
        <v>571</v>
      </c>
      <c r="D91" s="3">
        <f>C91/$E$2 * 100</f>
        <v>0.18517497575861747</v>
      </c>
    </row>
    <row r="92" spans="1:4" x14ac:dyDescent="0.3">
      <c r="A92" t="s">
        <v>106</v>
      </c>
      <c r="B92" t="s">
        <v>129</v>
      </c>
      <c r="C92" s="6">
        <v>567</v>
      </c>
      <c r="D92" s="3">
        <f>C92/$E$2 * 100</f>
        <v>0.18387777803001065</v>
      </c>
    </row>
    <row r="93" spans="1:4" x14ac:dyDescent="0.3">
      <c r="A93" t="s">
        <v>107</v>
      </c>
      <c r="B93" t="s">
        <v>350</v>
      </c>
      <c r="C93" s="6">
        <v>565</v>
      </c>
      <c r="D93" s="3">
        <f>C93/$E$2 * 100</f>
        <v>0.18322917916570727</v>
      </c>
    </row>
    <row r="94" spans="1:4" x14ac:dyDescent="0.3">
      <c r="A94" t="s">
        <v>108</v>
      </c>
      <c r="B94" t="s">
        <v>365</v>
      </c>
      <c r="C94" s="6">
        <v>564</v>
      </c>
      <c r="D94" s="3">
        <f>C94/$E$2 * 100</f>
        <v>0.1829048797335556</v>
      </c>
    </row>
    <row r="95" spans="1:4" x14ac:dyDescent="0.3">
      <c r="A95" t="s">
        <v>109</v>
      </c>
      <c r="B95" t="s">
        <v>386</v>
      </c>
      <c r="C95" s="6">
        <v>556</v>
      </c>
      <c r="D95" s="3">
        <f>C95/$E$2 * 100</f>
        <v>0.18031048427634203</v>
      </c>
    </row>
    <row r="96" spans="1:4" x14ac:dyDescent="0.3">
      <c r="A96" t="s">
        <v>104</v>
      </c>
      <c r="B96" t="s">
        <v>365</v>
      </c>
      <c r="C96" s="6">
        <v>555</v>
      </c>
      <c r="D96" s="3">
        <f>C96/$E$2 * 100</f>
        <v>0.17998618484419032</v>
      </c>
    </row>
    <row r="97" spans="1:4" x14ac:dyDescent="0.3">
      <c r="A97" t="s">
        <v>110</v>
      </c>
      <c r="B97" t="s">
        <v>129</v>
      </c>
      <c r="C97" s="6">
        <v>550</v>
      </c>
      <c r="D97" s="3">
        <f>C97/$E$2 * 100</f>
        <v>0.17836468768343189</v>
      </c>
    </row>
    <row r="98" spans="1:4" x14ac:dyDescent="0.3">
      <c r="A98" t="s">
        <v>111</v>
      </c>
      <c r="B98" t="s">
        <v>379</v>
      </c>
      <c r="C98" s="6">
        <v>523</v>
      </c>
      <c r="D98" s="3">
        <f>C98/$E$2 * 100</f>
        <v>0.16960860301533612</v>
      </c>
    </row>
    <row r="99" spans="1:4" x14ac:dyDescent="0.3">
      <c r="A99" t="s">
        <v>112</v>
      </c>
      <c r="B99" t="s">
        <v>371</v>
      </c>
      <c r="C99" s="6">
        <v>514</v>
      </c>
      <c r="D99" s="3">
        <f>C99/$E$2 * 100</f>
        <v>0.16668990812597087</v>
      </c>
    </row>
    <row r="100" spans="1:4" x14ac:dyDescent="0.3">
      <c r="A100" t="s">
        <v>113</v>
      </c>
      <c r="B100" t="s">
        <v>368</v>
      </c>
      <c r="C100" s="6">
        <v>500</v>
      </c>
      <c r="D100" s="3">
        <f>C100/$E$2 * 100</f>
        <v>0.16214971607584716</v>
      </c>
    </row>
    <row r="101" spans="1:4" x14ac:dyDescent="0.3">
      <c r="A101" t="s">
        <v>114</v>
      </c>
      <c r="B101" t="s">
        <v>349</v>
      </c>
      <c r="C101" s="6">
        <v>491</v>
      </c>
      <c r="D101" s="3">
        <f>C101/$E$2 * 100</f>
        <v>0.15923102118648191</v>
      </c>
    </row>
    <row r="102" spans="1:4" x14ac:dyDescent="0.3">
      <c r="A102" t="s">
        <v>99</v>
      </c>
      <c r="B102" t="s">
        <v>356</v>
      </c>
      <c r="C102" s="6">
        <v>483</v>
      </c>
      <c r="D102" s="3">
        <f>C102/$E$2 * 100</f>
        <v>0.15663662572926834</v>
      </c>
    </row>
    <row r="103" spans="1:4" x14ac:dyDescent="0.3">
      <c r="A103" t="s">
        <v>115</v>
      </c>
      <c r="B103" t="s">
        <v>379</v>
      </c>
      <c r="C103" s="6">
        <v>476</v>
      </c>
      <c r="D103" s="3">
        <f>C103/$E$2 * 100</f>
        <v>0.15436652970420647</v>
      </c>
    </row>
    <row r="104" spans="1:4" x14ac:dyDescent="0.3">
      <c r="A104" t="s">
        <v>116</v>
      </c>
      <c r="B104" t="s">
        <v>379</v>
      </c>
      <c r="C104" s="6">
        <v>475</v>
      </c>
      <c r="D104" s="3">
        <f>C104/$E$2 * 100</f>
        <v>0.1540422302720548</v>
      </c>
    </row>
    <row r="105" spans="1:4" x14ac:dyDescent="0.3">
      <c r="A105" t="s">
        <v>117</v>
      </c>
      <c r="B105" t="s">
        <v>129</v>
      </c>
      <c r="C105" s="6">
        <v>470</v>
      </c>
      <c r="D105" s="3">
        <f>C105/$E$2 * 100</f>
        <v>0.15242073311129634</v>
      </c>
    </row>
    <row r="106" spans="1:4" x14ac:dyDescent="0.3">
      <c r="A106" t="s">
        <v>118</v>
      </c>
      <c r="B106" t="s">
        <v>359</v>
      </c>
      <c r="C106" s="6">
        <v>454</v>
      </c>
      <c r="D106" s="3">
        <f>C106/$E$2 * 100</f>
        <v>0.14723194219686922</v>
      </c>
    </row>
    <row r="107" spans="1:4" x14ac:dyDescent="0.3">
      <c r="A107" t="s">
        <v>122</v>
      </c>
      <c r="B107" t="s">
        <v>358</v>
      </c>
      <c r="C107" s="6">
        <v>445</v>
      </c>
      <c r="D107" s="3">
        <f>C107/$E$2 * 100</f>
        <v>0.14431324730750397</v>
      </c>
    </row>
    <row r="108" spans="1:4" x14ac:dyDescent="0.3">
      <c r="A108" t="s">
        <v>119</v>
      </c>
      <c r="B108" t="s">
        <v>379</v>
      </c>
      <c r="C108" s="6">
        <v>434</v>
      </c>
      <c r="D108" s="3">
        <f>C108/$E$2 * 100</f>
        <v>0.14074595355383532</v>
      </c>
    </row>
    <row r="109" spans="1:4" x14ac:dyDescent="0.3">
      <c r="A109" t="s">
        <v>121</v>
      </c>
      <c r="B109" t="s">
        <v>350</v>
      </c>
      <c r="C109" s="6">
        <v>433</v>
      </c>
      <c r="D109" s="3">
        <f>C109/$E$2 * 100</f>
        <v>0.14042165412168364</v>
      </c>
    </row>
    <row r="110" spans="1:4" x14ac:dyDescent="0.3">
      <c r="A110" t="s">
        <v>123</v>
      </c>
      <c r="B110" t="s">
        <v>386</v>
      </c>
      <c r="C110" s="6">
        <v>428</v>
      </c>
      <c r="D110" s="3">
        <f>C110/$E$2 * 100</f>
        <v>0.13880015696092515</v>
      </c>
    </row>
    <row r="111" spans="1:4" x14ac:dyDescent="0.3">
      <c r="A111" t="s">
        <v>124</v>
      </c>
      <c r="B111" t="s">
        <v>360</v>
      </c>
      <c r="C111" s="6">
        <v>416</v>
      </c>
      <c r="D111" s="3">
        <f>C111/$E$2 * 100</f>
        <v>0.13490856377510482</v>
      </c>
    </row>
    <row r="112" spans="1:4" x14ac:dyDescent="0.3">
      <c r="A112" t="s">
        <v>125</v>
      </c>
      <c r="B112" t="s">
        <v>379</v>
      </c>
      <c r="C112" s="6">
        <v>404</v>
      </c>
      <c r="D112" s="3">
        <f>C112/$E$2 * 100</f>
        <v>0.13101697058928449</v>
      </c>
    </row>
    <row r="113" spans="1:4" x14ac:dyDescent="0.3">
      <c r="A113" t="s">
        <v>127</v>
      </c>
      <c r="B113" t="s">
        <v>350</v>
      </c>
      <c r="C113" s="6">
        <v>400</v>
      </c>
      <c r="D113" s="3">
        <f>C113/$E$2 * 100</f>
        <v>0.12971977286067773</v>
      </c>
    </row>
    <row r="114" spans="1:4" x14ac:dyDescent="0.3">
      <c r="A114" t="s">
        <v>126</v>
      </c>
      <c r="B114" t="s">
        <v>353</v>
      </c>
      <c r="C114" s="6">
        <v>393</v>
      </c>
      <c r="D114" s="3">
        <f>C114/$E$2 * 100</f>
        <v>0.12744967683561587</v>
      </c>
    </row>
    <row r="115" spans="1:4" x14ac:dyDescent="0.3">
      <c r="A115" t="s">
        <v>128</v>
      </c>
      <c r="B115" t="s">
        <v>386</v>
      </c>
      <c r="C115" s="6">
        <v>384</v>
      </c>
      <c r="D115" s="3">
        <f>C115/$E$2 * 100</f>
        <v>0.1245309819462506</v>
      </c>
    </row>
    <row r="116" spans="1:4" x14ac:dyDescent="0.3">
      <c r="A116" t="s">
        <v>129</v>
      </c>
      <c r="B116" t="s">
        <v>129</v>
      </c>
      <c r="C116" s="6">
        <v>359</v>
      </c>
      <c r="D116" s="3">
        <f>C116/$E$2 * 100</f>
        <v>0.11642349614245827</v>
      </c>
    </row>
    <row r="117" spans="1:4" x14ac:dyDescent="0.3">
      <c r="A117" t="s">
        <v>130</v>
      </c>
      <c r="B117" t="s">
        <v>348</v>
      </c>
      <c r="C117" s="6">
        <v>356</v>
      </c>
      <c r="D117" s="3">
        <f>C117/$E$2 * 100</f>
        <v>0.11545059784600316</v>
      </c>
    </row>
    <row r="118" spans="1:4" x14ac:dyDescent="0.3">
      <c r="A118" t="s">
        <v>131</v>
      </c>
      <c r="B118" t="s">
        <v>365</v>
      </c>
      <c r="C118" s="6">
        <v>352</v>
      </c>
      <c r="D118" s="3">
        <f>C118/$E$2 * 100</f>
        <v>0.1141534001173964</v>
      </c>
    </row>
    <row r="119" spans="1:4" x14ac:dyDescent="0.3">
      <c r="A119" t="s">
        <v>132</v>
      </c>
      <c r="B119" t="s">
        <v>364</v>
      </c>
      <c r="C119" s="6">
        <v>347</v>
      </c>
      <c r="D119" s="3">
        <f>C119/$E$2 * 100</f>
        <v>0.11253190295663791</v>
      </c>
    </row>
    <row r="120" spans="1:4" x14ac:dyDescent="0.3">
      <c r="A120" t="s">
        <v>133</v>
      </c>
      <c r="B120" t="s">
        <v>348</v>
      </c>
      <c r="C120" s="6">
        <v>344</v>
      </c>
      <c r="D120" s="3">
        <f>C120/$E$2 * 100</f>
        <v>0.11155900466018284</v>
      </c>
    </row>
    <row r="121" spans="1:4" x14ac:dyDescent="0.3">
      <c r="A121" t="s">
        <v>6</v>
      </c>
      <c r="B121" t="s">
        <v>348</v>
      </c>
      <c r="C121" s="6">
        <v>341</v>
      </c>
      <c r="D121" s="3">
        <f>C121/$E$2 * 100</f>
        <v>0.11058610636372776</v>
      </c>
    </row>
    <row r="122" spans="1:4" x14ac:dyDescent="0.3">
      <c r="A122" t="s">
        <v>134</v>
      </c>
      <c r="B122" t="s">
        <v>350</v>
      </c>
      <c r="C122" s="6">
        <v>337</v>
      </c>
      <c r="D122" s="3">
        <f>C122/$E$2 * 100</f>
        <v>0.10928890863512097</v>
      </c>
    </row>
    <row r="123" spans="1:4" x14ac:dyDescent="0.3">
      <c r="A123" t="s">
        <v>135</v>
      </c>
      <c r="B123" t="s">
        <v>358</v>
      </c>
      <c r="C123" s="6">
        <v>334</v>
      </c>
      <c r="D123" s="3">
        <f>C123/$E$2 * 100</f>
        <v>0.10831601033866589</v>
      </c>
    </row>
    <row r="124" spans="1:4" x14ac:dyDescent="0.3">
      <c r="A124" t="s">
        <v>136</v>
      </c>
      <c r="B124" t="s">
        <v>379</v>
      </c>
      <c r="C124" s="6">
        <v>330</v>
      </c>
      <c r="D124" s="3">
        <f>C124/$E$2 * 100</f>
        <v>0.10701881261005912</v>
      </c>
    </row>
    <row r="125" spans="1:4" x14ac:dyDescent="0.3">
      <c r="A125" t="s">
        <v>137</v>
      </c>
      <c r="B125" t="s">
        <v>407</v>
      </c>
      <c r="C125" s="6">
        <v>323</v>
      </c>
      <c r="D125" s="3">
        <f>C125/$E$2 * 100</f>
        <v>0.10474871658499726</v>
      </c>
    </row>
    <row r="126" spans="1:4" x14ac:dyDescent="0.3">
      <c r="A126" t="s">
        <v>138</v>
      </c>
      <c r="B126" t="s">
        <v>356</v>
      </c>
      <c r="C126" s="6">
        <v>321</v>
      </c>
      <c r="D126" s="3">
        <f>C126/$E$2 * 100</f>
        <v>0.10410011772069387</v>
      </c>
    </row>
    <row r="127" spans="1:4" x14ac:dyDescent="0.3">
      <c r="A127" t="s">
        <v>139</v>
      </c>
      <c r="B127" t="s">
        <v>129</v>
      </c>
      <c r="C127" s="6">
        <v>319</v>
      </c>
      <c r="D127" s="3">
        <f>C127/$E$2 * 100</f>
        <v>0.10345151885639049</v>
      </c>
    </row>
    <row r="128" spans="1:4" x14ac:dyDescent="0.3">
      <c r="A128" t="s">
        <v>140</v>
      </c>
      <c r="B128" t="s">
        <v>348</v>
      </c>
      <c r="C128" s="6">
        <v>302</v>
      </c>
      <c r="D128" s="3">
        <f>C128/$E$2 * 100</f>
        <v>9.7938428509811687E-2</v>
      </c>
    </row>
    <row r="129" spans="1:4" x14ac:dyDescent="0.3">
      <c r="A129" t="s">
        <v>142</v>
      </c>
      <c r="B129" t="s">
        <v>353</v>
      </c>
      <c r="C129" s="6">
        <v>292</v>
      </c>
      <c r="D129" s="3">
        <f>C129/$E$2 * 100</f>
        <v>9.4695434188294736E-2</v>
      </c>
    </row>
    <row r="130" spans="1:4" x14ac:dyDescent="0.3">
      <c r="A130" t="s">
        <v>141</v>
      </c>
      <c r="B130" t="s">
        <v>360</v>
      </c>
      <c r="C130" s="6">
        <v>290</v>
      </c>
      <c r="D130" s="3">
        <f>C130/$E$2 * 100</f>
        <v>9.4046835323991357E-2</v>
      </c>
    </row>
    <row r="131" spans="1:4" x14ac:dyDescent="0.3">
      <c r="A131" t="s">
        <v>144</v>
      </c>
      <c r="B131" t="s">
        <v>129</v>
      </c>
      <c r="C131" s="6">
        <v>285</v>
      </c>
      <c r="D131" s="3">
        <f>C131/$E$2 * 100</f>
        <v>9.2425338163232881E-2</v>
      </c>
    </row>
    <row r="132" spans="1:4" x14ac:dyDescent="0.3">
      <c r="A132" t="s">
        <v>143</v>
      </c>
      <c r="B132" t="s">
        <v>353</v>
      </c>
      <c r="C132" s="6">
        <v>282</v>
      </c>
      <c r="D132" s="3">
        <f>C132/$E$2 * 100</f>
        <v>9.1452439866777799E-2</v>
      </c>
    </row>
    <row r="133" spans="1:4" x14ac:dyDescent="0.3">
      <c r="A133" t="s">
        <v>120</v>
      </c>
      <c r="B133" t="s">
        <v>375</v>
      </c>
      <c r="C133" s="6">
        <v>274</v>
      </c>
      <c r="D133" s="3">
        <f>C133/$E$2 * 100</f>
        <v>8.8858044409564241E-2</v>
      </c>
    </row>
    <row r="134" spans="1:4" x14ac:dyDescent="0.3">
      <c r="A134" t="s">
        <v>152</v>
      </c>
      <c r="B134" t="s">
        <v>361</v>
      </c>
      <c r="C134" s="6">
        <v>258</v>
      </c>
      <c r="D134" s="3">
        <f>C134/$E$2 * 100</f>
        <v>8.3669253495137125E-2</v>
      </c>
    </row>
    <row r="135" spans="1:4" x14ac:dyDescent="0.3">
      <c r="A135" t="s">
        <v>151</v>
      </c>
      <c r="B135" t="s">
        <v>350</v>
      </c>
      <c r="C135" s="6">
        <v>258</v>
      </c>
      <c r="D135" s="3">
        <f>C135/$E$2 * 100</f>
        <v>8.3669253495137125E-2</v>
      </c>
    </row>
    <row r="136" spans="1:4" x14ac:dyDescent="0.3">
      <c r="A136" t="s">
        <v>148</v>
      </c>
      <c r="B136" t="s">
        <v>348</v>
      </c>
      <c r="C136" s="6">
        <v>257</v>
      </c>
      <c r="D136" s="3">
        <f>C136/$E$2 * 100</f>
        <v>8.3344954062985435E-2</v>
      </c>
    </row>
    <row r="137" spans="1:4" x14ac:dyDescent="0.3">
      <c r="A137" t="s">
        <v>147</v>
      </c>
      <c r="B137" t="s">
        <v>386</v>
      </c>
      <c r="C137" s="6">
        <v>256</v>
      </c>
      <c r="D137" s="3">
        <f>C137/$E$2 * 100</f>
        <v>8.3020654630833746E-2</v>
      </c>
    </row>
    <row r="138" spans="1:4" x14ac:dyDescent="0.3">
      <c r="A138" t="s">
        <v>153</v>
      </c>
      <c r="B138" t="s">
        <v>359</v>
      </c>
      <c r="C138" s="6">
        <v>254</v>
      </c>
      <c r="D138" s="3">
        <f>C138/$E$2 * 100</f>
        <v>8.2372055766530353E-2</v>
      </c>
    </row>
    <row r="139" spans="1:4" x14ac:dyDescent="0.3">
      <c r="A139" t="s">
        <v>154</v>
      </c>
      <c r="B139" t="s">
        <v>371</v>
      </c>
      <c r="C139" s="6">
        <v>253</v>
      </c>
      <c r="D139" s="3">
        <f>C139/$E$2 * 100</f>
        <v>8.2047756334378663E-2</v>
      </c>
    </row>
    <row r="140" spans="1:4" x14ac:dyDescent="0.3">
      <c r="A140" t="s">
        <v>149</v>
      </c>
      <c r="B140" t="s">
        <v>390</v>
      </c>
      <c r="C140" s="6">
        <v>253</v>
      </c>
      <c r="D140" s="3">
        <f>C140/$E$2 * 100</f>
        <v>8.2047756334378663E-2</v>
      </c>
    </row>
    <row r="141" spans="1:4" x14ac:dyDescent="0.3">
      <c r="A141" t="s">
        <v>150</v>
      </c>
      <c r="B141" t="s">
        <v>365</v>
      </c>
      <c r="C141" s="6">
        <v>252</v>
      </c>
      <c r="D141" s="3">
        <f>C141/$E$2 * 100</f>
        <v>8.172345690222696E-2</v>
      </c>
    </row>
    <row r="142" spans="1:4" x14ac:dyDescent="0.3">
      <c r="A142" t="s">
        <v>14</v>
      </c>
      <c r="B142" t="s">
        <v>365</v>
      </c>
      <c r="C142" s="6">
        <v>248</v>
      </c>
      <c r="D142" s="3">
        <f>C142/$E$2 * 100</f>
        <v>8.0426259173620188E-2</v>
      </c>
    </row>
    <row r="143" spans="1:4" x14ac:dyDescent="0.3">
      <c r="A143" t="s">
        <v>155</v>
      </c>
      <c r="B143" t="s">
        <v>368</v>
      </c>
      <c r="C143" s="6">
        <v>247</v>
      </c>
      <c r="D143" s="3">
        <f>C143/$E$2 * 100</f>
        <v>8.0101959741468498E-2</v>
      </c>
    </row>
    <row r="144" spans="1:4" x14ac:dyDescent="0.3">
      <c r="A144" t="s">
        <v>50</v>
      </c>
      <c r="B144" t="s">
        <v>348</v>
      </c>
      <c r="C144" s="6">
        <v>246</v>
      </c>
      <c r="D144" s="3">
        <f>C144/$E$2 * 100</f>
        <v>7.9777660309316795E-2</v>
      </c>
    </row>
    <row r="145" spans="1:4" x14ac:dyDescent="0.3">
      <c r="A145" t="s">
        <v>156</v>
      </c>
      <c r="B145" t="s">
        <v>348</v>
      </c>
      <c r="C145" s="6">
        <v>243</v>
      </c>
      <c r="D145" s="3">
        <f>C145/$E$2 * 100</f>
        <v>7.8804762012861712E-2</v>
      </c>
    </row>
    <row r="146" spans="1:4" x14ac:dyDescent="0.3">
      <c r="A146" t="s">
        <v>157</v>
      </c>
      <c r="B146" t="s">
        <v>385</v>
      </c>
      <c r="C146" s="6">
        <v>243</v>
      </c>
      <c r="D146" s="3">
        <f>C146/$E$2 * 100</f>
        <v>7.8804762012861712E-2</v>
      </c>
    </row>
    <row r="147" spans="1:4" x14ac:dyDescent="0.3">
      <c r="A147" t="s">
        <v>159</v>
      </c>
      <c r="B147" t="s">
        <v>386</v>
      </c>
      <c r="C147" s="6">
        <v>243</v>
      </c>
      <c r="D147" s="3">
        <f>C147/$E$2 * 100</f>
        <v>7.8804762012861712E-2</v>
      </c>
    </row>
    <row r="148" spans="1:4" x14ac:dyDescent="0.3">
      <c r="A148" t="s">
        <v>158</v>
      </c>
      <c r="B148" t="s">
        <v>348</v>
      </c>
      <c r="C148" s="6">
        <v>242</v>
      </c>
      <c r="D148" s="3">
        <f>C148/$E$2 * 100</f>
        <v>7.8480462580710023E-2</v>
      </c>
    </row>
    <row r="149" spans="1:4" x14ac:dyDescent="0.3">
      <c r="A149" t="s">
        <v>160</v>
      </c>
      <c r="B149" t="s">
        <v>378</v>
      </c>
      <c r="C149" s="6">
        <v>236</v>
      </c>
      <c r="D149" s="3">
        <f>C149/$E$2 * 100</f>
        <v>7.6534665987799858E-2</v>
      </c>
    </row>
    <row r="150" spans="1:4" x14ac:dyDescent="0.3">
      <c r="A150" t="s">
        <v>161</v>
      </c>
      <c r="B150" t="s">
        <v>129</v>
      </c>
      <c r="C150" s="6">
        <v>229</v>
      </c>
      <c r="D150" s="3">
        <f>C150/$E$2 * 100</f>
        <v>7.4264569962737989E-2</v>
      </c>
    </row>
    <row r="151" spans="1:4" x14ac:dyDescent="0.3">
      <c r="A151" t="s">
        <v>162</v>
      </c>
      <c r="B151" t="s">
        <v>385</v>
      </c>
      <c r="C151" s="6">
        <v>228</v>
      </c>
      <c r="D151" s="3">
        <f>C151/$E$2 * 100</f>
        <v>7.39402705305863E-2</v>
      </c>
    </row>
    <row r="152" spans="1:4" x14ac:dyDescent="0.3">
      <c r="A152" t="s">
        <v>163</v>
      </c>
      <c r="B152" t="s">
        <v>350</v>
      </c>
      <c r="C152" s="6">
        <v>227</v>
      </c>
      <c r="D152" s="3">
        <f>C152/$E$2 * 100</f>
        <v>7.361597109843461E-2</v>
      </c>
    </row>
    <row r="153" spans="1:4" x14ac:dyDescent="0.3">
      <c r="A153" t="s">
        <v>164</v>
      </c>
      <c r="B153" t="s">
        <v>129</v>
      </c>
      <c r="C153" s="6">
        <v>226</v>
      </c>
      <c r="D153" s="3">
        <f>C153/$E$2 * 100</f>
        <v>7.329167166628292E-2</v>
      </c>
    </row>
    <row r="154" spans="1:4" x14ac:dyDescent="0.3">
      <c r="A154" t="s">
        <v>166</v>
      </c>
      <c r="B154" t="s">
        <v>348</v>
      </c>
      <c r="C154" s="6">
        <v>223</v>
      </c>
      <c r="D154" s="3">
        <f>C154/$E$2 * 100</f>
        <v>7.2318773369827824E-2</v>
      </c>
    </row>
    <row r="155" spans="1:4" x14ac:dyDescent="0.3">
      <c r="A155" t="s">
        <v>82</v>
      </c>
      <c r="B155" t="s">
        <v>350</v>
      </c>
      <c r="C155" s="6">
        <v>221</v>
      </c>
      <c r="D155" s="3">
        <f>C155/$E$2 * 100</f>
        <v>7.1670174505524445E-2</v>
      </c>
    </row>
    <row r="156" spans="1:4" x14ac:dyDescent="0.3">
      <c r="A156" t="s">
        <v>167</v>
      </c>
      <c r="B156" t="s">
        <v>129</v>
      </c>
      <c r="C156" s="6">
        <v>218</v>
      </c>
      <c r="D156" s="3">
        <f>C156/$E$2 * 100</f>
        <v>7.0697276209069349E-2</v>
      </c>
    </row>
    <row r="157" spans="1:4" x14ac:dyDescent="0.3">
      <c r="A157" t="s">
        <v>146</v>
      </c>
      <c r="B157" t="s">
        <v>360</v>
      </c>
      <c r="C157" s="6">
        <v>215</v>
      </c>
      <c r="D157" s="3">
        <f>C157/$E$2 * 100</f>
        <v>6.972437791261428E-2</v>
      </c>
    </row>
    <row r="158" spans="1:4" x14ac:dyDescent="0.3">
      <c r="A158" t="s">
        <v>169</v>
      </c>
      <c r="B158" t="s">
        <v>394</v>
      </c>
      <c r="C158" s="6">
        <v>210</v>
      </c>
      <c r="D158" s="3">
        <f>C158/$E$2 * 100</f>
        <v>6.8102880751855804E-2</v>
      </c>
    </row>
    <row r="159" spans="1:4" x14ac:dyDescent="0.3">
      <c r="A159" t="s">
        <v>168</v>
      </c>
      <c r="B159" t="s">
        <v>359</v>
      </c>
      <c r="C159" s="6">
        <v>210</v>
      </c>
      <c r="D159" s="3">
        <f>C159/$E$2 * 100</f>
        <v>6.8102880751855804E-2</v>
      </c>
    </row>
    <row r="160" spans="1:4" x14ac:dyDescent="0.3">
      <c r="A160" t="s">
        <v>170</v>
      </c>
      <c r="B160" t="s">
        <v>386</v>
      </c>
      <c r="C160" s="6">
        <v>209</v>
      </c>
      <c r="D160" s="3">
        <f>C160/$E$2 * 100</f>
        <v>6.7778581319704101E-2</v>
      </c>
    </row>
    <row r="161" spans="1:4" x14ac:dyDescent="0.3">
      <c r="A161" t="s">
        <v>145</v>
      </c>
      <c r="B161" t="s">
        <v>365</v>
      </c>
      <c r="C161" s="6">
        <v>205</v>
      </c>
      <c r="D161" s="3">
        <f>C161/$E$2 * 100</f>
        <v>6.6481383591097329E-2</v>
      </c>
    </row>
    <row r="162" spans="1:4" x14ac:dyDescent="0.3">
      <c r="A162" t="s">
        <v>171</v>
      </c>
      <c r="B162" t="s">
        <v>358</v>
      </c>
      <c r="C162" s="6">
        <v>203</v>
      </c>
      <c r="D162" s="3">
        <f>C162/$E$2 * 100</f>
        <v>6.5832784726793936E-2</v>
      </c>
    </row>
    <row r="163" spans="1:4" x14ac:dyDescent="0.3">
      <c r="A163" t="s">
        <v>172</v>
      </c>
      <c r="B163" t="s">
        <v>389</v>
      </c>
      <c r="C163" s="6">
        <v>201</v>
      </c>
      <c r="D163" s="3">
        <f>C163/$E$2 * 100</f>
        <v>6.5184185862490557E-2</v>
      </c>
    </row>
    <row r="164" spans="1:4" x14ac:dyDescent="0.3">
      <c r="A164" t="s">
        <v>173</v>
      </c>
      <c r="B164" t="s">
        <v>358</v>
      </c>
      <c r="C164" s="6">
        <v>195</v>
      </c>
      <c r="D164" s="3">
        <f>C164/$E$2 * 100</f>
        <v>6.3238389269580392E-2</v>
      </c>
    </row>
    <row r="165" spans="1:4" x14ac:dyDescent="0.3">
      <c r="A165" t="s">
        <v>174</v>
      </c>
      <c r="B165" t="s">
        <v>365</v>
      </c>
      <c r="C165" s="6">
        <v>193</v>
      </c>
      <c r="D165" s="3">
        <f>C165/$E$2 * 100</f>
        <v>6.2589790405276999E-2</v>
      </c>
    </row>
    <row r="166" spans="1:4" x14ac:dyDescent="0.3">
      <c r="A166" t="s">
        <v>175</v>
      </c>
      <c r="B166" t="s">
        <v>129</v>
      </c>
      <c r="C166" s="6">
        <v>192</v>
      </c>
      <c r="D166" s="3">
        <f>C166/$E$2 * 100</f>
        <v>6.2265490973125302E-2</v>
      </c>
    </row>
    <row r="167" spans="1:4" x14ac:dyDescent="0.3">
      <c r="A167" t="s">
        <v>176</v>
      </c>
      <c r="B167" t="s">
        <v>348</v>
      </c>
      <c r="C167" s="6">
        <v>191</v>
      </c>
      <c r="D167" s="3">
        <f>C167/$E$2 * 100</f>
        <v>6.1941191540973613E-2</v>
      </c>
    </row>
    <row r="168" spans="1:4" x14ac:dyDescent="0.3">
      <c r="A168" t="s">
        <v>177</v>
      </c>
      <c r="B168" t="s">
        <v>129</v>
      </c>
      <c r="C168" s="6">
        <v>190</v>
      </c>
      <c r="D168" s="3">
        <f>C168/$E$2 * 100</f>
        <v>6.1616892108821923E-2</v>
      </c>
    </row>
    <row r="169" spans="1:4" x14ac:dyDescent="0.3">
      <c r="A169" t="s">
        <v>178</v>
      </c>
      <c r="B169" t="s">
        <v>376</v>
      </c>
      <c r="C169" s="6">
        <v>188</v>
      </c>
      <c r="D169" s="3">
        <f>C169/$E$2 * 100</f>
        <v>6.0968293244518523E-2</v>
      </c>
    </row>
    <row r="170" spans="1:4" x14ac:dyDescent="0.3">
      <c r="A170" t="s">
        <v>179</v>
      </c>
      <c r="B170" t="s">
        <v>360</v>
      </c>
      <c r="C170" s="6">
        <v>178</v>
      </c>
      <c r="D170" s="3">
        <f>C170/$E$2 * 100</f>
        <v>5.7725298923001579E-2</v>
      </c>
    </row>
    <row r="171" spans="1:4" x14ac:dyDescent="0.3">
      <c r="A171" t="s">
        <v>165</v>
      </c>
      <c r="B171" t="s">
        <v>356</v>
      </c>
      <c r="C171" s="6">
        <v>177</v>
      </c>
      <c r="D171" s="3">
        <f>C171/$E$2 * 100</f>
        <v>5.740099949084989E-2</v>
      </c>
    </row>
    <row r="172" spans="1:4" x14ac:dyDescent="0.3">
      <c r="A172" t="s">
        <v>180</v>
      </c>
      <c r="B172" t="s">
        <v>407</v>
      </c>
      <c r="C172" s="6">
        <v>174</v>
      </c>
      <c r="D172" s="3">
        <f>C172/$E$2 * 100</f>
        <v>5.6428101194394814E-2</v>
      </c>
    </row>
    <row r="173" spans="1:4" x14ac:dyDescent="0.3">
      <c r="A173" t="s">
        <v>181</v>
      </c>
      <c r="B173" t="s">
        <v>351</v>
      </c>
      <c r="C173" s="6">
        <v>166</v>
      </c>
      <c r="D173" s="3">
        <f>C173/$E$2 * 100</f>
        <v>5.3833705737181256E-2</v>
      </c>
    </row>
    <row r="174" spans="1:4" x14ac:dyDescent="0.3">
      <c r="A174" t="s">
        <v>120</v>
      </c>
      <c r="B174" t="s">
        <v>355</v>
      </c>
      <c r="C174" s="6">
        <v>159</v>
      </c>
      <c r="D174" s="3">
        <f>C174/$E$2 * 100</f>
        <v>5.1563609712119401E-2</v>
      </c>
    </row>
    <row r="175" spans="1:4" x14ac:dyDescent="0.3">
      <c r="A175" t="s">
        <v>183</v>
      </c>
      <c r="B175" t="s">
        <v>379</v>
      </c>
      <c r="C175" s="6">
        <v>155</v>
      </c>
      <c r="D175" s="3">
        <f>C175/$E$2 * 100</f>
        <v>5.0266411983512622E-2</v>
      </c>
    </row>
    <row r="176" spans="1:4" x14ac:dyDescent="0.3">
      <c r="A176" t="s">
        <v>182</v>
      </c>
      <c r="B176" t="s">
        <v>377</v>
      </c>
      <c r="C176" s="6">
        <v>151</v>
      </c>
      <c r="D176" s="3">
        <f>C176/$E$2 * 100</f>
        <v>4.8969214254905843E-2</v>
      </c>
    </row>
    <row r="177" spans="1:4" x14ac:dyDescent="0.3">
      <c r="A177" t="s">
        <v>99</v>
      </c>
      <c r="B177" t="s">
        <v>360</v>
      </c>
      <c r="C177" s="6">
        <v>149</v>
      </c>
      <c r="D177" s="3">
        <f>C177/$E$2 * 100</f>
        <v>4.832061539060245E-2</v>
      </c>
    </row>
    <row r="178" spans="1:4" x14ac:dyDescent="0.3">
      <c r="A178" t="s">
        <v>184</v>
      </c>
      <c r="B178" t="s">
        <v>350</v>
      </c>
      <c r="C178" s="6">
        <v>145</v>
      </c>
      <c r="D178" s="3">
        <f>C178/$E$2 * 100</f>
        <v>4.7023417661995678E-2</v>
      </c>
    </row>
    <row r="179" spans="1:4" x14ac:dyDescent="0.3">
      <c r="A179" t="s">
        <v>185</v>
      </c>
      <c r="B179" t="s">
        <v>129</v>
      </c>
      <c r="C179" s="6">
        <v>141</v>
      </c>
      <c r="D179" s="3">
        <f>C179/$E$2 * 100</f>
        <v>4.5726219933388899E-2</v>
      </c>
    </row>
    <row r="180" spans="1:4" x14ac:dyDescent="0.3">
      <c r="A180" t="s">
        <v>189</v>
      </c>
      <c r="B180" t="s">
        <v>382</v>
      </c>
      <c r="C180" s="6">
        <v>126</v>
      </c>
      <c r="D180" s="3">
        <f>C180/$E$2 * 100</f>
        <v>4.086172845111348E-2</v>
      </c>
    </row>
    <row r="181" spans="1:4" x14ac:dyDescent="0.3">
      <c r="A181" t="s">
        <v>187</v>
      </c>
      <c r="B181" t="s">
        <v>379</v>
      </c>
      <c r="C181" s="6">
        <v>124</v>
      </c>
      <c r="D181" s="3">
        <f>C181/$E$2 * 100</f>
        <v>4.0213129586810094E-2</v>
      </c>
    </row>
    <row r="182" spans="1:4" x14ac:dyDescent="0.3">
      <c r="A182" t="s">
        <v>186</v>
      </c>
      <c r="B182" t="s">
        <v>356</v>
      </c>
      <c r="C182" s="6">
        <v>123</v>
      </c>
      <c r="D182" s="3">
        <f>C182/$E$2 * 100</f>
        <v>3.9888830154658397E-2</v>
      </c>
    </row>
    <row r="183" spans="1:4" x14ac:dyDescent="0.3">
      <c r="A183" t="s">
        <v>188</v>
      </c>
      <c r="B183" t="s">
        <v>129</v>
      </c>
      <c r="C183" s="6">
        <v>122</v>
      </c>
      <c r="D183" s="3">
        <f>C183/$E$2 * 100</f>
        <v>3.9564530722506701E-2</v>
      </c>
    </row>
    <row r="184" spans="1:4" x14ac:dyDescent="0.3">
      <c r="A184" t="s">
        <v>190</v>
      </c>
      <c r="B184" t="s">
        <v>359</v>
      </c>
      <c r="C184" s="6">
        <v>118</v>
      </c>
      <c r="D184" s="3">
        <f>C184/$E$2 * 100</f>
        <v>3.8267332993899929E-2</v>
      </c>
    </row>
    <row r="185" spans="1:4" x14ac:dyDescent="0.3">
      <c r="A185" t="s">
        <v>193</v>
      </c>
      <c r="B185" t="s">
        <v>94</v>
      </c>
      <c r="C185" s="6">
        <v>113</v>
      </c>
      <c r="D185" s="3">
        <f>C185/$E$2 * 100</f>
        <v>3.664583583314146E-2</v>
      </c>
    </row>
    <row r="186" spans="1:4" x14ac:dyDescent="0.3">
      <c r="A186" t="s">
        <v>195</v>
      </c>
      <c r="B186" t="s">
        <v>385</v>
      </c>
      <c r="C186" s="6">
        <v>112</v>
      </c>
      <c r="D186" s="3">
        <f>C186/$E$2 * 100</f>
        <v>3.6321536400989757E-2</v>
      </c>
    </row>
    <row r="187" spans="1:4" x14ac:dyDescent="0.3">
      <c r="A187" t="s">
        <v>197</v>
      </c>
      <c r="B187" t="s">
        <v>94</v>
      </c>
      <c r="C187" s="6">
        <v>111</v>
      </c>
      <c r="D187" s="3">
        <f>C187/$E$2 * 100</f>
        <v>3.5997236968838067E-2</v>
      </c>
    </row>
    <row r="188" spans="1:4" x14ac:dyDescent="0.3">
      <c r="A188" t="s">
        <v>194</v>
      </c>
      <c r="B188" t="s">
        <v>355</v>
      </c>
      <c r="C188" s="6">
        <v>110</v>
      </c>
      <c r="D188" s="3">
        <f>C188/$E$2 * 100</f>
        <v>3.5672937536686378E-2</v>
      </c>
    </row>
    <row r="189" spans="1:4" x14ac:dyDescent="0.3">
      <c r="A189" t="s">
        <v>196</v>
      </c>
      <c r="B189" t="s">
        <v>348</v>
      </c>
      <c r="C189" s="6">
        <v>106</v>
      </c>
      <c r="D189" s="3">
        <f>C189/$E$2 * 100</f>
        <v>3.4375739808079599E-2</v>
      </c>
    </row>
    <row r="190" spans="1:4" x14ac:dyDescent="0.3">
      <c r="A190" t="s">
        <v>198</v>
      </c>
      <c r="B190" t="s">
        <v>359</v>
      </c>
      <c r="C190" s="6">
        <v>103</v>
      </c>
      <c r="D190" s="3">
        <f>C190/$E$2 * 100</f>
        <v>3.3402841511624516E-2</v>
      </c>
    </row>
    <row r="191" spans="1:4" x14ac:dyDescent="0.3">
      <c r="A191" t="s">
        <v>192</v>
      </c>
      <c r="B191" t="s">
        <v>356</v>
      </c>
      <c r="C191" s="6">
        <v>102</v>
      </c>
      <c r="D191" s="3">
        <f>C191/$E$2 * 100</f>
        <v>3.307854207947282E-2</v>
      </c>
    </row>
    <row r="192" spans="1:4" x14ac:dyDescent="0.3">
      <c r="A192" t="s">
        <v>199</v>
      </c>
      <c r="B192" t="s">
        <v>366</v>
      </c>
      <c r="C192" s="6">
        <v>99</v>
      </c>
      <c r="D192" s="3">
        <f>C192/$E$2 * 100</f>
        <v>3.2105643783017737E-2</v>
      </c>
    </row>
    <row r="193" spans="1:4" x14ac:dyDescent="0.3">
      <c r="A193" t="s">
        <v>191</v>
      </c>
      <c r="B193" t="s">
        <v>360</v>
      </c>
      <c r="C193" s="6">
        <v>94</v>
      </c>
      <c r="D193" s="3">
        <f>C193/$E$2 * 100</f>
        <v>3.0484146622259262E-2</v>
      </c>
    </row>
    <row r="194" spans="1:4" x14ac:dyDescent="0.3">
      <c r="A194" t="s">
        <v>200</v>
      </c>
      <c r="B194" t="s">
        <v>370</v>
      </c>
      <c r="C194" s="6">
        <v>92</v>
      </c>
      <c r="D194" s="3">
        <f>C194/$E$2 * 100</f>
        <v>2.9835547757955879E-2</v>
      </c>
    </row>
    <row r="195" spans="1:4" x14ac:dyDescent="0.3">
      <c r="A195" t="s">
        <v>46</v>
      </c>
      <c r="B195" t="s">
        <v>407</v>
      </c>
      <c r="C195" s="6">
        <v>90</v>
      </c>
      <c r="D195" s="3">
        <f>C195/$E$2 * 100</f>
        <v>2.918694889365249E-2</v>
      </c>
    </row>
    <row r="196" spans="1:4" x14ac:dyDescent="0.3">
      <c r="A196" t="s">
        <v>201</v>
      </c>
      <c r="B196" t="s">
        <v>360</v>
      </c>
      <c r="C196" s="6">
        <v>87</v>
      </c>
      <c r="D196" s="3">
        <f>C196/$E$2 * 100</f>
        <v>2.8214050597197407E-2</v>
      </c>
    </row>
    <row r="197" spans="1:4" x14ac:dyDescent="0.3">
      <c r="A197" t="s">
        <v>202</v>
      </c>
      <c r="B197" t="s">
        <v>353</v>
      </c>
      <c r="C197" s="6">
        <v>87</v>
      </c>
      <c r="D197" s="3">
        <f>C197/$E$2 * 100</f>
        <v>2.8214050597197407E-2</v>
      </c>
    </row>
    <row r="198" spans="1:4" x14ac:dyDescent="0.3">
      <c r="A198" t="s">
        <v>203</v>
      </c>
      <c r="B198" t="s">
        <v>379</v>
      </c>
      <c r="C198" s="6">
        <v>85</v>
      </c>
      <c r="D198" s="3">
        <f>C198/$E$2 * 100</f>
        <v>2.7565451732894018E-2</v>
      </c>
    </row>
    <row r="199" spans="1:4" x14ac:dyDescent="0.3">
      <c r="A199" t="s">
        <v>204</v>
      </c>
      <c r="B199" t="s">
        <v>373</v>
      </c>
      <c r="C199" s="6">
        <v>83</v>
      </c>
      <c r="D199" s="3">
        <f>C199/$E$2 * 100</f>
        <v>2.6916852868590628E-2</v>
      </c>
    </row>
    <row r="200" spans="1:4" x14ac:dyDescent="0.3">
      <c r="A200" t="s">
        <v>206</v>
      </c>
      <c r="B200" t="s">
        <v>376</v>
      </c>
      <c r="C200" s="6">
        <v>82</v>
      </c>
      <c r="D200" s="3">
        <f>C200/$E$2 * 100</f>
        <v>2.6592553436438935E-2</v>
      </c>
    </row>
    <row r="201" spans="1:4" x14ac:dyDescent="0.3">
      <c r="A201" t="s">
        <v>207</v>
      </c>
      <c r="B201" t="s">
        <v>350</v>
      </c>
      <c r="C201" s="6">
        <v>78</v>
      </c>
      <c r="D201" s="3">
        <f>C201/$E$2 * 100</f>
        <v>2.5295355707832156E-2</v>
      </c>
    </row>
    <row r="202" spans="1:4" x14ac:dyDescent="0.3">
      <c r="A202" t="s">
        <v>208</v>
      </c>
      <c r="B202" t="s">
        <v>355</v>
      </c>
      <c r="C202" s="6">
        <v>77</v>
      </c>
      <c r="D202" s="3">
        <f>C202/$E$2 * 100</f>
        <v>2.4971056275680463E-2</v>
      </c>
    </row>
    <row r="203" spans="1:4" x14ac:dyDescent="0.3">
      <c r="A203" t="s">
        <v>212</v>
      </c>
      <c r="B203" t="s">
        <v>350</v>
      </c>
      <c r="C203" s="6">
        <v>77</v>
      </c>
      <c r="D203" s="3">
        <f>C203/$E$2 * 100</f>
        <v>2.4971056275680463E-2</v>
      </c>
    </row>
    <row r="204" spans="1:4" x14ac:dyDescent="0.3">
      <c r="A204" t="s">
        <v>209</v>
      </c>
      <c r="B204" t="s">
        <v>385</v>
      </c>
      <c r="C204" s="6">
        <v>76</v>
      </c>
      <c r="D204" s="3">
        <f>C204/$E$2 * 100</f>
        <v>2.4646756843528767E-2</v>
      </c>
    </row>
    <row r="205" spans="1:4" x14ac:dyDescent="0.3">
      <c r="A205" t="s">
        <v>214</v>
      </c>
      <c r="B205" t="s">
        <v>351</v>
      </c>
      <c r="C205" s="6">
        <v>76</v>
      </c>
      <c r="D205" s="3">
        <f>C205/$E$2 * 100</f>
        <v>2.4646756843528767E-2</v>
      </c>
    </row>
    <row r="206" spans="1:4" x14ac:dyDescent="0.3">
      <c r="A206" t="s">
        <v>211</v>
      </c>
      <c r="B206" t="s">
        <v>348</v>
      </c>
      <c r="C206" s="6">
        <v>75</v>
      </c>
      <c r="D206" s="3">
        <f>C206/$E$2 * 100</f>
        <v>2.4322457411377073E-2</v>
      </c>
    </row>
    <row r="207" spans="1:4" x14ac:dyDescent="0.3">
      <c r="A207" t="s">
        <v>227</v>
      </c>
      <c r="B207" t="s">
        <v>353</v>
      </c>
      <c r="C207" s="6">
        <v>74</v>
      </c>
      <c r="D207" s="3">
        <f>C207/$E$2 * 100</f>
        <v>2.399815797922538E-2</v>
      </c>
    </row>
    <row r="208" spans="1:4" x14ac:dyDescent="0.3">
      <c r="A208" t="s">
        <v>210</v>
      </c>
      <c r="B208" t="s">
        <v>358</v>
      </c>
      <c r="C208" s="6">
        <v>74</v>
      </c>
      <c r="D208" s="3">
        <f>C208/$E$2 * 100</f>
        <v>2.399815797922538E-2</v>
      </c>
    </row>
    <row r="209" spans="1:4" x14ac:dyDescent="0.3">
      <c r="A209" t="s">
        <v>213</v>
      </c>
      <c r="B209" t="s">
        <v>129</v>
      </c>
      <c r="C209" s="6">
        <v>72</v>
      </c>
      <c r="D209" s="3">
        <f>C209/$E$2 * 100</f>
        <v>2.3349559114921991E-2</v>
      </c>
    </row>
    <row r="210" spans="1:4" x14ac:dyDescent="0.3">
      <c r="A210" t="s">
        <v>215</v>
      </c>
      <c r="B210" t="s">
        <v>348</v>
      </c>
      <c r="C210" s="6">
        <v>72</v>
      </c>
      <c r="D210" s="3">
        <f>C210/$E$2 * 100</f>
        <v>2.3349559114921991E-2</v>
      </c>
    </row>
    <row r="211" spans="1:4" x14ac:dyDescent="0.3">
      <c r="A211" t="s">
        <v>216</v>
      </c>
      <c r="B211" t="s">
        <v>382</v>
      </c>
      <c r="C211" s="6">
        <v>71</v>
      </c>
      <c r="D211" s="3">
        <f>C211/$E$2 * 100</f>
        <v>2.3025259682770294E-2</v>
      </c>
    </row>
    <row r="212" spans="1:4" x14ac:dyDescent="0.3">
      <c r="A212" t="s">
        <v>145</v>
      </c>
      <c r="B212" t="s">
        <v>359</v>
      </c>
      <c r="C212" s="6">
        <v>71</v>
      </c>
      <c r="D212" s="3">
        <f>C212/$E$2 * 100</f>
        <v>2.3025259682770294E-2</v>
      </c>
    </row>
    <row r="213" spans="1:4" x14ac:dyDescent="0.3">
      <c r="A213" t="s">
        <v>217</v>
      </c>
      <c r="B213" t="s">
        <v>365</v>
      </c>
      <c r="C213" s="6">
        <v>70</v>
      </c>
      <c r="D213" s="3">
        <f>C213/$E$2 * 100</f>
        <v>2.2700960250618601E-2</v>
      </c>
    </row>
    <row r="214" spans="1:4" x14ac:dyDescent="0.3">
      <c r="A214" t="s">
        <v>218</v>
      </c>
      <c r="B214" t="s">
        <v>353</v>
      </c>
      <c r="C214" s="6">
        <v>66</v>
      </c>
      <c r="D214" s="3">
        <f>C214/$E$2 * 100</f>
        <v>2.1403762522011822E-2</v>
      </c>
    </row>
    <row r="215" spans="1:4" x14ac:dyDescent="0.3">
      <c r="A215" t="s">
        <v>220</v>
      </c>
      <c r="B215" t="s">
        <v>353</v>
      </c>
      <c r="C215" s="6">
        <v>65</v>
      </c>
      <c r="D215" s="3">
        <f>C215/$E$2 * 100</f>
        <v>2.1079463089860129E-2</v>
      </c>
    </row>
    <row r="216" spans="1:4" x14ac:dyDescent="0.3">
      <c r="A216" t="s">
        <v>219</v>
      </c>
      <c r="B216" t="s">
        <v>385</v>
      </c>
      <c r="C216" s="6">
        <v>64</v>
      </c>
      <c r="D216" s="3">
        <f>C216/$E$2 * 100</f>
        <v>2.0755163657708436E-2</v>
      </c>
    </row>
    <row r="217" spans="1:4" x14ac:dyDescent="0.3">
      <c r="A217" t="s">
        <v>221</v>
      </c>
      <c r="B217" t="s">
        <v>350</v>
      </c>
      <c r="C217" s="6">
        <v>63</v>
      </c>
      <c r="D217" s="3">
        <f>C217/$E$2 * 100</f>
        <v>2.043086422555674E-2</v>
      </c>
    </row>
    <row r="218" spans="1:4" x14ac:dyDescent="0.3">
      <c r="A218" t="s">
        <v>222</v>
      </c>
      <c r="B218" t="s">
        <v>407</v>
      </c>
      <c r="C218" s="6">
        <v>62</v>
      </c>
      <c r="D218" s="3">
        <f>C218/$E$2 * 100</f>
        <v>2.0106564793405047E-2</v>
      </c>
    </row>
    <row r="219" spans="1:4" x14ac:dyDescent="0.3">
      <c r="A219" t="s">
        <v>223</v>
      </c>
      <c r="B219" t="s">
        <v>129</v>
      </c>
      <c r="C219" s="6">
        <v>62</v>
      </c>
      <c r="D219" s="3">
        <f>C219/$E$2 * 100</f>
        <v>2.0106564793405047E-2</v>
      </c>
    </row>
    <row r="220" spans="1:4" x14ac:dyDescent="0.3">
      <c r="A220" t="s">
        <v>225</v>
      </c>
      <c r="B220" t="s">
        <v>350</v>
      </c>
      <c r="C220" s="6">
        <v>61</v>
      </c>
      <c r="D220" s="3">
        <f>C220/$E$2 * 100</f>
        <v>1.978226536125335E-2</v>
      </c>
    </row>
    <row r="221" spans="1:4" x14ac:dyDescent="0.3">
      <c r="A221" t="s">
        <v>224</v>
      </c>
      <c r="B221" t="s">
        <v>348</v>
      </c>
      <c r="C221" s="6">
        <v>61</v>
      </c>
      <c r="D221" s="3">
        <f>C221/$E$2 * 100</f>
        <v>1.978226536125335E-2</v>
      </c>
    </row>
    <row r="222" spans="1:4" x14ac:dyDescent="0.3">
      <c r="A222" t="s">
        <v>226</v>
      </c>
      <c r="B222" t="s">
        <v>397</v>
      </c>
      <c r="C222" s="6">
        <v>60</v>
      </c>
      <c r="D222" s="3">
        <f>C222/$E$2 * 100</f>
        <v>1.9457965929101657E-2</v>
      </c>
    </row>
    <row r="223" spans="1:4" x14ac:dyDescent="0.3">
      <c r="A223" t="s">
        <v>228</v>
      </c>
      <c r="B223" t="s">
        <v>407</v>
      </c>
      <c r="C223" s="6">
        <v>57</v>
      </c>
      <c r="D223" s="3">
        <f>C223/$E$2 * 100</f>
        <v>1.8485067632646575E-2</v>
      </c>
    </row>
    <row r="224" spans="1:4" x14ac:dyDescent="0.3">
      <c r="A224" t="s">
        <v>229</v>
      </c>
      <c r="B224" t="s">
        <v>351</v>
      </c>
      <c r="C224" s="6">
        <v>56</v>
      </c>
      <c r="D224" s="3">
        <f>C224/$E$2 * 100</f>
        <v>1.8160768200494878E-2</v>
      </c>
    </row>
    <row r="225" spans="1:4" x14ac:dyDescent="0.3">
      <c r="A225" t="s">
        <v>235</v>
      </c>
      <c r="B225" t="s">
        <v>379</v>
      </c>
      <c r="C225" s="6">
        <v>56</v>
      </c>
      <c r="D225" s="3">
        <f>C225/$E$2 * 100</f>
        <v>1.8160768200494878E-2</v>
      </c>
    </row>
    <row r="226" spans="1:4" x14ac:dyDescent="0.3">
      <c r="A226" t="s">
        <v>230</v>
      </c>
      <c r="B226" t="s">
        <v>398</v>
      </c>
      <c r="C226" s="6">
        <v>54</v>
      </c>
      <c r="D226" s="3">
        <f>C226/$E$2 * 100</f>
        <v>1.7512169336191492E-2</v>
      </c>
    </row>
    <row r="227" spans="1:4" x14ac:dyDescent="0.3">
      <c r="A227" t="s">
        <v>231</v>
      </c>
      <c r="B227" t="s">
        <v>355</v>
      </c>
      <c r="C227" s="6">
        <v>53</v>
      </c>
      <c r="D227" s="3">
        <f>C227/$E$2 * 100</f>
        <v>1.7187869904039799E-2</v>
      </c>
    </row>
    <row r="228" spans="1:4" x14ac:dyDescent="0.3">
      <c r="A228" t="s">
        <v>232</v>
      </c>
      <c r="B228" t="s">
        <v>348</v>
      </c>
      <c r="C228" s="6">
        <v>52</v>
      </c>
      <c r="D228" s="3">
        <f>C228/$E$2 * 100</f>
        <v>1.6863570471888103E-2</v>
      </c>
    </row>
    <row r="229" spans="1:4" x14ac:dyDescent="0.3">
      <c r="A229" t="s">
        <v>205</v>
      </c>
      <c r="B229" t="s">
        <v>357</v>
      </c>
      <c r="C229" s="6">
        <v>52</v>
      </c>
      <c r="D229" s="3">
        <f>C229/$E$2 * 100</f>
        <v>1.6863570471888103E-2</v>
      </c>
    </row>
    <row r="230" spans="1:4" x14ac:dyDescent="0.3">
      <c r="A230" t="s">
        <v>233</v>
      </c>
      <c r="B230" t="s">
        <v>407</v>
      </c>
      <c r="C230" s="6">
        <v>51</v>
      </c>
      <c r="D230" s="3">
        <f>C230/$E$2 * 100</f>
        <v>1.653927103973641E-2</v>
      </c>
    </row>
    <row r="231" spans="1:4" x14ac:dyDescent="0.3">
      <c r="A231" t="s">
        <v>234</v>
      </c>
      <c r="B231" t="s">
        <v>407</v>
      </c>
      <c r="C231" s="6">
        <v>50</v>
      </c>
      <c r="D231" s="3">
        <f>C231/$E$2 * 100</f>
        <v>1.6214971607584717E-2</v>
      </c>
    </row>
    <row r="232" spans="1:4" x14ac:dyDescent="0.3">
      <c r="A232" t="s">
        <v>236</v>
      </c>
      <c r="B232" t="s">
        <v>129</v>
      </c>
      <c r="C232" s="6">
        <v>48</v>
      </c>
      <c r="D232" s="3">
        <f>C232/$E$2 * 100</f>
        <v>1.5566372743281326E-2</v>
      </c>
    </row>
    <row r="233" spans="1:4" x14ac:dyDescent="0.3">
      <c r="A233" t="s">
        <v>239</v>
      </c>
      <c r="B233" t="s">
        <v>388</v>
      </c>
      <c r="C233" s="6">
        <v>44</v>
      </c>
      <c r="D233" s="3">
        <f>C233/$E$2 * 100</f>
        <v>1.426917501467455E-2</v>
      </c>
    </row>
    <row r="234" spans="1:4" x14ac:dyDescent="0.3">
      <c r="A234" t="s">
        <v>165</v>
      </c>
      <c r="B234" t="s">
        <v>360</v>
      </c>
      <c r="C234" s="6">
        <v>44</v>
      </c>
      <c r="D234" s="3">
        <f>C234/$E$2 * 100</f>
        <v>1.426917501467455E-2</v>
      </c>
    </row>
    <row r="235" spans="1:4" x14ac:dyDescent="0.3">
      <c r="A235" t="s">
        <v>146</v>
      </c>
      <c r="B235" t="s">
        <v>375</v>
      </c>
      <c r="C235" s="6">
        <v>43</v>
      </c>
      <c r="D235" s="3">
        <f>C235/$E$2 * 100</f>
        <v>1.3944875582522855E-2</v>
      </c>
    </row>
    <row r="236" spans="1:4" x14ac:dyDescent="0.3">
      <c r="A236" t="s">
        <v>240</v>
      </c>
      <c r="B236" t="s">
        <v>348</v>
      </c>
      <c r="C236" s="6">
        <v>40</v>
      </c>
      <c r="D236" s="3">
        <f>C236/$E$2 * 100</f>
        <v>1.2971977286067773E-2</v>
      </c>
    </row>
    <row r="237" spans="1:4" x14ac:dyDescent="0.3">
      <c r="A237" t="s">
        <v>243</v>
      </c>
      <c r="B237" t="s">
        <v>129</v>
      </c>
      <c r="C237" s="6">
        <v>38</v>
      </c>
      <c r="D237" s="3">
        <f>C237/$E$2 * 100</f>
        <v>1.2323378421764383E-2</v>
      </c>
    </row>
    <row r="238" spans="1:4" x14ac:dyDescent="0.3">
      <c r="A238" t="s">
        <v>242</v>
      </c>
      <c r="B238" t="s">
        <v>366</v>
      </c>
      <c r="C238" s="6">
        <v>38</v>
      </c>
      <c r="D238" s="3">
        <f>C238/$E$2 * 100</f>
        <v>1.2323378421764383E-2</v>
      </c>
    </row>
    <row r="239" spans="1:4" x14ac:dyDescent="0.3">
      <c r="A239" t="s">
        <v>241</v>
      </c>
      <c r="B239" t="s">
        <v>386</v>
      </c>
      <c r="C239" s="6">
        <v>38</v>
      </c>
      <c r="D239" s="3">
        <f>C239/$E$2 * 100</f>
        <v>1.2323378421764383E-2</v>
      </c>
    </row>
    <row r="240" spans="1:4" x14ac:dyDescent="0.3">
      <c r="A240" t="s">
        <v>244</v>
      </c>
      <c r="B240" t="s">
        <v>407</v>
      </c>
      <c r="C240" s="6">
        <v>37</v>
      </c>
      <c r="D240" s="3">
        <f>C240/$E$2 * 100</f>
        <v>1.199907898961269E-2</v>
      </c>
    </row>
    <row r="241" spans="1:4" x14ac:dyDescent="0.3">
      <c r="A241" t="s">
        <v>245</v>
      </c>
      <c r="B241" t="s">
        <v>353</v>
      </c>
      <c r="C241" s="6">
        <v>37</v>
      </c>
      <c r="D241" s="3">
        <f>C241/$E$2 * 100</f>
        <v>1.199907898961269E-2</v>
      </c>
    </row>
    <row r="242" spans="1:4" x14ac:dyDescent="0.3">
      <c r="A242" t="s">
        <v>247</v>
      </c>
      <c r="B242" t="s">
        <v>367</v>
      </c>
      <c r="C242" s="6">
        <v>35</v>
      </c>
      <c r="D242" s="3">
        <f>C242/$E$2 * 100</f>
        <v>1.1350480125309301E-2</v>
      </c>
    </row>
    <row r="243" spans="1:4" x14ac:dyDescent="0.3">
      <c r="A243" t="s">
        <v>246</v>
      </c>
      <c r="B243" t="s">
        <v>348</v>
      </c>
      <c r="C243" s="6">
        <v>35</v>
      </c>
      <c r="D243" s="3">
        <f>C243/$E$2 * 100</f>
        <v>1.1350480125309301E-2</v>
      </c>
    </row>
    <row r="244" spans="1:4" x14ac:dyDescent="0.3">
      <c r="A244" t="s">
        <v>248</v>
      </c>
      <c r="B244" t="s">
        <v>348</v>
      </c>
      <c r="C244" s="6">
        <v>34</v>
      </c>
      <c r="D244" s="3">
        <f>C244/$E$2 * 100</f>
        <v>1.1026180693157606E-2</v>
      </c>
    </row>
    <row r="245" spans="1:4" x14ac:dyDescent="0.3">
      <c r="A245" t="s">
        <v>251</v>
      </c>
      <c r="B245" t="s">
        <v>351</v>
      </c>
      <c r="C245" s="6">
        <v>33</v>
      </c>
      <c r="D245" s="3">
        <f>C245/$E$2 * 100</f>
        <v>1.0701881261005911E-2</v>
      </c>
    </row>
    <row r="246" spans="1:4" x14ac:dyDescent="0.3">
      <c r="A246" t="s">
        <v>250</v>
      </c>
      <c r="B246" t="s">
        <v>94</v>
      </c>
      <c r="C246" s="6">
        <v>32</v>
      </c>
      <c r="D246" s="3">
        <f>C246/$E$2 * 100</f>
        <v>1.0377581828854218E-2</v>
      </c>
    </row>
    <row r="247" spans="1:4" x14ac:dyDescent="0.3">
      <c r="A247" t="s">
        <v>249</v>
      </c>
      <c r="B247" t="s">
        <v>361</v>
      </c>
      <c r="C247" s="6">
        <v>32</v>
      </c>
      <c r="D247" s="3">
        <f>C247/$E$2 * 100</f>
        <v>1.0377581828854218E-2</v>
      </c>
    </row>
    <row r="248" spans="1:4" x14ac:dyDescent="0.3">
      <c r="A248" t="s">
        <v>238</v>
      </c>
      <c r="B248" t="s">
        <v>411</v>
      </c>
      <c r="C248" s="6">
        <v>31</v>
      </c>
      <c r="D248" s="3">
        <f>C248/$E$2 * 100</f>
        <v>1.0053282396702523E-2</v>
      </c>
    </row>
    <row r="249" spans="1:4" x14ac:dyDescent="0.3">
      <c r="A249" t="s">
        <v>252</v>
      </c>
      <c r="B249" t="s">
        <v>366</v>
      </c>
      <c r="C249" s="6">
        <v>29</v>
      </c>
      <c r="D249" s="3">
        <f>C249/$E$2 * 100</f>
        <v>9.4046835323991339E-3</v>
      </c>
    </row>
    <row r="250" spans="1:4" x14ac:dyDescent="0.3">
      <c r="A250" t="s">
        <v>205</v>
      </c>
      <c r="B250" t="s">
        <v>348</v>
      </c>
      <c r="C250" s="6">
        <v>29</v>
      </c>
      <c r="D250" s="3">
        <f>C250/$E$2 * 100</f>
        <v>9.4046835323991339E-3</v>
      </c>
    </row>
    <row r="251" spans="1:4" x14ac:dyDescent="0.3">
      <c r="A251" t="s">
        <v>257</v>
      </c>
      <c r="B251" t="s">
        <v>94</v>
      </c>
      <c r="C251" s="6">
        <v>28</v>
      </c>
      <c r="D251" s="3">
        <f>C251/$E$2 * 100</f>
        <v>9.0803841002474392E-3</v>
      </c>
    </row>
    <row r="252" spans="1:4" x14ac:dyDescent="0.3">
      <c r="A252" t="s">
        <v>237</v>
      </c>
      <c r="B252" t="s">
        <v>360</v>
      </c>
      <c r="C252" s="6">
        <v>28</v>
      </c>
      <c r="D252" s="3">
        <f>C252/$E$2 * 100</f>
        <v>9.0803841002474392E-3</v>
      </c>
    </row>
    <row r="253" spans="1:4" x14ac:dyDescent="0.3">
      <c r="A253" t="s">
        <v>254</v>
      </c>
      <c r="B253" t="s">
        <v>359</v>
      </c>
      <c r="C253" s="6">
        <v>28</v>
      </c>
      <c r="D253" s="3">
        <f>C253/$E$2 * 100</f>
        <v>9.0803841002474392E-3</v>
      </c>
    </row>
    <row r="254" spans="1:4" x14ac:dyDescent="0.3">
      <c r="A254" t="s">
        <v>255</v>
      </c>
      <c r="B254" t="s">
        <v>348</v>
      </c>
      <c r="C254" s="6">
        <v>28</v>
      </c>
      <c r="D254" s="3">
        <f>C254/$E$2 * 100</f>
        <v>9.0803841002474392E-3</v>
      </c>
    </row>
    <row r="255" spans="1:4" x14ac:dyDescent="0.3">
      <c r="A255" t="s">
        <v>258</v>
      </c>
      <c r="B255" t="s">
        <v>380</v>
      </c>
      <c r="C255" s="6">
        <v>27</v>
      </c>
      <c r="D255" s="3">
        <f>C255/$E$2 * 100</f>
        <v>8.7560846680957462E-3</v>
      </c>
    </row>
    <row r="256" spans="1:4" x14ac:dyDescent="0.3">
      <c r="A256" t="s">
        <v>256</v>
      </c>
      <c r="B256" t="s">
        <v>353</v>
      </c>
      <c r="C256" s="6">
        <v>27</v>
      </c>
      <c r="D256" s="3">
        <f>C256/$E$2 * 100</f>
        <v>8.7560846680957462E-3</v>
      </c>
    </row>
    <row r="257" spans="1:4" x14ac:dyDescent="0.3">
      <c r="A257" t="s">
        <v>259</v>
      </c>
      <c r="B257" t="s">
        <v>348</v>
      </c>
      <c r="C257" s="6">
        <v>26</v>
      </c>
      <c r="D257" s="3">
        <f>C257/$E$2 * 100</f>
        <v>8.4317852359440514E-3</v>
      </c>
    </row>
    <row r="258" spans="1:4" x14ac:dyDescent="0.3">
      <c r="A258" t="s">
        <v>260</v>
      </c>
      <c r="B258" t="s">
        <v>379</v>
      </c>
      <c r="C258" s="6">
        <v>25</v>
      </c>
      <c r="D258" s="3">
        <f>C258/$E$2 * 100</f>
        <v>8.1074858037923584E-3</v>
      </c>
    </row>
    <row r="259" spans="1:4" x14ac:dyDescent="0.3">
      <c r="A259" t="s">
        <v>253</v>
      </c>
      <c r="B259" t="s">
        <v>407</v>
      </c>
      <c r="C259" s="6">
        <v>25</v>
      </c>
      <c r="D259" s="3">
        <f>C259/$E$2 * 100</f>
        <v>8.1074858037923584E-3</v>
      </c>
    </row>
    <row r="260" spans="1:4" x14ac:dyDescent="0.3">
      <c r="A260" t="s">
        <v>261</v>
      </c>
      <c r="B260" t="s">
        <v>412</v>
      </c>
      <c r="C260" s="6">
        <v>24</v>
      </c>
      <c r="D260" s="3">
        <f>C260/$E$2 * 100</f>
        <v>7.7831863716406628E-3</v>
      </c>
    </row>
    <row r="261" spans="1:4" x14ac:dyDescent="0.3">
      <c r="A261" t="s">
        <v>262</v>
      </c>
      <c r="B261" t="s">
        <v>348</v>
      </c>
      <c r="C261" s="6">
        <v>24</v>
      </c>
      <c r="D261" s="3">
        <f>C261/$E$2 * 100</f>
        <v>7.7831863716406628E-3</v>
      </c>
    </row>
    <row r="262" spans="1:4" x14ac:dyDescent="0.3">
      <c r="A262" t="s">
        <v>263</v>
      </c>
      <c r="B262" t="s">
        <v>349</v>
      </c>
      <c r="C262" s="6">
        <v>23</v>
      </c>
      <c r="D262" s="3">
        <f>C262/$E$2 * 100</f>
        <v>7.4588869394889698E-3</v>
      </c>
    </row>
    <row r="263" spans="1:4" x14ac:dyDescent="0.3">
      <c r="A263" t="s">
        <v>265</v>
      </c>
      <c r="B263" t="s">
        <v>407</v>
      </c>
      <c r="C263" s="6">
        <v>23</v>
      </c>
      <c r="D263" s="3">
        <f>C263/$E$2 * 100</f>
        <v>7.4588869394889698E-3</v>
      </c>
    </row>
    <row r="264" spans="1:4" x14ac:dyDescent="0.3">
      <c r="A264" t="s">
        <v>264</v>
      </c>
      <c r="B264" t="s">
        <v>407</v>
      </c>
      <c r="C264" s="6">
        <v>22</v>
      </c>
      <c r="D264" s="3">
        <f>C264/$E$2 * 100</f>
        <v>7.134587507337275E-3</v>
      </c>
    </row>
    <row r="265" spans="1:4" x14ac:dyDescent="0.3">
      <c r="A265" t="s">
        <v>266</v>
      </c>
      <c r="B265" t="s">
        <v>366</v>
      </c>
      <c r="C265" s="6">
        <v>20</v>
      </c>
      <c r="D265" s="3">
        <f>C265/$E$2 * 100</f>
        <v>6.4859886430338864E-3</v>
      </c>
    </row>
    <row r="266" spans="1:4" x14ac:dyDescent="0.3">
      <c r="A266" t="s">
        <v>267</v>
      </c>
      <c r="B266" t="s">
        <v>370</v>
      </c>
      <c r="C266" s="6">
        <v>20</v>
      </c>
      <c r="D266" s="3">
        <f>C266/$E$2 * 100</f>
        <v>6.4859886430338864E-3</v>
      </c>
    </row>
    <row r="267" spans="1:4" x14ac:dyDescent="0.3">
      <c r="A267" t="s">
        <v>268</v>
      </c>
      <c r="B267" t="s">
        <v>348</v>
      </c>
      <c r="C267" s="6">
        <v>19</v>
      </c>
      <c r="D267" s="3">
        <f>C267/$E$2 * 100</f>
        <v>6.1616892108821916E-3</v>
      </c>
    </row>
    <row r="268" spans="1:4" x14ac:dyDescent="0.3">
      <c r="A268" t="s">
        <v>191</v>
      </c>
      <c r="B268" t="s">
        <v>375</v>
      </c>
      <c r="C268" s="6">
        <v>18</v>
      </c>
      <c r="D268" s="3">
        <f>C268/$E$2 * 100</f>
        <v>5.8373897787304977E-3</v>
      </c>
    </row>
    <row r="269" spans="1:4" x14ac:dyDescent="0.3">
      <c r="A269" t="s">
        <v>270</v>
      </c>
      <c r="B269" t="s">
        <v>350</v>
      </c>
      <c r="C269" s="6">
        <v>18</v>
      </c>
      <c r="D269" s="3">
        <f>C269/$E$2 * 100</f>
        <v>5.8373897787304977E-3</v>
      </c>
    </row>
    <row r="270" spans="1:4" x14ac:dyDescent="0.3">
      <c r="A270" t="s">
        <v>269</v>
      </c>
      <c r="B270" t="s">
        <v>357</v>
      </c>
      <c r="C270" s="6">
        <v>18</v>
      </c>
      <c r="D270" s="3">
        <f>C270/$E$2 * 100</f>
        <v>5.8373897787304977E-3</v>
      </c>
    </row>
    <row r="271" spans="1:4" x14ac:dyDescent="0.3">
      <c r="A271" t="s">
        <v>237</v>
      </c>
      <c r="B271" t="s">
        <v>355</v>
      </c>
      <c r="C271" s="6">
        <v>18</v>
      </c>
      <c r="D271" s="3">
        <f>C271/$E$2 * 100</f>
        <v>5.8373897787304977E-3</v>
      </c>
    </row>
    <row r="272" spans="1:4" x14ac:dyDescent="0.3">
      <c r="A272" t="s">
        <v>271</v>
      </c>
      <c r="B272" t="s">
        <v>407</v>
      </c>
      <c r="C272" s="6">
        <v>18</v>
      </c>
      <c r="D272" s="3">
        <f>C272/$E$2 * 100</f>
        <v>5.8373897787304977E-3</v>
      </c>
    </row>
    <row r="273" spans="1:4" x14ac:dyDescent="0.3">
      <c r="A273" t="s">
        <v>276</v>
      </c>
      <c r="B273" t="s">
        <v>379</v>
      </c>
      <c r="C273" s="6">
        <v>17</v>
      </c>
      <c r="D273" s="3">
        <f>C273/$E$2 * 100</f>
        <v>5.513090346578803E-3</v>
      </c>
    </row>
    <row r="274" spans="1:4" x14ac:dyDescent="0.3">
      <c r="A274" t="s">
        <v>272</v>
      </c>
      <c r="B274" t="s">
        <v>379</v>
      </c>
      <c r="C274" s="6">
        <v>15</v>
      </c>
      <c r="D274" s="3">
        <f>C274/$E$2 * 100</f>
        <v>4.8644914822754143E-3</v>
      </c>
    </row>
    <row r="275" spans="1:4" x14ac:dyDescent="0.3">
      <c r="A275" t="s">
        <v>273</v>
      </c>
      <c r="B275" t="s">
        <v>129</v>
      </c>
      <c r="C275" s="6">
        <v>15</v>
      </c>
      <c r="D275" s="3">
        <f>C275/$E$2 * 100</f>
        <v>4.8644914822754143E-3</v>
      </c>
    </row>
    <row r="276" spans="1:4" x14ac:dyDescent="0.3">
      <c r="A276" t="s">
        <v>104</v>
      </c>
      <c r="B276" t="s">
        <v>350</v>
      </c>
      <c r="C276" s="6">
        <v>15</v>
      </c>
      <c r="D276" s="3">
        <f>C276/$E$2 * 100</f>
        <v>4.8644914822754143E-3</v>
      </c>
    </row>
    <row r="277" spans="1:4" x14ac:dyDescent="0.3">
      <c r="A277" t="s">
        <v>238</v>
      </c>
      <c r="B277" t="s">
        <v>350</v>
      </c>
      <c r="C277" s="6">
        <v>15</v>
      </c>
      <c r="D277" s="3">
        <f>C277/$E$2 * 100</f>
        <v>4.8644914822754143E-3</v>
      </c>
    </row>
    <row r="278" spans="1:4" x14ac:dyDescent="0.3">
      <c r="A278" t="s">
        <v>274</v>
      </c>
      <c r="B278" t="s">
        <v>358</v>
      </c>
      <c r="C278" s="6">
        <v>15</v>
      </c>
      <c r="D278" s="3">
        <f>C278/$E$2 * 100</f>
        <v>4.8644914822754143E-3</v>
      </c>
    </row>
    <row r="279" spans="1:4" x14ac:dyDescent="0.3">
      <c r="A279" t="s">
        <v>275</v>
      </c>
      <c r="B279" t="s">
        <v>378</v>
      </c>
      <c r="C279" s="6">
        <v>14</v>
      </c>
      <c r="D279" s="3">
        <f>C279/$E$2 * 100</f>
        <v>4.5401920501237196E-3</v>
      </c>
    </row>
    <row r="280" spans="1:4" x14ac:dyDescent="0.3">
      <c r="A280" t="s">
        <v>277</v>
      </c>
      <c r="B280" t="s">
        <v>407</v>
      </c>
      <c r="C280" s="6">
        <v>14</v>
      </c>
      <c r="D280" s="3">
        <f>C280/$E$2 * 100</f>
        <v>4.5401920501237196E-3</v>
      </c>
    </row>
    <row r="281" spans="1:4" x14ac:dyDescent="0.3">
      <c r="A281" t="s">
        <v>279</v>
      </c>
      <c r="B281" t="s">
        <v>129</v>
      </c>
      <c r="C281" s="6">
        <v>13</v>
      </c>
      <c r="D281" s="3">
        <f>C281/$E$2 * 100</f>
        <v>4.2158926179720257E-3</v>
      </c>
    </row>
    <row r="282" spans="1:4" x14ac:dyDescent="0.3">
      <c r="A282" t="s">
        <v>278</v>
      </c>
      <c r="B282" t="s">
        <v>407</v>
      </c>
      <c r="C282" s="6">
        <v>13</v>
      </c>
      <c r="D282" s="3">
        <f>C282/$E$2 * 100</f>
        <v>4.2158926179720257E-3</v>
      </c>
    </row>
    <row r="283" spans="1:4" x14ac:dyDescent="0.3">
      <c r="A283" t="s">
        <v>281</v>
      </c>
      <c r="B283" t="s">
        <v>363</v>
      </c>
      <c r="C283" s="6">
        <v>11</v>
      </c>
      <c r="D283" s="3">
        <f>C283/$E$2 * 100</f>
        <v>3.5672937536686375E-3</v>
      </c>
    </row>
    <row r="284" spans="1:4" x14ac:dyDescent="0.3">
      <c r="A284" t="s">
        <v>285</v>
      </c>
      <c r="B284" t="s">
        <v>366</v>
      </c>
      <c r="C284" s="6">
        <v>11</v>
      </c>
      <c r="D284" s="3">
        <f>C284/$E$2 * 100</f>
        <v>3.5672937536686375E-3</v>
      </c>
    </row>
    <row r="285" spans="1:4" x14ac:dyDescent="0.3">
      <c r="A285" t="s">
        <v>290</v>
      </c>
      <c r="B285" t="s">
        <v>386</v>
      </c>
      <c r="C285" s="6">
        <v>11</v>
      </c>
      <c r="D285" s="3">
        <f>C285/$E$2 * 100</f>
        <v>3.5672937536686375E-3</v>
      </c>
    </row>
    <row r="286" spans="1:4" x14ac:dyDescent="0.3">
      <c r="A286" t="s">
        <v>280</v>
      </c>
      <c r="B286" t="s">
        <v>377</v>
      </c>
      <c r="C286" s="6">
        <v>11</v>
      </c>
      <c r="D286" s="3">
        <f>C286/$E$2 * 100</f>
        <v>3.5672937536686375E-3</v>
      </c>
    </row>
    <row r="287" spans="1:4" x14ac:dyDescent="0.3">
      <c r="A287" t="s">
        <v>283</v>
      </c>
      <c r="B287" t="s">
        <v>367</v>
      </c>
      <c r="C287" s="6">
        <v>11</v>
      </c>
      <c r="D287" s="3">
        <f>C287/$E$2 * 100</f>
        <v>3.5672937536686375E-3</v>
      </c>
    </row>
    <row r="288" spans="1:4" x14ac:dyDescent="0.3">
      <c r="A288" t="s">
        <v>284</v>
      </c>
      <c r="B288" t="s">
        <v>395</v>
      </c>
      <c r="C288" s="6">
        <v>10</v>
      </c>
      <c r="D288" s="3">
        <f>C288/$E$2 * 100</f>
        <v>3.2429943215169432E-3</v>
      </c>
    </row>
    <row r="289" spans="1:4" x14ac:dyDescent="0.3">
      <c r="A289" t="s">
        <v>286</v>
      </c>
      <c r="B289" t="s">
        <v>407</v>
      </c>
      <c r="C289" s="6">
        <v>10</v>
      </c>
      <c r="D289" s="3">
        <f>C289/$E$2 * 100</f>
        <v>3.2429943215169432E-3</v>
      </c>
    </row>
    <row r="290" spans="1:4" x14ac:dyDescent="0.3">
      <c r="A290" t="s">
        <v>287</v>
      </c>
      <c r="B290" t="s">
        <v>366</v>
      </c>
      <c r="C290" s="6">
        <v>9</v>
      </c>
      <c r="D290" s="3">
        <f>C290/$E$2 * 100</f>
        <v>2.9186948893652489E-3</v>
      </c>
    </row>
    <row r="291" spans="1:4" x14ac:dyDescent="0.3">
      <c r="A291" t="s">
        <v>288</v>
      </c>
      <c r="B291" t="s">
        <v>407</v>
      </c>
      <c r="C291" s="6">
        <v>8</v>
      </c>
      <c r="D291" s="3">
        <f>C291/$E$2 * 100</f>
        <v>2.5943954572135546E-3</v>
      </c>
    </row>
    <row r="292" spans="1:4" x14ac:dyDescent="0.3">
      <c r="A292" t="s">
        <v>282</v>
      </c>
      <c r="B292" t="s">
        <v>407</v>
      </c>
      <c r="C292" s="6">
        <v>8</v>
      </c>
      <c r="D292" s="3">
        <f>C292/$E$2 * 100</f>
        <v>2.5943954572135546E-3</v>
      </c>
    </row>
    <row r="293" spans="1:4" x14ac:dyDescent="0.3">
      <c r="A293" t="s">
        <v>289</v>
      </c>
      <c r="B293" t="s">
        <v>366</v>
      </c>
      <c r="C293" s="6">
        <v>7</v>
      </c>
      <c r="D293" s="3">
        <f>C293/$E$2 * 100</f>
        <v>2.2700960250618598E-3</v>
      </c>
    </row>
    <row r="294" spans="1:4" x14ac:dyDescent="0.3">
      <c r="A294" t="s">
        <v>292</v>
      </c>
      <c r="B294" t="s">
        <v>366</v>
      </c>
      <c r="C294" s="6">
        <v>7</v>
      </c>
      <c r="D294" s="3">
        <f>C294/$E$2 * 100</f>
        <v>2.2700960250618598E-3</v>
      </c>
    </row>
    <row r="295" spans="1:4" x14ac:dyDescent="0.3">
      <c r="A295" t="s">
        <v>293</v>
      </c>
      <c r="B295" t="s">
        <v>357</v>
      </c>
      <c r="C295" s="6">
        <v>6</v>
      </c>
      <c r="D295" s="3">
        <f>C295/$E$2 * 100</f>
        <v>1.9457965929101657E-3</v>
      </c>
    </row>
    <row r="296" spans="1:4" x14ac:dyDescent="0.3">
      <c r="A296" t="s">
        <v>192</v>
      </c>
      <c r="B296" t="s">
        <v>350</v>
      </c>
      <c r="C296" s="6">
        <v>6</v>
      </c>
      <c r="D296" s="3">
        <f>C296/$E$2 * 100</f>
        <v>1.9457965929101657E-3</v>
      </c>
    </row>
    <row r="297" spans="1:4" x14ac:dyDescent="0.3">
      <c r="A297" t="s">
        <v>291</v>
      </c>
      <c r="B297" t="s">
        <v>407</v>
      </c>
      <c r="C297" s="6">
        <v>6</v>
      </c>
      <c r="D297" s="3">
        <f>C297/$E$2 * 100</f>
        <v>1.9457965929101657E-3</v>
      </c>
    </row>
    <row r="298" spans="1:4" x14ac:dyDescent="0.3">
      <c r="A298" t="s">
        <v>294</v>
      </c>
      <c r="B298" t="s">
        <v>361</v>
      </c>
      <c r="C298" s="6">
        <v>6</v>
      </c>
      <c r="D298" s="3">
        <f>C298/$E$2 * 100</f>
        <v>1.9457965929101657E-3</v>
      </c>
    </row>
    <row r="299" spans="1:4" x14ac:dyDescent="0.3">
      <c r="A299" t="s">
        <v>296</v>
      </c>
      <c r="B299" t="s">
        <v>407</v>
      </c>
      <c r="C299" s="6">
        <v>5</v>
      </c>
      <c r="D299" s="3">
        <f>C299/$E$2 * 100</f>
        <v>1.6214971607584716E-3</v>
      </c>
    </row>
    <row r="300" spans="1:4" x14ac:dyDescent="0.3">
      <c r="A300" t="s">
        <v>295</v>
      </c>
      <c r="B300" t="s">
        <v>366</v>
      </c>
      <c r="C300" s="6">
        <v>5</v>
      </c>
      <c r="D300" s="3">
        <f>C300/$E$2 * 100</f>
        <v>1.6214971607584716E-3</v>
      </c>
    </row>
    <row r="301" spans="1:4" x14ac:dyDescent="0.3">
      <c r="A301" t="s">
        <v>300</v>
      </c>
      <c r="B301" t="s">
        <v>407</v>
      </c>
      <c r="C301" s="6">
        <v>4</v>
      </c>
      <c r="D301" s="3">
        <f>C301/$E$2 * 100</f>
        <v>1.2971977286067773E-3</v>
      </c>
    </row>
    <row r="302" spans="1:4" x14ac:dyDescent="0.3">
      <c r="A302" t="s">
        <v>301</v>
      </c>
      <c r="B302" t="s">
        <v>129</v>
      </c>
      <c r="C302" s="6">
        <v>4</v>
      </c>
      <c r="D302" s="3">
        <f>C302/$E$2 * 100</f>
        <v>1.2971977286067773E-3</v>
      </c>
    </row>
    <row r="303" spans="1:4" x14ac:dyDescent="0.3">
      <c r="A303" t="s">
        <v>298</v>
      </c>
      <c r="B303" t="s">
        <v>407</v>
      </c>
      <c r="C303" s="6">
        <v>4</v>
      </c>
      <c r="D303" s="3">
        <f>C303/$E$2 * 100</f>
        <v>1.2971977286067773E-3</v>
      </c>
    </row>
    <row r="304" spans="1:4" x14ac:dyDescent="0.3">
      <c r="A304" t="s">
        <v>299</v>
      </c>
      <c r="B304" t="s">
        <v>381</v>
      </c>
      <c r="C304" s="6">
        <v>4</v>
      </c>
      <c r="D304" s="3">
        <f>C304/$E$2 * 100</f>
        <v>1.2971977286067773E-3</v>
      </c>
    </row>
    <row r="305" spans="1:4" x14ac:dyDescent="0.3">
      <c r="A305" t="s">
        <v>192</v>
      </c>
      <c r="B305" t="s">
        <v>360</v>
      </c>
      <c r="C305" s="6">
        <v>4</v>
      </c>
      <c r="D305" s="3">
        <f>C305/$E$2 * 100</f>
        <v>1.2971977286067773E-3</v>
      </c>
    </row>
    <row r="306" spans="1:4" x14ac:dyDescent="0.3">
      <c r="A306" t="s">
        <v>302</v>
      </c>
      <c r="B306" t="s">
        <v>407</v>
      </c>
      <c r="C306" s="6">
        <v>4</v>
      </c>
      <c r="D306" s="3">
        <f>C306/$E$2 * 100</f>
        <v>1.2971977286067773E-3</v>
      </c>
    </row>
    <row r="307" spans="1:4" x14ac:dyDescent="0.3">
      <c r="A307" t="s">
        <v>307</v>
      </c>
      <c r="B307" t="s">
        <v>407</v>
      </c>
      <c r="C307" s="6">
        <v>4</v>
      </c>
      <c r="D307" s="3">
        <f>C307/$E$2 * 100</f>
        <v>1.2971977286067773E-3</v>
      </c>
    </row>
    <row r="308" spans="1:4" x14ac:dyDescent="0.3">
      <c r="A308" t="s">
        <v>253</v>
      </c>
      <c r="B308" t="s">
        <v>373</v>
      </c>
      <c r="C308" s="6">
        <v>4</v>
      </c>
      <c r="D308" s="3">
        <f>C308/$E$2 * 100</f>
        <v>1.2971977286067773E-3</v>
      </c>
    </row>
    <row r="309" spans="1:4" x14ac:dyDescent="0.3">
      <c r="A309" t="s">
        <v>297</v>
      </c>
      <c r="B309" t="s">
        <v>365</v>
      </c>
      <c r="C309" s="6">
        <v>4</v>
      </c>
      <c r="D309" s="3">
        <f>C309/$E$2 * 100</f>
        <v>1.2971977286067773E-3</v>
      </c>
    </row>
    <row r="310" spans="1:4" x14ac:dyDescent="0.3">
      <c r="A310" t="s">
        <v>305</v>
      </c>
      <c r="B310" t="s">
        <v>366</v>
      </c>
      <c r="C310" s="6">
        <v>3</v>
      </c>
      <c r="D310" s="3">
        <f>C310/$E$2 * 100</f>
        <v>9.7289829645508285E-4</v>
      </c>
    </row>
    <row r="311" spans="1:4" x14ac:dyDescent="0.3">
      <c r="A311" t="s">
        <v>308</v>
      </c>
      <c r="B311" t="s">
        <v>350</v>
      </c>
      <c r="C311" s="6">
        <v>3</v>
      </c>
      <c r="D311" s="3">
        <f>C311/$E$2 * 100</f>
        <v>9.7289829645508285E-4</v>
      </c>
    </row>
    <row r="312" spans="1:4" x14ac:dyDescent="0.3">
      <c r="A312" t="s">
        <v>309</v>
      </c>
      <c r="B312" t="s">
        <v>374</v>
      </c>
      <c r="C312" s="6">
        <v>3</v>
      </c>
      <c r="D312" s="3">
        <f>C312/$E$2 * 100</f>
        <v>9.7289829645508285E-4</v>
      </c>
    </row>
    <row r="313" spans="1:4" x14ac:dyDescent="0.3">
      <c r="A313" t="s">
        <v>306</v>
      </c>
      <c r="B313" t="s">
        <v>358</v>
      </c>
      <c r="C313" s="6">
        <v>3</v>
      </c>
      <c r="D313" s="3">
        <f>C313/$E$2 * 100</f>
        <v>9.7289829645508285E-4</v>
      </c>
    </row>
    <row r="314" spans="1:4" x14ac:dyDescent="0.3">
      <c r="A314" t="s">
        <v>304</v>
      </c>
      <c r="B314" t="s">
        <v>366</v>
      </c>
      <c r="C314" s="6">
        <v>3</v>
      </c>
      <c r="D314" s="3">
        <f>C314/$E$2 * 100</f>
        <v>9.7289829645508285E-4</v>
      </c>
    </row>
    <row r="315" spans="1:4" x14ac:dyDescent="0.3">
      <c r="A315" t="s">
        <v>311</v>
      </c>
      <c r="B315" t="s">
        <v>350</v>
      </c>
      <c r="C315" s="6">
        <v>3</v>
      </c>
      <c r="D315" s="3">
        <f>C315/$E$2 * 100</f>
        <v>9.7289829645508285E-4</v>
      </c>
    </row>
    <row r="316" spans="1:4" x14ac:dyDescent="0.3">
      <c r="A316" t="s">
        <v>282</v>
      </c>
      <c r="B316" t="s">
        <v>413</v>
      </c>
      <c r="C316" s="6">
        <v>3</v>
      </c>
      <c r="D316" s="3">
        <f>C316/$E$2 * 100</f>
        <v>9.7289829645508285E-4</v>
      </c>
    </row>
    <row r="317" spans="1:4" x14ac:dyDescent="0.3">
      <c r="A317" t="s">
        <v>303</v>
      </c>
      <c r="B317" t="s">
        <v>348</v>
      </c>
      <c r="C317" s="6">
        <v>3</v>
      </c>
      <c r="D317" s="3">
        <f>C317/$E$2 * 100</f>
        <v>9.7289829645508285E-4</v>
      </c>
    </row>
    <row r="318" spans="1:4" x14ac:dyDescent="0.3">
      <c r="A318" t="s">
        <v>310</v>
      </c>
      <c r="B318" t="s">
        <v>348</v>
      </c>
      <c r="C318" s="6">
        <v>3</v>
      </c>
      <c r="D318" s="3">
        <f>C318/$E$2 * 100</f>
        <v>9.7289829645508285E-4</v>
      </c>
    </row>
    <row r="319" spans="1:4" x14ac:dyDescent="0.3">
      <c r="A319" t="s">
        <v>312</v>
      </c>
      <c r="B319" t="s">
        <v>358</v>
      </c>
      <c r="C319" s="6">
        <v>2</v>
      </c>
      <c r="D319" s="3">
        <f>C319/$E$2 * 100</f>
        <v>6.4859886430338864E-4</v>
      </c>
    </row>
    <row r="320" spans="1:4" x14ac:dyDescent="0.3">
      <c r="A320" t="s">
        <v>318</v>
      </c>
      <c r="B320" t="s">
        <v>407</v>
      </c>
      <c r="C320" s="6">
        <v>1</v>
      </c>
      <c r="D320" s="3">
        <f>C320/$E$2 * 100</f>
        <v>3.2429943215169432E-4</v>
      </c>
    </row>
    <row r="321" spans="1:4" x14ac:dyDescent="0.3">
      <c r="A321" t="s">
        <v>314</v>
      </c>
      <c r="B321" t="s">
        <v>366</v>
      </c>
      <c r="C321" s="6">
        <v>1</v>
      </c>
      <c r="D321" s="3">
        <f>C321/$E$2 * 100</f>
        <v>3.2429943215169432E-4</v>
      </c>
    </row>
    <row r="322" spans="1:4" x14ac:dyDescent="0.3">
      <c r="A322" t="s">
        <v>313</v>
      </c>
      <c r="B322" t="s">
        <v>357</v>
      </c>
      <c r="C322" s="6">
        <v>1</v>
      </c>
      <c r="D322" s="3">
        <f>C322/$E$2 * 100</f>
        <v>3.2429943215169432E-4</v>
      </c>
    </row>
    <row r="323" spans="1:4" x14ac:dyDescent="0.3">
      <c r="A323" t="s">
        <v>317</v>
      </c>
      <c r="B323" t="s">
        <v>366</v>
      </c>
      <c r="C323" s="6">
        <v>1</v>
      </c>
      <c r="D323" s="3">
        <f>C323/$E$2 * 100</f>
        <v>3.2429943215169432E-4</v>
      </c>
    </row>
    <row r="324" spans="1:4" x14ac:dyDescent="0.3">
      <c r="A324" t="s">
        <v>315</v>
      </c>
      <c r="B324" t="s">
        <v>374</v>
      </c>
      <c r="C324" s="6">
        <v>1</v>
      </c>
      <c r="D324" s="3">
        <f>C324/$E$2 * 100</f>
        <v>3.2429943215169432E-4</v>
      </c>
    </row>
    <row r="325" spans="1:4" x14ac:dyDescent="0.3">
      <c r="A325" t="s">
        <v>391</v>
      </c>
      <c r="B325" t="s">
        <v>348</v>
      </c>
      <c r="C325" s="6">
        <v>1</v>
      </c>
      <c r="D325" s="3">
        <f>C325/$E$2 * 100</f>
        <v>3.2429943215169432E-4</v>
      </c>
    </row>
    <row r="326" spans="1:4" x14ac:dyDescent="0.3">
      <c r="A326" t="s">
        <v>263</v>
      </c>
      <c r="B326" t="s">
        <v>413</v>
      </c>
      <c r="C326" s="6">
        <v>1</v>
      </c>
      <c r="D326" s="3">
        <f>C326/$E$2 * 100</f>
        <v>3.2429943215169432E-4</v>
      </c>
    </row>
    <row r="327" spans="1:4" x14ac:dyDescent="0.3">
      <c r="A327" t="s">
        <v>316</v>
      </c>
      <c r="B327" t="s">
        <v>366</v>
      </c>
      <c r="C327" s="6">
        <v>1</v>
      </c>
      <c r="D327" s="3">
        <f>C327/$E$2 * 100</f>
        <v>3.2429943215169432E-4</v>
      </c>
    </row>
    <row r="328" spans="1:4" x14ac:dyDescent="0.3">
      <c r="A328" t="s">
        <v>319</v>
      </c>
      <c r="B328" t="s">
        <v>387</v>
      </c>
      <c r="C328" s="6">
        <v>1</v>
      </c>
      <c r="D328" s="3">
        <f>C328/$E$2 * 100</f>
        <v>3.2429943215169432E-4</v>
      </c>
    </row>
  </sheetData>
  <sortState xmlns:xlrd2="http://schemas.microsoft.com/office/spreadsheetml/2017/richdata2" ref="A2:D328">
    <sortCondition descending="1" ref="C2:C328"/>
    <sortCondition ref="A2:A32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50A8-0763-4B9F-8013-D2B89CB6F075}">
  <dimension ref="A1:C50"/>
  <sheetViews>
    <sheetView topLeftCell="A24" workbookViewId="0">
      <selection sqref="A1:XFD1048576"/>
    </sheetView>
  </sheetViews>
  <sheetFormatPr defaultRowHeight="14.4" x14ac:dyDescent="0.3"/>
  <cols>
    <col min="1" max="1" width="18.88671875" customWidth="1"/>
  </cols>
  <sheetData>
    <row r="1" spans="1:3" s="1" customFormat="1" x14ac:dyDescent="0.3">
      <c r="A1" s="1" t="s">
        <v>405</v>
      </c>
      <c r="B1" s="1" t="s">
        <v>410</v>
      </c>
      <c r="C1" s="1" t="s">
        <v>344</v>
      </c>
    </row>
    <row r="2" spans="1:3" x14ac:dyDescent="0.3">
      <c r="A2" t="s">
        <v>348</v>
      </c>
      <c r="B2">
        <v>12195</v>
      </c>
      <c r="C2">
        <v>3.938800821673579</v>
      </c>
    </row>
    <row r="3" spans="1:3" x14ac:dyDescent="0.3">
      <c r="A3" t="s">
        <v>412</v>
      </c>
      <c r="B3">
        <v>24</v>
      </c>
      <c r="C3">
        <v>7.7516375334289369E-3</v>
      </c>
    </row>
    <row r="4" spans="1:3" x14ac:dyDescent="0.3">
      <c r="A4" t="s">
        <v>381</v>
      </c>
      <c r="B4">
        <v>4</v>
      </c>
      <c r="C4">
        <v>1.2919395889048231E-3</v>
      </c>
    </row>
    <row r="5" spans="1:3" x14ac:dyDescent="0.3">
      <c r="A5" t="s">
        <v>382</v>
      </c>
      <c r="B5">
        <v>197</v>
      </c>
      <c r="C5">
        <v>6.3628024753562523E-2</v>
      </c>
    </row>
    <row r="6" spans="1:3" x14ac:dyDescent="0.3">
      <c r="A6" t="s">
        <v>380</v>
      </c>
      <c r="B6">
        <v>6941</v>
      </c>
      <c r="C6">
        <v>2.2418381716470939</v>
      </c>
    </row>
    <row r="7" spans="1:3" x14ac:dyDescent="0.3">
      <c r="A7" t="s">
        <v>349</v>
      </c>
      <c r="B7">
        <v>10381</v>
      </c>
      <c r="C7">
        <v>3.3529062181052409</v>
      </c>
    </row>
    <row r="8" spans="1:3" x14ac:dyDescent="0.3">
      <c r="A8" t="s">
        <v>395</v>
      </c>
      <c r="B8">
        <v>10</v>
      </c>
      <c r="C8">
        <v>3.2298489722620569E-3</v>
      </c>
    </row>
    <row r="9" spans="1:3" x14ac:dyDescent="0.3">
      <c r="A9" t="s">
        <v>374</v>
      </c>
      <c r="B9">
        <v>4</v>
      </c>
      <c r="C9">
        <v>1.2919395889048231E-3</v>
      </c>
    </row>
    <row r="10" spans="1:3" x14ac:dyDescent="0.3">
      <c r="A10" t="s">
        <v>363</v>
      </c>
      <c r="B10">
        <v>11</v>
      </c>
      <c r="C10">
        <v>3.5528338694882631E-3</v>
      </c>
    </row>
    <row r="11" spans="1:3" x14ac:dyDescent="0.3">
      <c r="A11" t="s">
        <v>397</v>
      </c>
      <c r="B11">
        <v>60</v>
      </c>
      <c r="C11">
        <v>1.937909383357234E-2</v>
      </c>
    </row>
    <row r="12" spans="1:3" x14ac:dyDescent="0.3">
      <c r="A12" t="s">
        <v>388</v>
      </c>
      <c r="B12">
        <v>44</v>
      </c>
      <c r="C12">
        <v>1.4211335477953051E-2</v>
      </c>
    </row>
    <row r="13" spans="1:3" x14ac:dyDescent="0.3">
      <c r="A13" t="s">
        <v>383</v>
      </c>
      <c r="B13">
        <v>4585</v>
      </c>
      <c r="C13">
        <v>1.4808857537821529</v>
      </c>
    </row>
    <row r="14" spans="1:3" x14ac:dyDescent="0.3">
      <c r="A14" t="s">
        <v>372</v>
      </c>
      <c r="B14">
        <v>7032</v>
      </c>
      <c r="C14">
        <v>2.2712297972946791</v>
      </c>
    </row>
    <row r="15" spans="1:3" x14ac:dyDescent="0.3">
      <c r="A15" t="s">
        <v>375</v>
      </c>
      <c r="B15">
        <v>335</v>
      </c>
      <c r="C15">
        <v>0.1081999405707789</v>
      </c>
    </row>
    <row r="16" spans="1:3" x14ac:dyDescent="0.3">
      <c r="A16" t="s">
        <v>350</v>
      </c>
      <c r="B16">
        <v>11306</v>
      </c>
      <c r="C16">
        <v>3.6516672480394821</v>
      </c>
    </row>
    <row r="17" spans="1:3" x14ac:dyDescent="0.3">
      <c r="A17" t="s">
        <v>356</v>
      </c>
      <c r="B17">
        <v>1898</v>
      </c>
      <c r="C17">
        <v>0.6130253349353384</v>
      </c>
    </row>
    <row r="18" spans="1:3" x14ac:dyDescent="0.3">
      <c r="A18" t="s">
        <v>355</v>
      </c>
      <c r="B18">
        <v>417</v>
      </c>
      <c r="C18">
        <v>0.13468470214332781</v>
      </c>
    </row>
    <row r="19" spans="1:3" x14ac:dyDescent="0.3">
      <c r="A19" t="s">
        <v>379</v>
      </c>
      <c r="B19">
        <v>8165</v>
      </c>
      <c r="C19">
        <v>2.6371716858519698</v>
      </c>
    </row>
    <row r="20" spans="1:3" x14ac:dyDescent="0.3">
      <c r="A20" t="s">
        <v>368</v>
      </c>
      <c r="B20">
        <v>12194</v>
      </c>
      <c r="C20">
        <v>3.938477836776352</v>
      </c>
    </row>
    <row r="21" spans="1:3" x14ac:dyDescent="0.3">
      <c r="A21" t="s">
        <v>398</v>
      </c>
      <c r="B21">
        <v>54</v>
      </c>
      <c r="C21">
        <v>1.744118445021511E-2</v>
      </c>
    </row>
    <row r="22" spans="1:3" x14ac:dyDescent="0.3">
      <c r="A22" t="s">
        <v>384</v>
      </c>
      <c r="B22">
        <v>1025</v>
      </c>
      <c r="C22">
        <v>0.33105951965686092</v>
      </c>
    </row>
    <row r="23" spans="1:3" x14ac:dyDescent="0.3">
      <c r="A23" t="s">
        <v>364</v>
      </c>
      <c r="B23">
        <v>1090</v>
      </c>
      <c r="C23">
        <v>0.35205353797656419</v>
      </c>
    </row>
    <row r="24" spans="1:3" x14ac:dyDescent="0.3">
      <c r="A24" t="s">
        <v>360</v>
      </c>
      <c r="B24">
        <v>2184</v>
      </c>
      <c r="C24">
        <v>0.70539901554203321</v>
      </c>
    </row>
    <row r="25" spans="1:3" x14ac:dyDescent="0.3">
      <c r="A25" t="s">
        <v>371</v>
      </c>
      <c r="B25">
        <v>767</v>
      </c>
      <c r="C25">
        <v>0.2477294161724998</v>
      </c>
    </row>
    <row r="26" spans="1:3" x14ac:dyDescent="0.3">
      <c r="A26" t="s">
        <v>385</v>
      </c>
      <c r="B26">
        <v>9604</v>
      </c>
      <c r="C26">
        <v>3.1019469529604788</v>
      </c>
    </row>
    <row r="27" spans="1:3" x14ac:dyDescent="0.3">
      <c r="A27" t="s">
        <v>411</v>
      </c>
      <c r="B27">
        <v>31</v>
      </c>
      <c r="C27">
        <v>1.001253181401238E-2</v>
      </c>
    </row>
    <row r="28" spans="1:3" x14ac:dyDescent="0.3">
      <c r="A28" t="s">
        <v>365</v>
      </c>
      <c r="B28">
        <v>3164</v>
      </c>
      <c r="C28">
        <v>1.0219242148237151</v>
      </c>
    </row>
    <row r="29" spans="1:3" x14ac:dyDescent="0.3">
      <c r="A29" t="s">
        <v>386</v>
      </c>
      <c r="B29">
        <v>26163</v>
      </c>
      <c r="C29">
        <v>8.4502538661292199</v>
      </c>
    </row>
    <row r="30" spans="1:3" x14ac:dyDescent="0.3">
      <c r="A30" t="s">
        <v>359</v>
      </c>
      <c r="B30">
        <v>92622</v>
      </c>
      <c r="C30">
        <v>29.91550715088562</v>
      </c>
    </row>
    <row r="31" spans="1:3" x14ac:dyDescent="0.3">
      <c r="A31" t="s">
        <v>367</v>
      </c>
      <c r="B31">
        <v>46</v>
      </c>
      <c r="C31">
        <v>1.4857305272405461E-2</v>
      </c>
    </row>
    <row r="32" spans="1:3" x14ac:dyDescent="0.3">
      <c r="A32" t="s">
        <v>366</v>
      </c>
      <c r="B32">
        <v>234</v>
      </c>
      <c r="C32">
        <v>7.5578465950932136E-2</v>
      </c>
    </row>
    <row r="33" spans="1:3" x14ac:dyDescent="0.3">
      <c r="A33" t="s">
        <v>351</v>
      </c>
      <c r="B33">
        <v>1282</v>
      </c>
      <c r="C33">
        <v>0.4140666382439957</v>
      </c>
    </row>
    <row r="34" spans="1:3" x14ac:dyDescent="0.3">
      <c r="A34" t="s">
        <v>370</v>
      </c>
      <c r="B34">
        <v>112</v>
      </c>
      <c r="C34">
        <v>3.6174308489335033E-2</v>
      </c>
    </row>
    <row r="35" spans="1:3" x14ac:dyDescent="0.3">
      <c r="A35" t="s">
        <v>394</v>
      </c>
      <c r="B35">
        <v>210</v>
      </c>
      <c r="C35">
        <v>6.7826828417503204E-2</v>
      </c>
    </row>
    <row r="36" spans="1:3" x14ac:dyDescent="0.3">
      <c r="A36" t="s">
        <v>378</v>
      </c>
      <c r="B36">
        <v>250</v>
      </c>
      <c r="C36">
        <v>8.0746224306551428E-2</v>
      </c>
    </row>
    <row r="37" spans="1:3" x14ac:dyDescent="0.3">
      <c r="A37" t="s">
        <v>377</v>
      </c>
      <c r="B37">
        <v>162</v>
      </c>
      <c r="C37">
        <v>5.2323553350645327E-2</v>
      </c>
    </row>
    <row r="38" spans="1:3" x14ac:dyDescent="0.3">
      <c r="A38" t="s">
        <v>387</v>
      </c>
      <c r="B38">
        <v>1</v>
      </c>
      <c r="C38">
        <v>3.2298489722620572E-4</v>
      </c>
    </row>
    <row r="39" spans="1:3" x14ac:dyDescent="0.3">
      <c r="A39" t="s">
        <v>413</v>
      </c>
      <c r="B39">
        <v>4</v>
      </c>
      <c r="C39">
        <v>1.2919395889048231E-3</v>
      </c>
    </row>
    <row r="40" spans="1:3" x14ac:dyDescent="0.3">
      <c r="A40" t="s">
        <v>94</v>
      </c>
      <c r="B40">
        <v>1706</v>
      </c>
      <c r="C40">
        <v>0.55101223466790694</v>
      </c>
    </row>
    <row r="41" spans="1:3" x14ac:dyDescent="0.3">
      <c r="A41" t="s">
        <v>376</v>
      </c>
      <c r="B41">
        <v>270</v>
      </c>
      <c r="C41">
        <v>8.7205922251075541E-2</v>
      </c>
    </row>
    <row r="42" spans="1:3" x14ac:dyDescent="0.3">
      <c r="A42" t="s">
        <v>357</v>
      </c>
      <c r="B42">
        <v>77</v>
      </c>
      <c r="C42">
        <v>2.486983708641784E-2</v>
      </c>
    </row>
    <row r="43" spans="1:3" x14ac:dyDescent="0.3">
      <c r="A43" t="s">
        <v>129</v>
      </c>
      <c r="B43">
        <v>58857</v>
      </c>
      <c r="C43">
        <v>19.009922096042789</v>
      </c>
    </row>
    <row r="44" spans="1:3" x14ac:dyDescent="0.3">
      <c r="A44" t="s">
        <v>358</v>
      </c>
      <c r="B44">
        <v>13184</v>
      </c>
      <c r="C44">
        <v>4.2582328850302966</v>
      </c>
    </row>
    <row r="45" spans="1:3" x14ac:dyDescent="0.3">
      <c r="A45" t="s">
        <v>361</v>
      </c>
      <c r="B45">
        <v>5146</v>
      </c>
      <c r="C45">
        <v>1.662080281126054</v>
      </c>
    </row>
    <row r="46" spans="1:3" x14ac:dyDescent="0.3">
      <c r="A46" t="s">
        <v>373</v>
      </c>
      <c r="B46">
        <v>87</v>
      </c>
      <c r="C46">
        <v>2.80996860586799E-2</v>
      </c>
    </row>
    <row r="47" spans="1:3" x14ac:dyDescent="0.3">
      <c r="A47" t="s">
        <v>353</v>
      </c>
      <c r="B47">
        <v>12523</v>
      </c>
      <c r="C47">
        <v>4.0447398679637736</v>
      </c>
    </row>
    <row r="48" spans="1:3" x14ac:dyDescent="0.3">
      <c r="A48" t="s">
        <v>389</v>
      </c>
      <c r="B48">
        <v>201</v>
      </c>
      <c r="C48">
        <v>6.4919964342467357E-2</v>
      </c>
    </row>
    <row r="49" spans="1:3" x14ac:dyDescent="0.3">
      <c r="A49" t="s">
        <v>390</v>
      </c>
      <c r="B49">
        <v>253</v>
      </c>
      <c r="C49">
        <v>8.171517899823004E-2</v>
      </c>
    </row>
    <row r="50" spans="1:3" x14ac:dyDescent="0.3">
      <c r="A50" t="s">
        <v>407</v>
      </c>
      <c r="B50">
        <v>2500</v>
      </c>
      <c r="C50">
        <v>0.80746224306551417</v>
      </c>
    </row>
  </sheetData>
  <sortState xmlns:xlrd2="http://schemas.microsoft.com/office/spreadsheetml/2017/richdata2" ref="A2:C50">
    <sortCondition ref="A2:A5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7EA3-3F30-4D2F-8BC2-D0C760A8BC3A}">
  <dimension ref="A1:I12"/>
  <sheetViews>
    <sheetView topLeftCell="C1" workbookViewId="0">
      <selection activeCell="B15" sqref="B15"/>
    </sheetView>
  </sheetViews>
  <sheetFormatPr defaultRowHeight="14.4" x14ac:dyDescent="0.3"/>
  <cols>
    <col min="1" max="2" width="20.109375" customWidth="1"/>
    <col min="3" max="3" width="13" style="5" customWidth="1"/>
    <col min="4" max="4" width="15.6640625" style="3" customWidth="1"/>
    <col min="5" max="5" width="8.88671875" style="3"/>
    <col min="7" max="7" width="16" customWidth="1"/>
    <col min="8" max="8" width="13.5546875" customWidth="1"/>
  </cols>
  <sheetData>
    <row r="1" spans="1:9" s="1" customFormat="1" x14ac:dyDescent="0.3">
      <c r="A1" s="1" t="s">
        <v>26</v>
      </c>
      <c r="B1" s="1" t="s">
        <v>405</v>
      </c>
      <c r="C1" s="4" t="s">
        <v>410</v>
      </c>
      <c r="D1" s="2" t="s">
        <v>45</v>
      </c>
      <c r="E1" s="2" t="s">
        <v>31</v>
      </c>
      <c r="G1" s="1" t="s">
        <v>37</v>
      </c>
      <c r="H1" s="1" t="s">
        <v>32</v>
      </c>
      <c r="I1" s="1" t="s">
        <v>38</v>
      </c>
    </row>
    <row r="2" spans="1:9" x14ac:dyDescent="0.3">
      <c r="A2" t="s">
        <v>3</v>
      </c>
      <c r="B2" t="s">
        <v>359</v>
      </c>
      <c r="C2" s="5">
        <v>48297</v>
      </c>
      <c r="D2" s="3">
        <f>C2/$G$2 * 100</f>
        <v>15.59915119843159</v>
      </c>
      <c r="E2" s="3">
        <f>C2/$H$2 * 100</f>
        <v>12.86263292878772</v>
      </c>
      <c r="G2" s="5">
        <v>309613</v>
      </c>
      <c r="H2" s="6">
        <v>375483</v>
      </c>
      <c r="I2" s="3">
        <f>$G$2 / $H$2 * 100</f>
        <v>82.457261713579584</v>
      </c>
    </row>
    <row r="3" spans="1:9" x14ac:dyDescent="0.3">
      <c r="A3" t="s">
        <v>0</v>
      </c>
      <c r="B3" t="s">
        <v>129</v>
      </c>
      <c r="C3" s="5">
        <v>24418</v>
      </c>
      <c r="D3" s="3">
        <f t="shared" ref="D3:D12" si="0">C3/$G$2 * 100</f>
        <v>7.8866197478788038</v>
      </c>
      <c r="E3" s="3">
        <f t="shared" ref="E3:E21" si="1">C3/$H$2 * 100</f>
        <v>6.5030906858632749</v>
      </c>
    </row>
    <row r="4" spans="1:9" x14ac:dyDescent="0.3">
      <c r="A4" t="s">
        <v>5</v>
      </c>
      <c r="B4" t="s">
        <v>359</v>
      </c>
      <c r="C4" s="5">
        <v>12396</v>
      </c>
      <c r="D4" s="3">
        <f t="shared" si="0"/>
        <v>4.0037078546443468</v>
      </c>
      <c r="E4" s="3">
        <f t="shared" si="1"/>
        <v>3.3013478639512308</v>
      </c>
    </row>
    <row r="5" spans="1:9" x14ac:dyDescent="0.3">
      <c r="A5" t="s">
        <v>1</v>
      </c>
      <c r="B5" t="s">
        <v>129</v>
      </c>
      <c r="C5" s="5">
        <v>10869</v>
      </c>
      <c r="D5" s="3">
        <f t="shared" si="0"/>
        <v>3.5105115095296386</v>
      </c>
      <c r="E5" s="3">
        <f t="shared" si="1"/>
        <v>2.8946716628981872</v>
      </c>
    </row>
    <row r="6" spans="1:9" x14ac:dyDescent="0.3">
      <c r="A6" t="s">
        <v>24</v>
      </c>
      <c r="B6" t="s">
        <v>386</v>
      </c>
      <c r="C6" s="5">
        <v>9976</v>
      </c>
      <c r="D6" s="3">
        <f t="shared" si="0"/>
        <v>3.2220869278744755</v>
      </c>
      <c r="E6" s="3">
        <f t="shared" si="1"/>
        <v>2.6568446507564922</v>
      </c>
    </row>
    <row r="7" spans="1:9" x14ac:dyDescent="0.3">
      <c r="A7" t="s">
        <v>25</v>
      </c>
      <c r="B7" t="s">
        <v>386</v>
      </c>
      <c r="C7" s="5">
        <v>8549</v>
      </c>
      <c r="D7" s="3">
        <f t="shared" si="0"/>
        <v>2.7611889681634816</v>
      </c>
      <c r="E7" s="3">
        <f t="shared" si="1"/>
        <v>2.2768008138850493</v>
      </c>
    </row>
    <row r="8" spans="1:9" x14ac:dyDescent="0.3">
      <c r="A8" t="s">
        <v>14</v>
      </c>
      <c r="B8" t="s">
        <v>359</v>
      </c>
      <c r="C8" s="5">
        <v>6958</v>
      </c>
      <c r="D8" s="3">
        <f t="shared" si="0"/>
        <v>2.247321656390397</v>
      </c>
      <c r="E8" s="3">
        <f t="shared" si="1"/>
        <v>1.8530798997557811</v>
      </c>
    </row>
    <row r="9" spans="1:9" x14ac:dyDescent="0.3">
      <c r="A9" t="s">
        <v>35</v>
      </c>
      <c r="B9" t="s">
        <v>380</v>
      </c>
      <c r="C9" s="5">
        <v>6914</v>
      </c>
      <c r="D9" s="3">
        <f t="shared" si="0"/>
        <v>2.2331103668127632</v>
      </c>
      <c r="E9" s="3">
        <f t="shared" si="1"/>
        <v>1.841361659515877</v>
      </c>
    </row>
    <row r="10" spans="1:9" x14ac:dyDescent="0.3">
      <c r="A10" t="s">
        <v>21</v>
      </c>
      <c r="B10" t="s">
        <v>368</v>
      </c>
      <c r="C10" s="5">
        <v>6666</v>
      </c>
      <c r="D10" s="3">
        <f t="shared" si="0"/>
        <v>2.1530103710115531</v>
      </c>
      <c r="E10" s="3">
        <f t="shared" si="1"/>
        <v>1.775313396345507</v>
      </c>
    </row>
    <row r="11" spans="1:9" x14ac:dyDescent="0.3">
      <c r="A11" t="s">
        <v>36</v>
      </c>
      <c r="B11" t="s">
        <v>372</v>
      </c>
      <c r="C11" s="5">
        <v>5455</v>
      </c>
      <c r="D11" s="3">
        <f t="shared" si="0"/>
        <v>1.7618769237725806</v>
      </c>
      <c r="E11" s="3">
        <f t="shared" si="1"/>
        <v>1.4527954661063218</v>
      </c>
    </row>
    <row r="12" spans="1:9" x14ac:dyDescent="0.3">
      <c r="A12" t="s">
        <v>6</v>
      </c>
      <c r="C12" s="5">
        <f>$G$2 - SUM(C2:C11)</f>
        <v>169115</v>
      </c>
      <c r="D12" s="3">
        <f t="shared" si="0"/>
        <v>54.621414475490369</v>
      </c>
      <c r="E12" s="3">
        <f t="shared" si="1"/>
        <v>45.039322685714133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5A7B-6873-4598-89C3-8A103D705DF4}">
  <dimension ref="A1:E12"/>
  <sheetViews>
    <sheetView topLeftCell="C1" workbookViewId="0">
      <selection activeCell="D28" sqref="D28"/>
    </sheetView>
  </sheetViews>
  <sheetFormatPr defaultRowHeight="14.4" x14ac:dyDescent="0.3"/>
  <cols>
    <col min="1" max="1" width="26.21875" customWidth="1"/>
    <col min="2" max="2" width="8.88671875" style="6"/>
    <col min="3" max="3" width="8.88671875" style="3"/>
  </cols>
  <sheetData>
    <row r="1" spans="1:5" s="1" customFormat="1" x14ac:dyDescent="0.3">
      <c r="A1" s="1" t="s">
        <v>405</v>
      </c>
      <c r="B1" s="7" t="s">
        <v>44</v>
      </c>
      <c r="C1" s="2" t="s">
        <v>414</v>
      </c>
      <c r="E1" s="1" t="s">
        <v>37</v>
      </c>
    </row>
    <row r="2" spans="1:5" x14ac:dyDescent="0.3">
      <c r="A2" t="s">
        <v>359</v>
      </c>
      <c r="B2" s="6">
        <v>92622</v>
      </c>
      <c r="C2" s="3">
        <f>B2/$E$2 * 100</f>
        <v>29.915507150885624</v>
      </c>
      <c r="E2">
        <v>309612</v>
      </c>
    </row>
    <row r="3" spans="1:5" x14ac:dyDescent="0.3">
      <c r="A3" t="s">
        <v>129</v>
      </c>
      <c r="B3" s="6">
        <v>58857</v>
      </c>
      <c r="C3" s="3">
        <f t="shared" ref="C3:C12" si="0">B3/$E$2 * 100</f>
        <v>19.009922096042789</v>
      </c>
    </row>
    <row r="4" spans="1:5" x14ac:dyDescent="0.3">
      <c r="A4" t="s">
        <v>386</v>
      </c>
      <c r="B4" s="6">
        <v>26163</v>
      </c>
      <c r="C4" s="3">
        <f t="shared" si="0"/>
        <v>8.4502538661292199</v>
      </c>
    </row>
    <row r="5" spans="1:5" x14ac:dyDescent="0.3">
      <c r="A5" t="s">
        <v>358</v>
      </c>
      <c r="B5" s="6">
        <v>13184</v>
      </c>
      <c r="C5" s="3">
        <f t="shared" si="0"/>
        <v>4.2582328850302966</v>
      </c>
    </row>
    <row r="6" spans="1:5" x14ac:dyDescent="0.3">
      <c r="A6" t="s">
        <v>353</v>
      </c>
      <c r="B6" s="6">
        <v>12523</v>
      </c>
      <c r="C6" s="3">
        <f t="shared" si="0"/>
        <v>4.0447398679637736</v>
      </c>
    </row>
    <row r="7" spans="1:5" x14ac:dyDescent="0.3">
      <c r="A7" t="s">
        <v>348</v>
      </c>
      <c r="B7" s="6">
        <v>12195</v>
      </c>
      <c r="C7" s="3">
        <f t="shared" si="0"/>
        <v>3.9388008216735786</v>
      </c>
    </row>
    <row r="8" spans="1:5" x14ac:dyDescent="0.3">
      <c r="A8" t="s">
        <v>368</v>
      </c>
      <c r="B8" s="6">
        <v>12194</v>
      </c>
      <c r="C8" s="3">
        <f t="shared" si="0"/>
        <v>3.9384778367763524</v>
      </c>
    </row>
    <row r="9" spans="1:5" x14ac:dyDescent="0.3">
      <c r="A9" t="s">
        <v>350</v>
      </c>
      <c r="B9" s="6">
        <v>11306</v>
      </c>
      <c r="C9" s="3">
        <f t="shared" si="0"/>
        <v>3.6516672480394816</v>
      </c>
    </row>
    <row r="10" spans="1:5" x14ac:dyDescent="0.3">
      <c r="A10" t="s">
        <v>349</v>
      </c>
      <c r="B10" s="6">
        <v>10381</v>
      </c>
      <c r="C10" s="3">
        <f t="shared" si="0"/>
        <v>3.3529062181052414</v>
      </c>
    </row>
    <row r="11" spans="1:5" x14ac:dyDescent="0.3">
      <c r="A11" t="s">
        <v>385</v>
      </c>
      <c r="B11" s="6">
        <v>9604</v>
      </c>
      <c r="C11" s="3">
        <f t="shared" si="0"/>
        <v>3.1019469529604793</v>
      </c>
    </row>
    <row r="12" spans="1:5" x14ac:dyDescent="0.3">
      <c r="A12" t="s">
        <v>6</v>
      </c>
      <c r="B12" s="6">
        <f>$E$2 - SUM(B2:B11)</f>
        <v>50583</v>
      </c>
      <c r="C12" s="3">
        <f t="shared" si="0"/>
        <v>16.337545056393164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8C46-051B-4B0A-80A2-EEBE8E5E477E}">
  <dimension ref="A1:E11"/>
  <sheetViews>
    <sheetView workbookViewId="0">
      <selection sqref="A1:E11"/>
    </sheetView>
  </sheetViews>
  <sheetFormatPr defaultRowHeight="14.4" x14ac:dyDescent="0.3"/>
  <cols>
    <col min="1" max="2" width="23.33203125" customWidth="1"/>
    <col min="3" max="3" width="14.5546875" style="6" customWidth="1"/>
    <col min="4" max="4" width="18.88671875" style="6" customWidth="1"/>
    <col min="5" max="5" width="8.88671875" style="3"/>
  </cols>
  <sheetData>
    <row r="1" spans="1:5" x14ac:dyDescent="0.3">
      <c r="A1" s="1" t="s">
        <v>26</v>
      </c>
      <c r="B1" s="1" t="s">
        <v>405</v>
      </c>
      <c r="C1" s="7" t="s">
        <v>27</v>
      </c>
      <c r="D1" s="7" t="s">
        <v>322</v>
      </c>
      <c r="E1" s="2" t="s">
        <v>320</v>
      </c>
    </row>
    <row r="2" spans="1:5" x14ac:dyDescent="0.3">
      <c r="A2" t="s">
        <v>0</v>
      </c>
      <c r="B2" t="s">
        <v>129</v>
      </c>
      <c r="C2" s="6">
        <v>9594</v>
      </c>
      <c r="D2" s="6">
        <v>24418</v>
      </c>
      <c r="E2" s="3">
        <f>C2/D2</f>
        <v>0.3929068719796871</v>
      </c>
    </row>
    <row r="3" spans="1:5" x14ac:dyDescent="0.3">
      <c r="A3" t="s">
        <v>1</v>
      </c>
      <c r="B3" t="s">
        <v>129</v>
      </c>
      <c r="C3" s="6">
        <v>6887</v>
      </c>
      <c r="D3" s="6">
        <v>10869</v>
      </c>
      <c r="E3" s="3">
        <f t="shared" ref="E3:E11" si="0">C3/D3</f>
        <v>0.63363694912135426</v>
      </c>
    </row>
    <row r="4" spans="1:5" x14ac:dyDescent="0.3">
      <c r="A4" t="s">
        <v>2</v>
      </c>
      <c r="B4" t="s">
        <v>129</v>
      </c>
      <c r="C4" s="6">
        <v>2245</v>
      </c>
      <c r="D4" s="6">
        <v>2161</v>
      </c>
      <c r="E4" s="3">
        <f t="shared" si="0"/>
        <v>1.0388708931050439</v>
      </c>
    </row>
    <row r="5" spans="1:5" x14ac:dyDescent="0.3">
      <c r="A5" t="s">
        <v>4</v>
      </c>
      <c r="B5" t="s">
        <v>361</v>
      </c>
      <c r="C5" s="6">
        <v>1826</v>
      </c>
      <c r="D5" s="6">
        <v>4850</v>
      </c>
      <c r="E5" s="3">
        <f t="shared" si="0"/>
        <v>0.37649484536082473</v>
      </c>
    </row>
    <row r="6" spans="1:5" x14ac:dyDescent="0.3">
      <c r="A6" t="s">
        <v>8</v>
      </c>
      <c r="B6" t="s">
        <v>129</v>
      </c>
      <c r="C6" s="6">
        <v>1738</v>
      </c>
      <c r="D6" s="6">
        <v>4759</v>
      </c>
      <c r="E6" s="3">
        <f t="shared" si="0"/>
        <v>0.36520277369195209</v>
      </c>
    </row>
    <row r="7" spans="1:5" x14ac:dyDescent="0.3">
      <c r="A7" t="s">
        <v>3</v>
      </c>
      <c r="B7" t="s">
        <v>359</v>
      </c>
      <c r="C7" s="6">
        <v>1732</v>
      </c>
      <c r="D7" s="6">
        <v>48297</v>
      </c>
      <c r="E7" s="3">
        <f t="shared" si="0"/>
        <v>3.5861440669192703E-2</v>
      </c>
    </row>
    <row r="8" spans="1:5" x14ac:dyDescent="0.3">
      <c r="A8" t="s">
        <v>9</v>
      </c>
      <c r="B8" t="s">
        <v>129</v>
      </c>
      <c r="C8" s="6">
        <v>874</v>
      </c>
      <c r="D8" s="6">
        <v>1788</v>
      </c>
      <c r="E8" s="3">
        <f t="shared" si="0"/>
        <v>0.48881431767337807</v>
      </c>
    </row>
    <row r="9" spans="1:5" x14ac:dyDescent="0.3">
      <c r="A9" t="s">
        <v>10</v>
      </c>
      <c r="B9" t="s">
        <v>353</v>
      </c>
      <c r="C9" s="6">
        <v>764</v>
      </c>
      <c r="D9" s="6">
        <v>5089</v>
      </c>
      <c r="E9" s="3">
        <f t="shared" si="0"/>
        <v>0.15012772646885439</v>
      </c>
    </row>
    <row r="10" spans="1:5" x14ac:dyDescent="0.3">
      <c r="A10" t="s">
        <v>11</v>
      </c>
      <c r="B10" t="s">
        <v>129</v>
      </c>
      <c r="C10" s="6">
        <v>651</v>
      </c>
      <c r="D10" s="6">
        <v>1549</v>
      </c>
      <c r="E10" s="3">
        <f t="shared" si="0"/>
        <v>0.42027114267269206</v>
      </c>
    </row>
    <row r="11" spans="1:5" x14ac:dyDescent="0.3">
      <c r="A11" t="s">
        <v>13</v>
      </c>
      <c r="B11" t="s">
        <v>385</v>
      </c>
      <c r="C11" s="6">
        <v>557</v>
      </c>
      <c r="D11" s="6">
        <v>4239</v>
      </c>
      <c r="E11" s="3">
        <f t="shared" si="0"/>
        <v>0.1313989148384053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EE4-A293-4F80-94E7-264CED841A8B}">
  <dimension ref="A1:D14"/>
  <sheetViews>
    <sheetView workbookViewId="0">
      <selection activeCell="C17" sqref="C17"/>
    </sheetView>
  </sheetViews>
  <sheetFormatPr defaultRowHeight="14.4" x14ac:dyDescent="0.3"/>
  <cols>
    <col min="1" max="1" width="28.33203125" customWidth="1"/>
    <col min="2" max="2" width="18" style="6" customWidth="1"/>
    <col min="3" max="3" width="16.33203125" style="6" customWidth="1"/>
    <col min="4" max="4" width="8.88671875" style="3"/>
  </cols>
  <sheetData>
    <row r="1" spans="1:4" s="1" customFormat="1" x14ac:dyDescent="0.3">
      <c r="A1" s="1" t="s">
        <v>405</v>
      </c>
      <c r="B1" s="7" t="s">
        <v>321</v>
      </c>
      <c r="C1" s="7" t="s">
        <v>422</v>
      </c>
      <c r="D1" s="2" t="s">
        <v>419</v>
      </c>
    </row>
    <row r="2" spans="1:4" x14ac:dyDescent="0.3">
      <c r="A2" t="s">
        <v>129</v>
      </c>
      <c r="B2" s="6">
        <v>25535</v>
      </c>
      <c r="C2" s="6">
        <v>58857</v>
      </c>
      <c r="D2" s="3">
        <f>B2/C2</f>
        <v>0.43384814040810776</v>
      </c>
    </row>
    <row r="3" spans="1:4" x14ac:dyDescent="0.3">
      <c r="A3" t="s">
        <v>359</v>
      </c>
      <c r="B3" s="6">
        <v>3885</v>
      </c>
      <c r="C3" s="6">
        <v>92622</v>
      </c>
      <c r="D3" s="3">
        <f t="shared" ref="D3:D14" si="0">B3/C3</f>
        <v>4.1944678370149639E-2</v>
      </c>
    </row>
    <row r="4" spans="1:4" x14ac:dyDescent="0.3">
      <c r="A4" t="s">
        <v>353</v>
      </c>
      <c r="B4" s="6">
        <v>3058</v>
      </c>
      <c r="C4" s="6">
        <v>12523</v>
      </c>
      <c r="D4" s="3">
        <f t="shared" si="0"/>
        <v>0.24419068913199712</v>
      </c>
    </row>
    <row r="5" spans="1:4" x14ac:dyDescent="0.3">
      <c r="A5" t="s">
        <v>361</v>
      </c>
      <c r="B5" s="6">
        <v>1862</v>
      </c>
      <c r="C5" s="6">
        <v>5146</v>
      </c>
      <c r="D5" s="3">
        <f t="shared" si="0"/>
        <v>0.36183443451224251</v>
      </c>
    </row>
    <row r="6" spans="1:4" x14ac:dyDescent="0.3">
      <c r="A6" t="s">
        <v>368</v>
      </c>
      <c r="B6" s="6">
        <v>1325</v>
      </c>
      <c r="C6" s="6">
        <v>12196</v>
      </c>
      <c r="D6" s="3">
        <f t="shared" si="0"/>
        <v>0.10864217776320105</v>
      </c>
    </row>
    <row r="7" spans="1:4" x14ac:dyDescent="0.3">
      <c r="A7" t="s">
        <v>385</v>
      </c>
      <c r="B7" s="6">
        <v>898</v>
      </c>
      <c r="C7" s="6">
        <v>9604</v>
      </c>
      <c r="D7" s="3">
        <f t="shared" si="0"/>
        <v>9.3502707205331118E-2</v>
      </c>
    </row>
    <row r="8" spans="1:4" x14ac:dyDescent="0.3">
      <c r="A8" t="s">
        <v>379</v>
      </c>
      <c r="B8" s="6">
        <v>892</v>
      </c>
      <c r="C8" s="6">
        <v>8165</v>
      </c>
      <c r="D8" s="3">
        <f t="shared" si="0"/>
        <v>0.10924678505817514</v>
      </c>
    </row>
    <row r="9" spans="1:4" x14ac:dyDescent="0.3">
      <c r="A9" t="s">
        <v>350</v>
      </c>
      <c r="B9" s="6">
        <v>852</v>
      </c>
      <c r="C9" s="6">
        <v>11306</v>
      </c>
      <c r="D9" s="3">
        <f t="shared" si="0"/>
        <v>7.5358216875995046E-2</v>
      </c>
    </row>
    <row r="10" spans="1:4" x14ac:dyDescent="0.3">
      <c r="A10" t="s">
        <v>360</v>
      </c>
      <c r="B10" s="6">
        <v>591</v>
      </c>
      <c r="C10" s="6">
        <v>2184</v>
      </c>
      <c r="D10" s="3">
        <f t="shared" si="0"/>
        <v>0.27060439560439559</v>
      </c>
    </row>
    <row r="11" spans="1:4" x14ac:dyDescent="0.3">
      <c r="A11" t="s">
        <v>358</v>
      </c>
      <c r="B11" s="6">
        <v>565</v>
      </c>
      <c r="C11" s="6">
        <v>13184</v>
      </c>
      <c r="D11" s="3">
        <f t="shared" si="0"/>
        <v>4.2854975728155338E-2</v>
      </c>
    </row>
    <row r="12" spans="1:4" x14ac:dyDescent="0.3">
      <c r="A12" t="s">
        <v>386</v>
      </c>
      <c r="B12" s="6">
        <v>238</v>
      </c>
      <c r="C12" s="6">
        <v>26163</v>
      </c>
      <c r="D12" s="3">
        <f t="shared" si="0"/>
        <v>9.0968161143599735E-3</v>
      </c>
    </row>
    <row r="13" spans="1:4" x14ac:dyDescent="0.3">
      <c r="A13" s="17">
        <v>311</v>
      </c>
      <c r="B13" s="6">
        <v>146</v>
      </c>
      <c r="C13" s="6">
        <v>12195</v>
      </c>
      <c r="D13" s="3">
        <f t="shared" si="0"/>
        <v>1.1972119721197211E-2</v>
      </c>
    </row>
    <row r="14" spans="1:4" x14ac:dyDescent="0.3">
      <c r="A14" t="s">
        <v>418</v>
      </c>
      <c r="B14" s="6">
        <v>7</v>
      </c>
      <c r="C14" s="6">
        <v>10381</v>
      </c>
      <c r="D14" s="3">
        <f t="shared" si="0"/>
        <v>6.7430883344571813E-4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8C34-700C-48A6-B346-9C98D228678B}">
  <dimension ref="A1:I268"/>
  <sheetViews>
    <sheetView workbookViewId="0">
      <selection activeCell="F14" sqref="F14"/>
    </sheetView>
  </sheetViews>
  <sheetFormatPr defaultRowHeight="14.4" x14ac:dyDescent="0.3"/>
  <cols>
    <col min="1" max="1" width="30.21875" customWidth="1"/>
    <col min="2" max="2" width="27.88671875" customWidth="1"/>
    <col min="3" max="3" width="8.88671875" style="6"/>
    <col min="4" max="4" width="8.88671875" style="3"/>
    <col min="6" max="6" width="32.5546875" customWidth="1"/>
    <col min="7" max="7" width="21.44140625" customWidth="1"/>
    <col min="8" max="8" width="13.33203125" style="10" customWidth="1"/>
    <col min="9" max="9" width="8.88671875" style="3"/>
  </cols>
  <sheetData>
    <row r="1" spans="1:9" s="1" customFormat="1" x14ac:dyDescent="0.3">
      <c r="A1" s="1" t="s">
        <v>26</v>
      </c>
      <c r="B1" s="1" t="s">
        <v>405</v>
      </c>
      <c r="C1" s="7" t="s">
        <v>325</v>
      </c>
      <c r="D1" s="2" t="s">
        <v>329</v>
      </c>
      <c r="F1" s="1" t="s">
        <v>339</v>
      </c>
      <c r="G1" s="1" t="s">
        <v>405</v>
      </c>
      <c r="H1" s="9" t="s">
        <v>325</v>
      </c>
      <c r="I1" s="2" t="s">
        <v>329</v>
      </c>
    </row>
    <row r="2" spans="1:9" x14ac:dyDescent="0.3">
      <c r="A2" t="s">
        <v>196</v>
      </c>
      <c r="B2" t="s">
        <v>348</v>
      </c>
      <c r="C2" s="6">
        <v>1611.5</v>
      </c>
      <c r="D2" s="3">
        <f>C2 / 365</f>
        <v>4.4150684931506845</v>
      </c>
      <c r="F2" t="s">
        <v>4</v>
      </c>
      <c r="G2" t="s">
        <v>361</v>
      </c>
      <c r="H2" s="10">
        <v>994.58547241944291</v>
      </c>
      <c r="I2" s="3">
        <v>2.715751174061126</v>
      </c>
    </row>
    <row r="3" spans="1:9" x14ac:dyDescent="0.3">
      <c r="A3" t="s">
        <v>291</v>
      </c>
      <c r="B3" t="s">
        <v>407</v>
      </c>
      <c r="C3" s="6">
        <v>1544</v>
      </c>
      <c r="D3" s="3">
        <f>C3 / 365</f>
        <v>4.2301369863013702</v>
      </c>
      <c r="F3" t="s">
        <v>1</v>
      </c>
      <c r="G3" t="s">
        <v>129</v>
      </c>
      <c r="H3" s="10">
        <v>772.01999130812692</v>
      </c>
      <c r="I3" s="3">
        <v>2.1038243583801921</v>
      </c>
    </row>
    <row r="4" spans="1:9" x14ac:dyDescent="0.3">
      <c r="A4" t="s">
        <v>236</v>
      </c>
      <c r="B4" t="s">
        <v>129</v>
      </c>
      <c r="C4" s="6">
        <v>1498</v>
      </c>
      <c r="D4" s="3">
        <f>C4 / 365</f>
        <v>4.1041095890410961</v>
      </c>
      <c r="F4" t="s">
        <v>8</v>
      </c>
      <c r="G4" t="s">
        <v>129</v>
      </c>
      <c r="H4" s="10">
        <v>771.22567645365575</v>
      </c>
      <c r="I4" s="3">
        <v>2.1029390363504068</v>
      </c>
    </row>
    <row r="5" spans="1:9" x14ac:dyDescent="0.3">
      <c r="A5" t="s">
        <v>240</v>
      </c>
      <c r="B5" t="s">
        <v>348</v>
      </c>
      <c r="C5" s="6">
        <v>1477.333333333333</v>
      </c>
      <c r="D5" s="3">
        <f>C5 / 365</f>
        <v>4.0474885844748849</v>
      </c>
      <c r="F5" t="s">
        <v>2</v>
      </c>
      <c r="G5" t="s">
        <v>129</v>
      </c>
      <c r="H5" s="10">
        <v>680.10677891005764</v>
      </c>
      <c r="I5" s="3">
        <v>1.8567922628672546</v>
      </c>
    </row>
    <row r="6" spans="1:9" x14ac:dyDescent="0.3">
      <c r="A6" t="s">
        <v>92</v>
      </c>
      <c r="B6" t="s">
        <v>349</v>
      </c>
      <c r="C6" s="6">
        <v>1448</v>
      </c>
      <c r="D6" s="3">
        <f>C6 / 365</f>
        <v>3.967123287671233</v>
      </c>
      <c r="F6" t="s">
        <v>0</v>
      </c>
      <c r="G6" t="s">
        <v>129</v>
      </c>
      <c r="H6" s="10">
        <v>616.51794283329855</v>
      </c>
      <c r="I6" s="3">
        <v>1.6733692004991703</v>
      </c>
    </row>
    <row r="7" spans="1:9" x14ac:dyDescent="0.3">
      <c r="A7" t="s">
        <v>273</v>
      </c>
      <c r="B7" t="s">
        <v>129</v>
      </c>
      <c r="C7" s="6">
        <v>1425.333333333333</v>
      </c>
      <c r="D7" s="3">
        <f>C7 / 365</f>
        <v>3.9050228310502275</v>
      </c>
      <c r="F7" t="s">
        <v>3</v>
      </c>
      <c r="G7" t="s">
        <v>415</v>
      </c>
      <c r="H7" s="10">
        <f>(478.892857142857 + 316) /2</f>
        <v>397.4464285714285</v>
      </c>
      <c r="I7" s="3">
        <v>0.86374198023235671</v>
      </c>
    </row>
    <row r="8" spans="1:9" x14ac:dyDescent="0.3">
      <c r="A8" t="s">
        <v>82</v>
      </c>
      <c r="B8" t="s">
        <v>350</v>
      </c>
      <c r="C8" s="6">
        <v>1389</v>
      </c>
      <c r="D8" s="3">
        <f>C8 / 365</f>
        <v>3.8054794520547945</v>
      </c>
      <c r="F8" t="s">
        <v>9</v>
      </c>
      <c r="G8" t="s">
        <v>129</v>
      </c>
      <c r="H8" s="6">
        <v>636.35005701254272</v>
      </c>
      <c r="I8" s="3">
        <v>1.7338359299081534</v>
      </c>
    </row>
    <row r="9" spans="1:9" x14ac:dyDescent="0.3">
      <c r="A9" t="s">
        <v>82</v>
      </c>
      <c r="B9" t="s">
        <v>348</v>
      </c>
      <c r="C9" s="6">
        <v>1369</v>
      </c>
      <c r="D9" s="3">
        <f>C9 / 365</f>
        <v>3.7506849315068491</v>
      </c>
      <c r="F9" t="s">
        <v>10</v>
      </c>
      <c r="G9" t="s">
        <v>353</v>
      </c>
      <c r="H9" s="6">
        <v>512.7560975609756</v>
      </c>
      <c r="I9" s="3">
        <v>1.3504984580076025</v>
      </c>
    </row>
    <row r="10" spans="1:9" x14ac:dyDescent="0.3">
      <c r="A10" t="s">
        <v>301</v>
      </c>
      <c r="B10" t="s">
        <v>129</v>
      </c>
      <c r="C10" s="6">
        <v>1358</v>
      </c>
      <c r="D10" s="3">
        <f>C10 / 365</f>
        <v>3.7205479452054795</v>
      </c>
      <c r="F10" t="s">
        <v>11</v>
      </c>
      <c r="G10" t="s">
        <v>129</v>
      </c>
      <c r="H10" s="6">
        <v>497.70153846153852</v>
      </c>
      <c r="I10" s="3">
        <v>1.3457988763335649</v>
      </c>
    </row>
    <row r="11" spans="1:9" x14ac:dyDescent="0.3">
      <c r="A11" t="s">
        <v>251</v>
      </c>
      <c r="B11" t="s">
        <v>351</v>
      </c>
      <c r="C11" s="6">
        <v>1355</v>
      </c>
      <c r="D11" s="3">
        <f>C11 / 365</f>
        <v>3.7123287671232879</v>
      </c>
      <c r="F11" t="s">
        <v>13</v>
      </c>
      <c r="G11" t="s">
        <v>385</v>
      </c>
      <c r="H11" s="6">
        <v>275.90842490842488</v>
      </c>
      <c r="I11" s="3">
        <f>H11 / 365</f>
        <v>0.75591349289979415</v>
      </c>
    </row>
    <row r="12" spans="1:9" x14ac:dyDescent="0.3">
      <c r="A12" t="s">
        <v>79</v>
      </c>
      <c r="B12" t="s">
        <v>352</v>
      </c>
      <c r="C12" s="6">
        <v>1348</v>
      </c>
      <c r="D12" s="3">
        <f>C12 / 365</f>
        <v>3.6931506849315068</v>
      </c>
    </row>
    <row r="13" spans="1:9" x14ac:dyDescent="0.3">
      <c r="A13" t="s">
        <v>256</v>
      </c>
      <c r="B13" t="s">
        <v>353</v>
      </c>
      <c r="C13" s="6">
        <v>1286</v>
      </c>
      <c r="D13" s="3">
        <f>C13 / 365</f>
        <v>3.5232876712328767</v>
      </c>
      <c r="F13" s="6">
        <f>AVERAGE(H2:H11)</f>
        <v>615.46184084394918</v>
      </c>
    </row>
    <row r="14" spans="1:9" x14ac:dyDescent="0.3">
      <c r="A14" t="s">
        <v>21</v>
      </c>
      <c r="B14" t="s">
        <v>354</v>
      </c>
      <c r="C14" s="6">
        <v>1263</v>
      </c>
      <c r="D14" s="3">
        <f>C14 / 365</f>
        <v>3.4602739726027396</v>
      </c>
      <c r="F14">
        <f>F13/365</f>
        <v>1.6861968242299978</v>
      </c>
    </row>
    <row r="15" spans="1:9" x14ac:dyDescent="0.3">
      <c r="A15" t="s">
        <v>208</v>
      </c>
      <c r="B15" t="s">
        <v>355</v>
      </c>
      <c r="C15" s="6">
        <v>1125.673913043478</v>
      </c>
      <c r="D15" s="3">
        <f>C15 / 365</f>
        <v>3.0840381179273368</v>
      </c>
    </row>
    <row r="16" spans="1:9" x14ac:dyDescent="0.3">
      <c r="A16" t="s">
        <v>99</v>
      </c>
      <c r="B16" t="s">
        <v>356</v>
      </c>
      <c r="C16" s="6">
        <v>1094.0165289256199</v>
      </c>
      <c r="D16" s="3">
        <f>C16 / 365</f>
        <v>2.9973055587003286</v>
      </c>
    </row>
    <row r="17" spans="1:4" x14ac:dyDescent="0.3">
      <c r="A17" t="s">
        <v>175</v>
      </c>
      <c r="B17" t="s">
        <v>129</v>
      </c>
      <c r="C17" s="6">
        <v>1089.7441860465119</v>
      </c>
      <c r="D17" s="3">
        <f>C17 / 365</f>
        <v>2.9856005097164711</v>
      </c>
    </row>
    <row r="18" spans="1:4" x14ac:dyDescent="0.3">
      <c r="A18" t="s">
        <v>293</v>
      </c>
      <c r="B18" t="s">
        <v>357</v>
      </c>
      <c r="C18" s="6">
        <v>1088</v>
      </c>
      <c r="D18" s="3">
        <f>C18 / 365</f>
        <v>2.9808219178082194</v>
      </c>
    </row>
    <row r="19" spans="1:4" x14ac:dyDescent="0.3">
      <c r="A19" t="s">
        <v>135</v>
      </c>
      <c r="B19" t="s">
        <v>358</v>
      </c>
      <c r="C19" s="6">
        <v>1048.833333333333</v>
      </c>
      <c r="D19" s="3">
        <f>C19 / 365</f>
        <v>2.8735159817351592</v>
      </c>
    </row>
    <row r="20" spans="1:4" x14ac:dyDescent="0.3">
      <c r="A20" t="s">
        <v>168</v>
      </c>
      <c r="B20" t="s">
        <v>359</v>
      </c>
      <c r="C20" s="6">
        <v>1035.5</v>
      </c>
      <c r="D20" s="3">
        <f>C20 / 365</f>
        <v>2.8369863013698629</v>
      </c>
    </row>
    <row r="21" spans="1:4" x14ac:dyDescent="0.3">
      <c r="A21" t="s">
        <v>167</v>
      </c>
      <c r="B21" t="s">
        <v>129</v>
      </c>
      <c r="C21" s="6">
        <v>1030.1465517241379</v>
      </c>
      <c r="D21" s="3">
        <f>C21 / 365</f>
        <v>2.8223193197921588</v>
      </c>
    </row>
    <row r="22" spans="1:4" x14ac:dyDescent="0.3">
      <c r="A22" t="s">
        <v>237</v>
      </c>
      <c r="B22" t="s">
        <v>360</v>
      </c>
      <c r="C22" s="6">
        <v>1028.2558139534881</v>
      </c>
      <c r="D22" s="3">
        <f>C22 / 365</f>
        <v>2.8171392163109261</v>
      </c>
    </row>
    <row r="23" spans="1:4" x14ac:dyDescent="0.3">
      <c r="A23" t="s">
        <v>223</v>
      </c>
      <c r="B23" t="s">
        <v>129</v>
      </c>
      <c r="C23" s="6">
        <v>1024.1428571428571</v>
      </c>
      <c r="D23" s="3">
        <f>C23 / 365</f>
        <v>2.8058708414872799</v>
      </c>
    </row>
    <row r="24" spans="1:4" x14ac:dyDescent="0.3">
      <c r="A24" t="s">
        <v>141</v>
      </c>
      <c r="B24" t="s">
        <v>360</v>
      </c>
      <c r="C24" s="6">
        <v>1013.559322033898</v>
      </c>
      <c r="D24" s="3">
        <f>C24 / 365</f>
        <v>2.7768748548873918</v>
      </c>
    </row>
    <row r="25" spans="1:4" x14ac:dyDescent="0.3">
      <c r="A25" t="s">
        <v>201</v>
      </c>
      <c r="B25" t="s">
        <v>360</v>
      </c>
      <c r="C25" s="6">
        <v>1013.4</v>
      </c>
      <c r="D25" s="3">
        <f>C25 / 365</f>
        <v>2.7764383561643835</v>
      </c>
    </row>
    <row r="26" spans="1:4" x14ac:dyDescent="0.3">
      <c r="A26" t="s">
        <v>146</v>
      </c>
      <c r="B26" t="s">
        <v>360</v>
      </c>
      <c r="C26" s="6">
        <v>995</v>
      </c>
      <c r="D26" s="3">
        <f>C26 / 365</f>
        <v>2.7260273972602738</v>
      </c>
    </row>
    <row r="27" spans="1:4" x14ac:dyDescent="0.3">
      <c r="A27" t="s">
        <v>4</v>
      </c>
      <c r="B27" t="s">
        <v>361</v>
      </c>
      <c r="C27" s="6">
        <v>994.58547241944291</v>
      </c>
      <c r="D27" s="3">
        <f>C27 / 365</f>
        <v>2.7248917052587478</v>
      </c>
    </row>
    <row r="28" spans="1:4" x14ac:dyDescent="0.3">
      <c r="A28" t="s">
        <v>143</v>
      </c>
      <c r="B28" t="s">
        <v>353</v>
      </c>
      <c r="C28" s="6">
        <v>992.90909090909088</v>
      </c>
      <c r="D28" s="3">
        <f>C28 / 365</f>
        <v>2.7202988792029887</v>
      </c>
    </row>
    <row r="29" spans="1:4" x14ac:dyDescent="0.3">
      <c r="A29" t="s">
        <v>57</v>
      </c>
      <c r="B29" t="s">
        <v>353</v>
      </c>
      <c r="C29" s="6">
        <v>989.82527881040892</v>
      </c>
      <c r="D29" s="3">
        <f>C29 / 365</f>
        <v>2.7118500789326272</v>
      </c>
    </row>
    <row r="30" spans="1:4" x14ac:dyDescent="0.3">
      <c r="A30" t="s">
        <v>165</v>
      </c>
      <c r="B30" t="s">
        <v>356</v>
      </c>
      <c r="C30" s="6">
        <v>966.23529411764707</v>
      </c>
      <c r="D30" s="3">
        <f>C30 / 365</f>
        <v>2.6472199838839647</v>
      </c>
    </row>
    <row r="31" spans="1:4" x14ac:dyDescent="0.3">
      <c r="A31" t="s">
        <v>202</v>
      </c>
      <c r="B31" t="s">
        <v>353</v>
      </c>
      <c r="C31" s="6">
        <v>956</v>
      </c>
      <c r="D31" s="3">
        <f>C31 / 365</f>
        <v>2.6191780821917807</v>
      </c>
    </row>
    <row r="32" spans="1:4" x14ac:dyDescent="0.3">
      <c r="A32" t="s">
        <v>264</v>
      </c>
      <c r="B32" t="s">
        <v>407</v>
      </c>
      <c r="C32" s="6">
        <v>955.44444444444446</v>
      </c>
      <c r="D32" s="3">
        <f>C32 / 365</f>
        <v>2.61765601217656</v>
      </c>
    </row>
    <row r="33" spans="1:4" x14ac:dyDescent="0.3">
      <c r="A33" t="s">
        <v>102</v>
      </c>
      <c r="B33" t="s">
        <v>129</v>
      </c>
      <c r="C33" s="6">
        <v>937.67527675276756</v>
      </c>
      <c r="D33" s="3">
        <f>C33 / 365</f>
        <v>2.5689733609664867</v>
      </c>
    </row>
    <row r="34" spans="1:4" x14ac:dyDescent="0.3">
      <c r="A34" t="s">
        <v>16</v>
      </c>
      <c r="B34" t="s">
        <v>353</v>
      </c>
      <c r="C34" s="6">
        <v>918.04106776180697</v>
      </c>
      <c r="D34" s="3">
        <f>C34 / 365</f>
        <v>2.5151810075665946</v>
      </c>
    </row>
    <row r="35" spans="1:4" x14ac:dyDescent="0.3">
      <c r="A35" t="s">
        <v>191</v>
      </c>
      <c r="B35" t="s">
        <v>360</v>
      </c>
      <c r="C35" s="6">
        <v>901.36</v>
      </c>
      <c r="D35" s="3">
        <f>C35 / 365</f>
        <v>2.4694794520547947</v>
      </c>
    </row>
    <row r="36" spans="1:4" x14ac:dyDescent="0.3">
      <c r="A36" t="s">
        <v>17</v>
      </c>
      <c r="B36" t="s">
        <v>129</v>
      </c>
      <c r="C36" s="6">
        <v>899.5826086956522</v>
      </c>
      <c r="D36" s="3">
        <f>C36 / 365</f>
        <v>2.4646098868374033</v>
      </c>
    </row>
    <row r="37" spans="1:4" x14ac:dyDescent="0.3">
      <c r="A37" t="s">
        <v>192</v>
      </c>
      <c r="B37" t="s">
        <v>356</v>
      </c>
      <c r="C37" s="6">
        <v>889.69230769230774</v>
      </c>
      <c r="D37" s="3">
        <f>C37 / 365</f>
        <v>2.4375131717597474</v>
      </c>
    </row>
    <row r="38" spans="1:4" x14ac:dyDescent="0.3">
      <c r="A38" t="s">
        <v>176</v>
      </c>
      <c r="B38" t="s">
        <v>348</v>
      </c>
      <c r="C38" s="6">
        <v>881.42857142857144</v>
      </c>
      <c r="D38" s="3">
        <f>C38 / 365</f>
        <v>2.4148727984344425</v>
      </c>
    </row>
    <row r="39" spans="1:4" x14ac:dyDescent="0.3">
      <c r="A39" t="s">
        <v>126</v>
      </c>
      <c r="B39" t="s">
        <v>353</v>
      </c>
      <c r="C39" s="6">
        <v>878.5625</v>
      </c>
      <c r="D39" s="3">
        <f>C39 / 365</f>
        <v>2.4070205479452054</v>
      </c>
    </row>
    <row r="40" spans="1:4" x14ac:dyDescent="0.3">
      <c r="A40" t="s">
        <v>279</v>
      </c>
      <c r="B40" t="s">
        <v>129</v>
      </c>
      <c r="C40" s="6">
        <v>873</v>
      </c>
      <c r="D40" s="3">
        <f>C40 / 365</f>
        <v>2.3917808219178083</v>
      </c>
    </row>
    <row r="41" spans="1:4" x14ac:dyDescent="0.3">
      <c r="A41" t="s">
        <v>107</v>
      </c>
      <c r="B41" t="s">
        <v>362</v>
      </c>
      <c r="C41" s="6">
        <v>871.5</v>
      </c>
      <c r="D41" s="3">
        <f>C41 / 365</f>
        <v>2.3876712328767122</v>
      </c>
    </row>
    <row r="42" spans="1:4" x14ac:dyDescent="0.3">
      <c r="A42" t="s">
        <v>15</v>
      </c>
      <c r="B42" t="s">
        <v>353</v>
      </c>
      <c r="C42" s="6">
        <v>858.86904761904759</v>
      </c>
      <c r="D42" s="3">
        <f>C42 / 365</f>
        <v>2.3530658838878016</v>
      </c>
    </row>
    <row r="43" spans="1:4" x14ac:dyDescent="0.3">
      <c r="A43" t="s">
        <v>164</v>
      </c>
      <c r="B43" t="s">
        <v>129</v>
      </c>
      <c r="C43" s="6">
        <v>852</v>
      </c>
      <c r="D43" s="3">
        <f>C43 / 365</f>
        <v>2.3342465753424659</v>
      </c>
    </row>
    <row r="44" spans="1:4" x14ac:dyDescent="0.3">
      <c r="A44" t="s">
        <v>281</v>
      </c>
      <c r="B44" t="s">
        <v>363</v>
      </c>
      <c r="C44" s="6">
        <v>850.66666666666663</v>
      </c>
      <c r="D44" s="3">
        <f>C44 / 365</f>
        <v>2.3305936073059361</v>
      </c>
    </row>
    <row r="45" spans="1:4" x14ac:dyDescent="0.3">
      <c r="A45" t="s">
        <v>60</v>
      </c>
      <c r="B45" t="s">
        <v>353</v>
      </c>
      <c r="C45" s="6">
        <v>847.51361867704281</v>
      </c>
      <c r="D45" s="3">
        <f>C45 / 365</f>
        <v>2.321955119663131</v>
      </c>
    </row>
    <row r="46" spans="1:4" x14ac:dyDescent="0.3">
      <c r="A46" t="s">
        <v>132</v>
      </c>
      <c r="B46" t="s">
        <v>364</v>
      </c>
      <c r="C46" s="6">
        <v>847.36065573770497</v>
      </c>
      <c r="D46" s="3">
        <f>C46 / 365</f>
        <v>2.3215360431169998</v>
      </c>
    </row>
    <row r="47" spans="1:4" x14ac:dyDescent="0.3">
      <c r="A47" t="s">
        <v>242</v>
      </c>
      <c r="B47" t="s">
        <v>366</v>
      </c>
      <c r="C47" s="6">
        <v>833</v>
      </c>
      <c r="D47" s="3">
        <f>C47 / 365</f>
        <v>2.2821917808219179</v>
      </c>
    </row>
    <row r="48" spans="1:4" x14ac:dyDescent="0.3">
      <c r="A48" t="s">
        <v>210</v>
      </c>
      <c r="B48" t="s">
        <v>358</v>
      </c>
      <c r="C48" s="6">
        <v>833</v>
      </c>
      <c r="D48" s="3">
        <f>C48 / 365</f>
        <v>2.2821917808219179</v>
      </c>
    </row>
    <row r="49" spans="1:4" x14ac:dyDescent="0.3">
      <c r="A49" t="s">
        <v>120</v>
      </c>
      <c r="B49" t="s">
        <v>355</v>
      </c>
      <c r="C49" s="6">
        <v>824.13333333333333</v>
      </c>
      <c r="D49" s="3">
        <f>C49 / 365</f>
        <v>2.2578995433789952</v>
      </c>
    </row>
    <row r="50" spans="1:4" x14ac:dyDescent="0.3">
      <c r="A50" t="s">
        <v>311</v>
      </c>
      <c r="B50" t="s">
        <v>350</v>
      </c>
      <c r="C50" s="6">
        <v>821.5</v>
      </c>
      <c r="D50" s="3">
        <f>C50 / 365</f>
        <v>2.2506849315068491</v>
      </c>
    </row>
    <row r="51" spans="1:4" x14ac:dyDescent="0.3">
      <c r="A51" t="s">
        <v>288</v>
      </c>
      <c r="B51" t="s">
        <v>407</v>
      </c>
      <c r="C51" s="6">
        <v>819.83333333333337</v>
      </c>
      <c r="D51" s="3">
        <f>C51 / 365</f>
        <v>2.2461187214611873</v>
      </c>
    </row>
    <row r="52" spans="1:4" x14ac:dyDescent="0.3">
      <c r="A52" t="s">
        <v>283</v>
      </c>
      <c r="B52" t="s">
        <v>367</v>
      </c>
      <c r="C52" s="6">
        <v>802</v>
      </c>
      <c r="D52" s="3">
        <f>C52 / 365</f>
        <v>2.1972602739726028</v>
      </c>
    </row>
    <row r="53" spans="1:4" x14ac:dyDescent="0.3">
      <c r="A53" t="s">
        <v>218</v>
      </c>
      <c r="B53" t="s">
        <v>353</v>
      </c>
      <c r="C53" s="6">
        <v>799.16</v>
      </c>
      <c r="D53" s="3">
        <f>C53 / 365</f>
        <v>2.1894794520547944</v>
      </c>
    </row>
    <row r="54" spans="1:4" x14ac:dyDescent="0.3">
      <c r="A54" t="s">
        <v>213</v>
      </c>
      <c r="B54" t="s">
        <v>129</v>
      </c>
      <c r="C54" s="6">
        <v>773.76923076923072</v>
      </c>
      <c r="D54" s="3">
        <f>C54 / 365</f>
        <v>2.1199157007376184</v>
      </c>
    </row>
    <row r="55" spans="1:4" x14ac:dyDescent="0.3">
      <c r="A55" t="s">
        <v>253</v>
      </c>
      <c r="B55" t="s">
        <v>407</v>
      </c>
      <c r="C55" s="6">
        <v>772.5</v>
      </c>
      <c r="D55" s="3">
        <f>C55 / 365</f>
        <v>2.1164383561643834</v>
      </c>
    </row>
    <row r="56" spans="1:4" x14ac:dyDescent="0.3">
      <c r="A56" t="s">
        <v>1</v>
      </c>
      <c r="B56" t="s">
        <v>129</v>
      </c>
      <c r="C56" s="6">
        <v>772.01999130812692</v>
      </c>
      <c r="D56" s="3">
        <f>C56 / 365</f>
        <v>2.1151232638578819</v>
      </c>
    </row>
    <row r="57" spans="1:4" x14ac:dyDescent="0.3">
      <c r="A57" t="s">
        <v>8</v>
      </c>
      <c r="B57" t="s">
        <v>129</v>
      </c>
      <c r="C57" s="6">
        <v>771.22567645365575</v>
      </c>
      <c r="D57" s="3">
        <f>C57 / 365</f>
        <v>2.1129470587771388</v>
      </c>
    </row>
    <row r="58" spans="1:4" x14ac:dyDescent="0.3">
      <c r="A58" t="s">
        <v>161</v>
      </c>
      <c r="B58" t="s">
        <v>129</v>
      </c>
      <c r="C58" s="6">
        <v>767.73913043478262</v>
      </c>
      <c r="D58" s="3">
        <f>C58 / 365</f>
        <v>2.1033948779035141</v>
      </c>
    </row>
    <row r="59" spans="1:4" x14ac:dyDescent="0.3">
      <c r="A59" t="s">
        <v>144</v>
      </c>
      <c r="B59" t="s">
        <v>129</v>
      </c>
      <c r="C59" s="6">
        <v>747.60256410256409</v>
      </c>
      <c r="D59" s="3">
        <f>C59 / 365</f>
        <v>2.0482262030207234</v>
      </c>
    </row>
    <row r="60" spans="1:4" x14ac:dyDescent="0.3">
      <c r="A60" t="s">
        <v>80</v>
      </c>
      <c r="B60" t="s">
        <v>351</v>
      </c>
      <c r="C60" s="6">
        <v>746.875</v>
      </c>
      <c r="D60" s="3">
        <f>C60 / 365</f>
        <v>2.0462328767123288</v>
      </c>
    </row>
    <row r="61" spans="1:4" x14ac:dyDescent="0.3">
      <c r="A61" t="s">
        <v>174</v>
      </c>
      <c r="B61" t="s">
        <v>365</v>
      </c>
      <c r="C61" s="6">
        <v>743.44444444444446</v>
      </c>
      <c r="D61" s="3">
        <f>C61 / 365</f>
        <v>2.036834094368341</v>
      </c>
    </row>
    <row r="62" spans="1:4" x14ac:dyDescent="0.3">
      <c r="A62" t="s">
        <v>64</v>
      </c>
      <c r="B62" t="s">
        <v>369</v>
      </c>
      <c r="C62" s="6">
        <v>742</v>
      </c>
      <c r="D62" s="3">
        <f>C62 / 365</f>
        <v>2.032876712328767</v>
      </c>
    </row>
    <row r="63" spans="1:4" x14ac:dyDescent="0.3">
      <c r="A63" t="s">
        <v>110</v>
      </c>
      <c r="B63" t="s">
        <v>129</v>
      </c>
      <c r="C63" s="6">
        <v>738.61538461538464</v>
      </c>
      <c r="D63" s="3">
        <f>C63 / 365</f>
        <v>2.0236037934668074</v>
      </c>
    </row>
    <row r="64" spans="1:4" x14ac:dyDescent="0.3">
      <c r="A64" t="s">
        <v>18</v>
      </c>
      <c r="B64" t="s">
        <v>129</v>
      </c>
      <c r="C64" s="6">
        <v>735.81367924528297</v>
      </c>
      <c r="D64" s="3">
        <f>C64 / 365</f>
        <v>2.0159278883432412</v>
      </c>
    </row>
    <row r="65" spans="1:4" x14ac:dyDescent="0.3">
      <c r="A65" t="s">
        <v>100</v>
      </c>
      <c r="B65" t="s">
        <v>129</v>
      </c>
      <c r="C65" s="6">
        <v>721.30538922155688</v>
      </c>
      <c r="D65" s="3">
        <f>C65 / 365</f>
        <v>1.9761791485522107</v>
      </c>
    </row>
    <row r="66" spans="1:4" x14ac:dyDescent="0.3">
      <c r="A66" t="s">
        <v>106</v>
      </c>
      <c r="B66" t="s">
        <v>129</v>
      </c>
      <c r="C66" s="6">
        <v>720.81538461538457</v>
      </c>
      <c r="D66" s="3">
        <f>C66 / 365</f>
        <v>1.9748366701791358</v>
      </c>
    </row>
    <row r="67" spans="1:4" x14ac:dyDescent="0.3">
      <c r="A67" t="s">
        <v>142</v>
      </c>
      <c r="B67" t="s">
        <v>353</v>
      </c>
      <c r="C67" s="6">
        <v>707.90740740740739</v>
      </c>
      <c r="D67" s="3">
        <f>C67 / 365</f>
        <v>1.9394723490613901</v>
      </c>
    </row>
    <row r="68" spans="1:4" x14ac:dyDescent="0.3">
      <c r="A68" t="s">
        <v>185</v>
      </c>
      <c r="B68" t="s">
        <v>129</v>
      </c>
      <c r="C68" s="6">
        <v>703.47222222222217</v>
      </c>
      <c r="D68" s="3">
        <f>C68 / 365</f>
        <v>1.9273211567732114</v>
      </c>
    </row>
    <row r="69" spans="1:4" x14ac:dyDescent="0.3">
      <c r="A69" t="s">
        <v>323</v>
      </c>
      <c r="B69" t="s">
        <v>407</v>
      </c>
      <c r="C69" s="6">
        <v>702</v>
      </c>
      <c r="D69" s="3">
        <f>C69 / 365</f>
        <v>1.9232876712328768</v>
      </c>
    </row>
    <row r="70" spans="1:4" x14ac:dyDescent="0.3">
      <c r="A70" t="s">
        <v>116</v>
      </c>
      <c r="B70" t="s">
        <v>352</v>
      </c>
      <c r="C70" s="6">
        <v>699</v>
      </c>
      <c r="D70" s="3">
        <f>C70 / 365</f>
        <v>1.9150684931506849</v>
      </c>
    </row>
    <row r="71" spans="1:4" x14ac:dyDescent="0.3">
      <c r="A71" t="s">
        <v>43</v>
      </c>
      <c r="B71" t="s">
        <v>349</v>
      </c>
      <c r="C71" s="6">
        <v>698.33333333333337</v>
      </c>
      <c r="D71" s="3">
        <f>C71 / 365</f>
        <v>1.9132420091324203</v>
      </c>
    </row>
    <row r="72" spans="1:4" x14ac:dyDescent="0.3">
      <c r="A72" t="s">
        <v>20</v>
      </c>
      <c r="B72" t="s">
        <v>129</v>
      </c>
      <c r="C72" s="6">
        <v>696.35650224215249</v>
      </c>
      <c r="D72" s="3">
        <f>C72 / 365</f>
        <v>1.9078260335401438</v>
      </c>
    </row>
    <row r="73" spans="1:4" x14ac:dyDescent="0.3">
      <c r="A73" t="s">
        <v>86</v>
      </c>
      <c r="B73" t="s">
        <v>358</v>
      </c>
      <c r="C73" s="6">
        <v>691.2</v>
      </c>
      <c r="D73" s="3">
        <f>C73 / 365</f>
        <v>1.8936986301369865</v>
      </c>
    </row>
    <row r="74" spans="1:4" x14ac:dyDescent="0.3">
      <c r="A74" t="s">
        <v>198</v>
      </c>
      <c r="B74" t="s">
        <v>359</v>
      </c>
      <c r="C74" s="6">
        <v>688.75</v>
      </c>
      <c r="D74" s="3">
        <f>C74 / 365</f>
        <v>1.8869863013698631</v>
      </c>
    </row>
    <row r="75" spans="1:4" x14ac:dyDescent="0.3">
      <c r="A75" t="s">
        <v>2</v>
      </c>
      <c r="B75" t="s">
        <v>129</v>
      </c>
      <c r="C75" s="6">
        <v>680.10677891005764</v>
      </c>
      <c r="D75" s="3">
        <f>C75 / 365</f>
        <v>1.8633062435891989</v>
      </c>
    </row>
    <row r="76" spans="1:4" x14ac:dyDescent="0.3">
      <c r="A76" t="s">
        <v>186</v>
      </c>
      <c r="B76" t="s">
        <v>356</v>
      </c>
      <c r="C76" s="6">
        <v>676.52941176470586</v>
      </c>
      <c r="D76" s="3">
        <f>C76 / 365</f>
        <v>1.8535052377115229</v>
      </c>
    </row>
    <row r="77" spans="1:4" x14ac:dyDescent="0.3">
      <c r="A77" t="s">
        <v>22</v>
      </c>
      <c r="B77" t="s">
        <v>353</v>
      </c>
      <c r="C77" s="6">
        <v>661.94174757281553</v>
      </c>
      <c r="D77" s="3">
        <f>C77 / 365</f>
        <v>1.81353903444607</v>
      </c>
    </row>
    <row r="78" spans="1:4" x14ac:dyDescent="0.3">
      <c r="A78" t="s">
        <v>206</v>
      </c>
      <c r="B78" t="s">
        <v>376</v>
      </c>
      <c r="C78" s="6">
        <v>649</v>
      </c>
      <c r="D78" s="3">
        <f>C78 / 365</f>
        <v>1.7780821917808218</v>
      </c>
    </row>
    <row r="79" spans="1:4" x14ac:dyDescent="0.3">
      <c r="A79" t="s">
        <v>104</v>
      </c>
      <c r="B79" t="s">
        <v>365</v>
      </c>
      <c r="C79" s="6">
        <v>648.40277777777783</v>
      </c>
      <c r="D79" s="3">
        <f>C79 / 365</f>
        <v>1.7764459665144599</v>
      </c>
    </row>
    <row r="80" spans="1:4" x14ac:dyDescent="0.3">
      <c r="A80" t="s">
        <v>215</v>
      </c>
      <c r="B80" t="s">
        <v>348</v>
      </c>
      <c r="C80" s="6">
        <v>647</v>
      </c>
      <c r="D80" s="3">
        <f>C80 / 365</f>
        <v>1.7726027397260273</v>
      </c>
    </row>
    <row r="81" spans="1:4" x14ac:dyDescent="0.3">
      <c r="A81" t="s">
        <v>139</v>
      </c>
      <c r="B81" t="s">
        <v>129</v>
      </c>
      <c r="C81" s="6">
        <v>641.33333333333337</v>
      </c>
      <c r="D81" s="3">
        <f>C81 / 365</f>
        <v>1.7570776255707763</v>
      </c>
    </row>
    <row r="82" spans="1:4" x14ac:dyDescent="0.3">
      <c r="A82" t="s">
        <v>9</v>
      </c>
      <c r="B82" t="s">
        <v>129</v>
      </c>
      <c r="C82" s="6">
        <v>636.35005701254272</v>
      </c>
      <c r="D82" s="3">
        <f>C82 / 365</f>
        <v>1.7434248137329937</v>
      </c>
    </row>
    <row r="83" spans="1:4" x14ac:dyDescent="0.3">
      <c r="A83" t="s">
        <v>138</v>
      </c>
      <c r="B83" t="s">
        <v>356</v>
      </c>
      <c r="C83" s="6">
        <v>626.25</v>
      </c>
      <c r="D83" s="3">
        <f>C83 / 365</f>
        <v>1.7157534246575343</v>
      </c>
    </row>
    <row r="84" spans="1:4" x14ac:dyDescent="0.3">
      <c r="A84" t="s">
        <v>117</v>
      </c>
      <c r="B84" t="s">
        <v>129</v>
      </c>
      <c r="C84" s="6">
        <v>623.04347826086962</v>
      </c>
      <c r="D84" s="3">
        <f>C84 / 365</f>
        <v>1.7069684335914237</v>
      </c>
    </row>
    <row r="85" spans="1:4" x14ac:dyDescent="0.3">
      <c r="A85" t="s">
        <v>121</v>
      </c>
      <c r="B85" t="s">
        <v>350</v>
      </c>
      <c r="C85" s="6">
        <v>621.61666666666667</v>
      </c>
      <c r="D85" s="3">
        <f>C85 / 365</f>
        <v>1.7030593607305937</v>
      </c>
    </row>
    <row r="86" spans="1:4" x14ac:dyDescent="0.3">
      <c r="A86" t="s">
        <v>90</v>
      </c>
      <c r="B86" t="s">
        <v>365</v>
      </c>
      <c r="C86" s="6">
        <v>619.20560747663546</v>
      </c>
      <c r="D86" s="3">
        <f>C86 / 365</f>
        <v>1.6964537191140698</v>
      </c>
    </row>
    <row r="87" spans="1:4" x14ac:dyDescent="0.3">
      <c r="A87" t="s">
        <v>259</v>
      </c>
      <c r="B87" t="s">
        <v>348</v>
      </c>
      <c r="C87" s="6">
        <v>619</v>
      </c>
      <c r="D87" s="3">
        <f>C87 / 365</f>
        <v>1.6958904109589041</v>
      </c>
    </row>
    <row r="88" spans="1:4" x14ac:dyDescent="0.3">
      <c r="A88" t="s">
        <v>89</v>
      </c>
      <c r="B88" t="s">
        <v>350</v>
      </c>
      <c r="C88" s="6">
        <v>617.14285714285711</v>
      </c>
      <c r="D88" s="3">
        <f>C88 / 365</f>
        <v>1.6908023483365948</v>
      </c>
    </row>
    <row r="89" spans="1:4" x14ac:dyDescent="0.3">
      <c r="A89" t="s">
        <v>0</v>
      </c>
      <c r="B89" t="s">
        <v>129</v>
      </c>
      <c r="C89" s="6">
        <v>616.51794283329855</v>
      </c>
      <c r="D89" s="3">
        <f>C89 / 365</f>
        <v>1.6890902543378041</v>
      </c>
    </row>
    <row r="90" spans="1:4" x14ac:dyDescent="0.3">
      <c r="A90" t="s">
        <v>131</v>
      </c>
      <c r="B90" t="s">
        <v>365</v>
      </c>
      <c r="C90" s="6">
        <v>608.82258064516134</v>
      </c>
      <c r="D90" s="3">
        <f>C90 / 365</f>
        <v>1.6680070702607159</v>
      </c>
    </row>
    <row r="91" spans="1:4" x14ac:dyDescent="0.3">
      <c r="A91" t="s">
        <v>97</v>
      </c>
      <c r="B91" t="s">
        <v>129</v>
      </c>
      <c r="C91" s="6">
        <v>595.61261261261257</v>
      </c>
      <c r="D91" s="3">
        <f>C91 / 365</f>
        <v>1.6318153770208563</v>
      </c>
    </row>
    <row r="92" spans="1:4" x14ac:dyDescent="0.3">
      <c r="A92" t="s">
        <v>59</v>
      </c>
      <c r="B92" t="s">
        <v>359</v>
      </c>
      <c r="C92" s="6">
        <v>585.62025316455697</v>
      </c>
      <c r="D92" s="3">
        <f>C92 / 365</f>
        <v>1.6044390497659096</v>
      </c>
    </row>
    <row r="93" spans="1:4" x14ac:dyDescent="0.3">
      <c r="A93" t="s">
        <v>194</v>
      </c>
      <c r="B93" t="s">
        <v>355</v>
      </c>
      <c r="C93" s="6">
        <v>583.5</v>
      </c>
      <c r="D93" s="3">
        <f>C93 / 365</f>
        <v>1.5986301369863014</v>
      </c>
    </row>
    <row r="94" spans="1:4" x14ac:dyDescent="0.3">
      <c r="A94" t="s">
        <v>153</v>
      </c>
      <c r="B94" t="s">
        <v>359</v>
      </c>
      <c r="C94" s="6">
        <v>583.0454545454545</v>
      </c>
      <c r="D94" s="3">
        <f>C94 / 365</f>
        <v>1.5973848069738479</v>
      </c>
    </row>
    <row r="95" spans="1:4" x14ac:dyDescent="0.3">
      <c r="A95" t="s">
        <v>145</v>
      </c>
      <c r="B95" t="s">
        <v>359</v>
      </c>
      <c r="C95" s="6">
        <v>583</v>
      </c>
      <c r="D95" s="3">
        <f>C95 / 365</f>
        <v>1.5972602739726027</v>
      </c>
    </row>
    <row r="96" spans="1:4" x14ac:dyDescent="0.3">
      <c r="A96" t="s">
        <v>108</v>
      </c>
      <c r="B96" t="s">
        <v>365</v>
      </c>
      <c r="C96" s="6">
        <v>582.9473684210526</v>
      </c>
      <c r="D96" s="3">
        <f>C96 / 365</f>
        <v>1.5971160778658975</v>
      </c>
    </row>
    <row r="97" spans="1:4" x14ac:dyDescent="0.3">
      <c r="A97" t="s">
        <v>85</v>
      </c>
      <c r="B97" t="s">
        <v>350</v>
      </c>
      <c r="C97" s="6">
        <v>579.07692307692309</v>
      </c>
      <c r="D97" s="3">
        <f>C97 / 365</f>
        <v>1.5865121180189674</v>
      </c>
    </row>
    <row r="98" spans="1:4" x14ac:dyDescent="0.3">
      <c r="A98" t="s">
        <v>317</v>
      </c>
      <c r="B98" t="s">
        <v>366</v>
      </c>
      <c r="C98" s="6">
        <v>579</v>
      </c>
      <c r="D98" s="3">
        <f>C98 / 365</f>
        <v>1.5863013698630137</v>
      </c>
    </row>
    <row r="99" spans="1:4" x14ac:dyDescent="0.3">
      <c r="A99" t="s">
        <v>245</v>
      </c>
      <c r="B99" t="s">
        <v>353</v>
      </c>
      <c r="C99" s="6">
        <v>574.4545454545455</v>
      </c>
      <c r="D99" s="3">
        <f>C99 / 365</f>
        <v>1.5738480697384809</v>
      </c>
    </row>
    <row r="100" spans="1:4" x14ac:dyDescent="0.3">
      <c r="A100" t="s">
        <v>222</v>
      </c>
      <c r="B100" t="s">
        <v>407</v>
      </c>
      <c r="C100" s="6">
        <v>567.88888888888891</v>
      </c>
      <c r="D100" s="3">
        <f>C100 / 365</f>
        <v>1.5558599695585997</v>
      </c>
    </row>
    <row r="101" spans="1:4" x14ac:dyDescent="0.3">
      <c r="A101" t="s">
        <v>231</v>
      </c>
      <c r="B101" t="s">
        <v>355</v>
      </c>
      <c r="C101" s="6">
        <v>566.41666666666663</v>
      </c>
      <c r="D101" s="3">
        <f>C101 / 365</f>
        <v>1.5518264840182647</v>
      </c>
    </row>
    <row r="102" spans="1:4" x14ac:dyDescent="0.3">
      <c r="A102" t="s">
        <v>53</v>
      </c>
      <c r="B102" t="s">
        <v>129</v>
      </c>
      <c r="C102" s="6">
        <v>565.74869109947645</v>
      </c>
      <c r="D102" s="3">
        <f>C102 / 365</f>
        <v>1.5499964139711684</v>
      </c>
    </row>
    <row r="103" spans="1:4" x14ac:dyDescent="0.3">
      <c r="A103" t="s">
        <v>324</v>
      </c>
      <c r="B103" t="s">
        <v>350</v>
      </c>
      <c r="C103" s="6">
        <v>565</v>
      </c>
      <c r="D103" s="3">
        <f>C103 / 365</f>
        <v>1.547945205479452</v>
      </c>
    </row>
    <row r="104" spans="1:4" x14ac:dyDescent="0.3">
      <c r="A104" t="s">
        <v>158</v>
      </c>
      <c r="B104" t="s">
        <v>348</v>
      </c>
      <c r="C104" s="6">
        <v>560.82258064516134</v>
      </c>
      <c r="D104" s="3">
        <f>C104 / 365</f>
        <v>1.5365002209456475</v>
      </c>
    </row>
    <row r="105" spans="1:4" x14ac:dyDescent="0.3">
      <c r="A105" t="s">
        <v>217</v>
      </c>
      <c r="B105" t="s">
        <v>365</v>
      </c>
      <c r="C105" s="6">
        <v>554.25</v>
      </c>
      <c r="D105" s="3">
        <f>C105 / 365</f>
        <v>1.5184931506849315</v>
      </c>
    </row>
    <row r="106" spans="1:4" x14ac:dyDescent="0.3">
      <c r="A106" t="s">
        <v>64</v>
      </c>
      <c r="B106" t="s">
        <v>372</v>
      </c>
      <c r="C106" s="6">
        <v>547.4</v>
      </c>
      <c r="D106" s="3">
        <f>C106 / 365</f>
        <v>1.4997260273972601</v>
      </c>
    </row>
    <row r="107" spans="1:4" x14ac:dyDescent="0.3">
      <c r="A107" t="s">
        <v>88</v>
      </c>
      <c r="B107" t="s">
        <v>364</v>
      </c>
      <c r="C107" s="6">
        <v>547</v>
      </c>
      <c r="D107" s="3">
        <f>C107 / 365</f>
        <v>1.4986301369863013</v>
      </c>
    </row>
    <row r="108" spans="1:4" x14ac:dyDescent="0.3">
      <c r="A108" t="s">
        <v>225</v>
      </c>
      <c r="B108" t="s">
        <v>350</v>
      </c>
      <c r="C108" s="6">
        <v>546.625</v>
      </c>
      <c r="D108" s="3">
        <f>C108 / 365</f>
        <v>1.4976027397260274</v>
      </c>
    </row>
    <row r="109" spans="1:4" x14ac:dyDescent="0.3">
      <c r="A109" t="s">
        <v>220</v>
      </c>
      <c r="B109" t="s">
        <v>353</v>
      </c>
      <c r="C109" s="6">
        <v>541.36363636363637</v>
      </c>
      <c r="D109" s="3">
        <f>C109 / 365</f>
        <v>1.4831880448318804</v>
      </c>
    </row>
    <row r="110" spans="1:4" x14ac:dyDescent="0.3">
      <c r="A110" t="s">
        <v>190</v>
      </c>
      <c r="B110" t="s">
        <v>359</v>
      </c>
      <c r="C110" s="6">
        <v>539.57894736842104</v>
      </c>
      <c r="D110" s="3">
        <f>C110 / 365</f>
        <v>1.4782984859408796</v>
      </c>
    </row>
    <row r="111" spans="1:4" x14ac:dyDescent="0.3">
      <c r="A111" t="s">
        <v>204</v>
      </c>
      <c r="B111" t="s">
        <v>373</v>
      </c>
      <c r="C111" s="6">
        <v>537.42857142857144</v>
      </c>
      <c r="D111" s="3">
        <f>C111 / 365</f>
        <v>1.4724070450097848</v>
      </c>
    </row>
    <row r="112" spans="1:4" x14ac:dyDescent="0.3">
      <c r="A112" t="s">
        <v>112</v>
      </c>
      <c r="B112" t="s">
        <v>371</v>
      </c>
      <c r="C112" s="6">
        <v>536.61702127659578</v>
      </c>
      <c r="D112" s="3">
        <f>C112 / 365</f>
        <v>1.4701836199358789</v>
      </c>
    </row>
    <row r="113" spans="1:4" x14ac:dyDescent="0.3">
      <c r="A113" t="s">
        <v>177</v>
      </c>
      <c r="B113" t="s">
        <v>129</v>
      </c>
      <c r="C113" s="6">
        <v>536.07142857142856</v>
      </c>
      <c r="D113" s="3">
        <f>C113 / 365</f>
        <v>1.4686888454011742</v>
      </c>
    </row>
    <row r="114" spans="1:4" x14ac:dyDescent="0.3">
      <c r="A114" t="s">
        <v>151</v>
      </c>
      <c r="B114" t="s">
        <v>350</v>
      </c>
      <c r="C114" s="6">
        <v>529.25</v>
      </c>
      <c r="D114" s="3">
        <f>C114 / 365</f>
        <v>1.45</v>
      </c>
    </row>
    <row r="115" spans="1:4" x14ac:dyDescent="0.3">
      <c r="A115" t="s">
        <v>211</v>
      </c>
      <c r="B115" t="s">
        <v>348</v>
      </c>
      <c r="C115" s="6">
        <v>526.75</v>
      </c>
      <c r="D115" s="3">
        <f>C115 / 365</f>
        <v>1.4431506849315068</v>
      </c>
    </row>
    <row r="116" spans="1:4" x14ac:dyDescent="0.3">
      <c r="A116" t="s">
        <v>246</v>
      </c>
      <c r="B116" t="s">
        <v>348</v>
      </c>
      <c r="C116" s="6">
        <v>525</v>
      </c>
      <c r="D116" s="3">
        <f>C116 / 365</f>
        <v>1.4383561643835616</v>
      </c>
    </row>
    <row r="117" spans="1:4" x14ac:dyDescent="0.3">
      <c r="A117" t="s">
        <v>69</v>
      </c>
      <c r="B117" t="s">
        <v>359</v>
      </c>
      <c r="C117" s="6">
        <v>523.60115606936415</v>
      </c>
      <c r="D117" s="3">
        <f>C117 / 365</f>
        <v>1.434523715258532</v>
      </c>
    </row>
    <row r="118" spans="1:4" x14ac:dyDescent="0.3">
      <c r="A118" t="s">
        <v>309</v>
      </c>
      <c r="B118" t="s">
        <v>374</v>
      </c>
      <c r="C118" s="6">
        <v>523</v>
      </c>
      <c r="D118" s="3">
        <f>C118 / 365</f>
        <v>1.4328767123287671</v>
      </c>
    </row>
    <row r="119" spans="1:4" x14ac:dyDescent="0.3">
      <c r="A119" t="s">
        <v>145</v>
      </c>
      <c r="B119" t="s">
        <v>365</v>
      </c>
      <c r="C119" s="6">
        <v>519.26086956521738</v>
      </c>
      <c r="D119" s="3">
        <f>C119 / 365</f>
        <v>1.4226325193567599</v>
      </c>
    </row>
    <row r="120" spans="1:4" x14ac:dyDescent="0.3">
      <c r="A120" t="s">
        <v>163</v>
      </c>
      <c r="B120" t="s">
        <v>350</v>
      </c>
      <c r="C120" s="6">
        <v>518.875</v>
      </c>
      <c r="D120" s="3">
        <f>C120 / 365</f>
        <v>1.4215753424657533</v>
      </c>
    </row>
    <row r="121" spans="1:4" x14ac:dyDescent="0.3">
      <c r="A121" t="s">
        <v>10</v>
      </c>
      <c r="B121" t="s">
        <v>353</v>
      </c>
      <c r="C121" s="6">
        <v>512.7560975609756</v>
      </c>
      <c r="D121" s="3">
        <f>C121 / 365</f>
        <v>1.4048112261944536</v>
      </c>
    </row>
    <row r="122" spans="1:4" x14ac:dyDescent="0.3">
      <c r="A122" t="s">
        <v>78</v>
      </c>
      <c r="B122" t="s">
        <v>129</v>
      </c>
      <c r="C122" s="6">
        <v>511.47187500000001</v>
      </c>
      <c r="D122" s="3">
        <f>C122 / 365</f>
        <v>1.401292808219178</v>
      </c>
    </row>
    <row r="123" spans="1:4" x14ac:dyDescent="0.3">
      <c r="A123" t="s">
        <v>62</v>
      </c>
      <c r="B123" t="s">
        <v>350</v>
      </c>
      <c r="C123" s="6">
        <v>508.02105263157893</v>
      </c>
      <c r="D123" s="3">
        <f>C123 / 365</f>
        <v>1.3918385003604903</v>
      </c>
    </row>
    <row r="124" spans="1:4" x14ac:dyDescent="0.3">
      <c r="A124" t="s">
        <v>191</v>
      </c>
      <c r="B124" t="s">
        <v>375</v>
      </c>
      <c r="C124" s="6">
        <v>506.66666666666669</v>
      </c>
      <c r="D124" s="3">
        <f>C124 / 365</f>
        <v>1.3881278538812787</v>
      </c>
    </row>
    <row r="125" spans="1:4" x14ac:dyDescent="0.3">
      <c r="A125" t="s">
        <v>182</v>
      </c>
      <c r="B125" t="s">
        <v>377</v>
      </c>
      <c r="C125" s="6">
        <v>499</v>
      </c>
      <c r="D125" s="3">
        <f>C125 / 365</f>
        <v>1.3671232876712329</v>
      </c>
    </row>
    <row r="126" spans="1:4" x14ac:dyDescent="0.3">
      <c r="A126" t="s">
        <v>51</v>
      </c>
      <c r="B126" t="s">
        <v>368</v>
      </c>
      <c r="C126" s="6">
        <v>497.72727272727269</v>
      </c>
      <c r="D126" s="3">
        <f>C126 / 365</f>
        <v>1.3636363636363635</v>
      </c>
    </row>
    <row r="127" spans="1:4" x14ac:dyDescent="0.3">
      <c r="A127" t="s">
        <v>11</v>
      </c>
      <c r="B127" t="s">
        <v>129</v>
      </c>
      <c r="C127" s="6">
        <v>497.70153846153852</v>
      </c>
      <c r="D127" s="3">
        <f>C127 / 365</f>
        <v>1.3635658587987356</v>
      </c>
    </row>
    <row r="128" spans="1:4" x14ac:dyDescent="0.3">
      <c r="A128" t="s">
        <v>14</v>
      </c>
      <c r="B128" t="s">
        <v>359</v>
      </c>
      <c r="C128" s="6">
        <v>495.25306122448978</v>
      </c>
      <c r="D128" s="3">
        <f>C128 / 365</f>
        <v>1.3568577019849035</v>
      </c>
    </row>
    <row r="129" spans="1:4" x14ac:dyDescent="0.3">
      <c r="A129" t="s">
        <v>188</v>
      </c>
      <c r="B129" t="s">
        <v>129</v>
      </c>
      <c r="C129" s="6">
        <v>494.5263157894737</v>
      </c>
      <c r="D129" s="3">
        <f>C129 / 365</f>
        <v>1.3548666186012979</v>
      </c>
    </row>
    <row r="130" spans="1:4" x14ac:dyDescent="0.3">
      <c r="A130" t="s">
        <v>49</v>
      </c>
      <c r="B130" t="s">
        <v>350</v>
      </c>
      <c r="C130" s="6">
        <v>489.7837837837838</v>
      </c>
      <c r="D130" s="3">
        <f>C130 / 365</f>
        <v>1.3418733802295446</v>
      </c>
    </row>
    <row r="131" spans="1:4" x14ac:dyDescent="0.3">
      <c r="A131" t="s">
        <v>35</v>
      </c>
      <c r="B131" t="s">
        <v>380</v>
      </c>
      <c r="C131" s="6">
        <v>489</v>
      </c>
      <c r="D131" s="3">
        <f>C131 / 365</f>
        <v>1.3397260273972602</v>
      </c>
    </row>
    <row r="132" spans="1:4" x14ac:dyDescent="0.3">
      <c r="A132" t="s">
        <v>150</v>
      </c>
      <c r="B132" t="s">
        <v>365</v>
      </c>
      <c r="C132" s="6">
        <v>487.67164179104469</v>
      </c>
      <c r="D132" s="3">
        <f>C132 / 365</f>
        <v>1.3360866898384787</v>
      </c>
    </row>
    <row r="133" spans="1:4" x14ac:dyDescent="0.3">
      <c r="A133" t="s">
        <v>3</v>
      </c>
      <c r="B133" t="s">
        <v>356</v>
      </c>
      <c r="C133" s="6">
        <v>478.89285714285722</v>
      </c>
      <c r="D133" s="3">
        <f>C133 / 365</f>
        <v>1.312035225048924</v>
      </c>
    </row>
    <row r="134" spans="1:4" x14ac:dyDescent="0.3">
      <c r="A134" t="s">
        <v>160</v>
      </c>
      <c r="B134" t="s">
        <v>378</v>
      </c>
      <c r="C134" s="6">
        <v>477.38095238095241</v>
      </c>
      <c r="D134" s="3">
        <f>C134 / 365</f>
        <v>1.3078930202217873</v>
      </c>
    </row>
    <row r="135" spans="1:4" x14ac:dyDescent="0.3">
      <c r="A135" t="s">
        <v>50</v>
      </c>
      <c r="B135" t="s">
        <v>358</v>
      </c>
      <c r="C135" s="6">
        <v>473.53061224489801</v>
      </c>
      <c r="D135" s="3">
        <f>C135 / 365</f>
        <v>1.297344143136707</v>
      </c>
    </row>
    <row r="136" spans="1:4" x14ac:dyDescent="0.3">
      <c r="A136" t="s">
        <v>101</v>
      </c>
      <c r="B136" t="s">
        <v>349</v>
      </c>
      <c r="C136" s="6">
        <v>469</v>
      </c>
      <c r="D136" s="3">
        <f>C136 / 365</f>
        <v>1.284931506849315</v>
      </c>
    </row>
    <row r="137" spans="1:4" x14ac:dyDescent="0.3">
      <c r="A137" t="s">
        <v>63</v>
      </c>
      <c r="B137" t="s">
        <v>359</v>
      </c>
      <c r="C137" s="6">
        <v>468.82071713147411</v>
      </c>
      <c r="D137" s="3">
        <f>C137 / 365</f>
        <v>1.2844403209081483</v>
      </c>
    </row>
    <row r="138" spans="1:4" x14ac:dyDescent="0.3">
      <c r="A138" t="s">
        <v>165</v>
      </c>
      <c r="B138" t="s">
        <v>360</v>
      </c>
      <c r="C138" s="6">
        <v>466.05555555555549</v>
      </c>
      <c r="D138" s="3">
        <f>C138 / 365</f>
        <v>1.2768645357686452</v>
      </c>
    </row>
    <row r="139" spans="1:4" x14ac:dyDescent="0.3">
      <c r="A139" t="s">
        <v>119</v>
      </c>
      <c r="B139" t="s">
        <v>379</v>
      </c>
      <c r="C139" s="6">
        <v>464.28571428571428</v>
      </c>
      <c r="D139" s="3">
        <f>C139 / 365</f>
        <v>1.2720156555772995</v>
      </c>
    </row>
    <row r="140" spans="1:4" x14ac:dyDescent="0.3">
      <c r="A140" t="s">
        <v>134</v>
      </c>
      <c r="B140" t="s">
        <v>350</v>
      </c>
      <c r="C140" s="6">
        <v>462</v>
      </c>
      <c r="D140" s="3">
        <f>C140 / 365</f>
        <v>1.2657534246575342</v>
      </c>
    </row>
    <row r="141" spans="1:4" x14ac:dyDescent="0.3">
      <c r="A141" t="s">
        <v>14</v>
      </c>
      <c r="B141" t="s">
        <v>365</v>
      </c>
      <c r="C141" s="6">
        <v>459.88888888888891</v>
      </c>
      <c r="D141" s="3">
        <f>C141 / 365</f>
        <v>1.2599695585996957</v>
      </c>
    </row>
    <row r="142" spans="1:4" x14ac:dyDescent="0.3">
      <c r="A142" t="s">
        <v>192</v>
      </c>
      <c r="B142" t="s">
        <v>360</v>
      </c>
      <c r="C142" s="6">
        <v>455.16666666666669</v>
      </c>
      <c r="D142" s="3">
        <f>C142 / 365</f>
        <v>1.2470319634703197</v>
      </c>
    </row>
    <row r="143" spans="1:4" x14ac:dyDescent="0.3">
      <c r="A143" t="s">
        <v>234</v>
      </c>
      <c r="B143" t="s">
        <v>407</v>
      </c>
      <c r="C143" s="6">
        <v>454</v>
      </c>
      <c r="D143" s="3">
        <f>C143 / 365</f>
        <v>1.2438356164383562</v>
      </c>
    </row>
    <row r="144" spans="1:4" x14ac:dyDescent="0.3">
      <c r="A144" t="s">
        <v>72</v>
      </c>
      <c r="B144" t="s">
        <v>348</v>
      </c>
      <c r="C144" s="6">
        <v>452.66666666666669</v>
      </c>
      <c r="D144" s="3">
        <f>C144 / 365</f>
        <v>1.2401826484018266</v>
      </c>
    </row>
    <row r="145" spans="1:4" x14ac:dyDescent="0.3">
      <c r="A145" t="s">
        <v>56</v>
      </c>
      <c r="B145" t="s">
        <v>386</v>
      </c>
      <c r="C145" s="6">
        <v>450.71428571428572</v>
      </c>
      <c r="D145" s="3">
        <f>C145 / 365</f>
        <v>1.2348336594911937</v>
      </c>
    </row>
    <row r="146" spans="1:4" x14ac:dyDescent="0.3">
      <c r="A146" t="s">
        <v>104</v>
      </c>
      <c r="B146" t="s">
        <v>350</v>
      </c>
      <c r="C146" s="6">
        <v>450</v>
      </c>
      <c r="D146" s="3">
        <f>C146 / 365</f>
        <v>1.2328767123287672</v>
      </c>
    </row>
    <row r="147" spans="1:4" x14ac:dyDescent="0.3">
      <c r="A147" t="s">
        <v>105</v>
      </c>
      <c r="B147" t="s">
        <v>359</v>
      </c>
      <c r="C147" s="6">
        <v>440.71428571428572</v>
      </c>
      <c r="D147" s="3">
        <f>C147 / 365</f>
        <v>1.2074363992172212</v>
      </c>
    </row>
    <row r="148" spans="1:4" x14ac:dyDescent="0.3">
      <c r="A148" t="s">
        <v>107</v>
      </c>
      <c r="B148" t="s">
        <v>350</v>
      </c>
      <c r="C148" s="6">
        <v>437.125</v>
      </c>
      <c r="D148" s="3">
        <f>C148 / 365</f>
        <v>1.1976027397260274</v>
      </c>
    </row>
    <row r="149" spans="1:4" x14ac:dyDescent="0.3">
      <c r="A149" t="s">
        <v>266</v>
      </c>
      <c r="B149" t="s">
        <v>366</v>
      </c>
      <c r="C149" s="6">
        <v>437</v>
      </c>
      <c r="D149" s="3">
        <f>C149 / 365</f>
        <v>1.1972602739726028</v>
      </c>
    </row>
    <row r="150" spans="1:4" x14ac:dyDescent="0.3">
      <c r="A150" t="s">
        <v>87</v>
      </c>
      <c r="B150" t="s">
        <v>358</v>
      </c>
      <c r="C150" s="6">
        <v>425.875</v>
      </c>
      <c r="D150" s="3">
        <f>C150 / 365</f>
        <v>1.1667808219178082</v>
      </c>
    </row>
    <row r="151" spans="1:4" x14ac:dyDescent="0.3">
      <c r="A151" t="s">
        <v>46</v>
      </c>
      <c r="B151" t="s">
        <v>407</v>
      </c>
      <c r="C151" s="6">
        <v>421.625</v>
      </c>
      <c r="D151" s="3">
        <f>C151 / 365</f>
        <v>1.1551369863013699</v>
      </c>
    </row>
    <row r="152" spans="1:4" x14ac:dyDescent="0.3">
      <c r="A152" t="s">
        <v>75</v>
      </c>
      <c r="B152" t="s">
        <v>359</v>
      </c>
      <c r="C152" s="6">
        <v>418.64285714285722</v>
      </c>
      <c r="D152" s="3">
        <f>C152 / 365</f>
        <v>1.1469667318982391</v>
      </c>
    </row>
    <row r="153" spans="1:4" x14ac:dyDescent="0.3">
      <c r="A153" t="s">
        <v>233</v>
      </c>
      <c r="B153" t="s">
        <v>407</v>
      </c>
      <c r="C153" s="6">
        <v>413.7560975609756</v>
      </c>
      <c r="D153" s="3">
        <f>C153 / 365</f>
        <v>1.133578349482125</v>
      </c>
    </row>
    <row r="154" spans="1:4" x14ac:dyDescent="0.3">
      <c r="A154" t="s">
        <v>127</v>
      </c>
      <c r="B154" t="s">
        <v>350</v>
      </c>
      <c r="C154" s="6">
        <v>410.25806451612902</v>
      </c>
      <c r="D154" s="3">
        <f>C154 / 365</f>
        <v>1.123994697304463</v>
      </c>
    </row>
    <row r="155" spans="1:4" x14ac:dyDescent="0.3">
      <c r="A155" t="s">
        <v>180</v>
      </c>
      <c r="B155" t="s">
        <v>407</v>
      </c>
      <c r="C155" s="6">
        <v>409</v>
      </c>
      <c r="D155" s="3">
        <f>C155 / 365</f>
        <v>1.1205479452054794</v>
      </c>
    </row>
    <row r="156" spans="1:4" x14ac:dyDescent="0.3">
      <c r="A156" t="s">
        <v>152</v>
      </c>
      <c r="B156" t="s">
        <v>361</v>
      </c>
      <c r="C156" s="6">
        <v>403.29032258064518</v>
      </c>
      <c r="D156" s="3">
        <f>C156 / 365</f>
        <v>1.1049049933716306</v>
      </c>
    </row>
    <row r="157" spans="1:4" x14ac:dyDescent="0.3">
      <c r="A157" t="s">
        <v>154</v>
      </c>
      <c r="B157" t="s">
        <v>371</v>
      </c>
      <c r="C157" s="6">
        <v>402</v>
      </c>
      <c r="D157" s="3">
        <f>C157 / 365</f>
        <v>1.1013698630136985</v>
      </c>
    </row>
    <row r="158" spans="1:4" x14ac:dyDescent="0.3">
      <c r="A158" t="s">
        <v>124</v>
      </c>
      <c r="B158" t="s">
        <v>360</v>
      </c>
      <c r="C158" s="6">
        <v>397.72222222222217</v>
      </c>
      <c r="D158" s="3">
        <f>C158 / 365</f>
        <v>1.0896499238964992</v>
      </c>
    </row>
    <row r="159" spans="1:4" x14ac:dyDescent="0.3">
      <c r="A159" t="s">
        <v>299</v>
      </c>
      <c r="B159" t="s">
        <v>381</v>
      </c>
      <c r="C159" s="6">
        <v>397</v>
      </c>
      <c r="D159" s="3">
        <f>C159 / 365</f>
        <v>1.0876712328767124</v>
      </c>
    </row>
    <row r="160" spans="1:4" x14ac:dyDescent="0.3">
      <c r="A160" t="s">
        <v>118</v>
      </c>
      <c r="B160" t="s">
        <v>359</v>
      </c>
      <c r="C160" s="6">
        <v>396.05882352941182</v>
      </c>
      <c r="D160" s="3">
        <f>C160 / 365</f>
        <v>1.0850926672038681</v>
      </c>
    </row>
    <row r="161" spans="1:4" x14ac:dyDescent="0.3">
      <c r="A161" t="s">
        <v>300</v>
      </c>
      <c r="B161" t="s">
        <v>407</v>
      </c>
      <c r="C161" s="6">
        <v>389</v>
      </c>
      <c r="D161" s="3">
        <f>C161 / 365</f>
        <v>1.0657534246575342</v>
      </c>
    </row>
    <row r="162" spans="1:4" x14ac:dyDescent="0.3">
      <c r="A162" t="s">
        <v>74</v>
      </c>
      <c r="B162" t="s">
        <v>350</v>
      </c>
      <c r="C162" s="6">
        <v>381.43814432989689</v>
      </c>
      <c r="D162" s="3">
        <f>C162 / 365</f>
        <v>1.0450360118627311</v>
      </c>
    </row>
    <row r="163" spans="1:4" x14ac:dyDescent="0.3">
      <c r="A163" t="s">
        <v>216</v>
      </c>
      <c r="B163" t="s">
        <v>382</v>
      </c>
      <c r="C163" s="6">
        <v>378.22222222222217</v>
      </c>
      <c r="D163" s="3">
        <f>C163 / 365</f>
        <v>1.0362252663622524</v>
      </c>
    </row>
    <row r="164" spans="1:4" x14ac:dyDescent="0.3">
      <c r="A164" t="s">
        <v>155</v>
      </c>
      <c r="B164" t="s">
        <v>368</v>
      </c>
      <c r="C164" s="6">
        <v>378</v>
      </c>
      <c r="D164" s="3">
        <f>C164 / 365</f>
        <v>1.0356164383561643</v>
      </c>
    </row>
    <row r="165" spans="1:4" x14ac:dyDescent="0.3">
      <c r="A165" t="s">
        <v>47</v>
      </c>
      <c r="B165" t="s">
        <v>359</v>
      </c>
      <c r="C165" s="6">
        <v>377.33962264150938</v>
      </c>
      <c r="D165" s="3">
        <f>C165 / 365</f>
        <v>1.0338071853192037</v>
      </c>
    </row>
    <row r="166" spans="1:4" x14ac:dyDescent="0.3">
      <c r="A166" t="s">
        <v>58</v>
      </c>
      <c r="B166" t="s">
        <v>359</v>
      </c>
      <c r="C166" s="6">
        <v>373.65714285714279</v>
      </c>
      <c r="D166" s="3">
        <f>C166 / 365</f>
        <v>1.0237181996086104</v>
      </c>
    </row>
    <row r="167" spans="1:4" x14ac:dyDescent="0.3">
      <c r="A167" t="s">
        <v>103</v>
      </c>
      <c r="B167" t="s">
        <v>407</v>
      </c>
      <c r="C167" s="6">
        <v>372.04347826086962</v>
      </c>
      <c r="D167" s="3">
        <f>C167 / 365</f>
        <v>1.0192972007147112</v>
      </c>
    </row>
    <row r="168" spans="1:4" x14ac:dyDescent="0.3">
      <c r="A168" t="s">
        <v>199</v>
      </c>
      <c r="B168" t="s">
        <v>366</v>
      </c>
      <c r="C168" s="6">
        <v>368</v>
      </c>
      <c r="D168" s="3">
        <f>C168 / 365</f>
        <v>1.0082191780821919</v>
      </c>
    </row>
    <row r="169" spans="1:4" x14ac:dyDescent="0.3">
      <c r="A169" t="s">
        <v>41</v>
      </c>
      <c r="B169" t="s">
        <v>349</v>
      </c>
      <c r="C169" s="6">
        <v>366.5</v>
      </c>
      <c r="D169" s="3">
        <f>C169 / 365</f>
        <v>1.0041095890410958</v>
      </c>
    </row>
    <row r="170" spans="1:4" x14ac:dyDescent="0.3">
      <c r="A170" t="s">
        <v>68</v>
      </c>
      <c r="B170" t="s">
        <v>359</v>
      </c>
      <c r="C170" s="6">
        <v>366.43850267379679</v>
      </c>
      <c r="D170" s="3">
        <f>C170 / 365</f>
        <v>1.0039411032158816</v>
      </c>
    </row>
    <row r="171" spans="1:4" x14ac:dyDescent="0.3">
      <c r="A171" t="s">
        <v>40</v>
      </c>
      <c r="B171" t="s">
        <v>383</v>
      </c>
      <c r="C171" s="6">
        <v>364.86941580756007</v>
      </c>
      <c r="D171" s="3">
        <f>C171 / 365</f>
        <v>0.99964223508920569</v>
      </c>
    </row>
    <row r="172" spans="1:4" x14ac:dyDescent="0.3">
      <c r="A172" t="s">
        <v>277</v>
      </c>
      <c r="B172" t="s">
        <v>407</v>
      </c>
      <c r="C172" s="6">
        <v>356.75</v>
      </c>
      <c r="D172" s="3">
        <f>C172 / 365</f>
        <v>0.97739726027397256</v>
      </c>
    </row>
    <row r="173" spans="1:4" x14ac:dyDescent="0.3">
      <c r="A173" t="s">
        <v>178</v>
      </c>
      <c r="B173" t="s">
        <v>376</v>
      </c>
      <c r="C173" s="6">
        <v>351</v>
      </c>
      <c r="D173" s="3">
        <f>C173 / 365</f>
        <v>0.9616438356164384</v>
      </c>
    </row>
    <row r="174" spans="1:4" x14ac:dyDescent="0.3">
      <c r="A174" t="s">
        <v>71</v>
      </c>
      <c r="B174" t="s">
        <v>359</v>
      </c>
      <c r="C174" s="6">
        <v>350.3235294117647</v>
      </c>
      <c r="D174" s="3">
        <f>C174 / 365</f>
        <v>0.95979049153908136</v>
      </c>
    </row>
    <row r="175" spans="1:4" x14ac:dyDescent="0.3">
      <c r="A175" t="s">
        <v>73</v>
      </c>
      <c r="B175" t="s">
        <v>359</v>
      </c>
      <c r="C175" s="6">
        <v>345.94339622641508</v>
      </c>
      <c r="D175" s="3">
        <f>C175 / 365</f>
        <v>0.94779012664771256</v>
      </c>
    </row>
    <row r="176" spans="1:4" x14ac:dyDescent="0.3">
      <c r="A176" t="s">
        <v>179</v>
      </c>
      <c r="B176" t="s">
        <v>360</v>
      </c>
      <c r="C176" s="6">
        <v>345.5</v>
      </c>
      <c r="D176" s="3">
        <f>C176 / 365</f>
        <v>0.94657534246575348</v>
      </c>
    </row>
    <row r="177" spans="1:4" x14ac:dyDescent="0.3">
      <c r="A177" t="s">
        <v>24</v>
      </c>
      <c r="B177" t="s">
        <v>386</v>
      </c>
      <c r="C177" s="6">
        <v>333.77391304347827</v>
      </c>
      <c r="D177" s="3">
        <f>C177 / 365</f>
        <v>0.91444907683144727</v>
      </c>
    </row>
    <row r="178" spans="1:4" x14ac:dyDescent="0.3">
      <c r="A178" t="s">
        <v>42</v>
      </c>
      <c r="B178" t="s">
        <v>359</v>
      </c>
      <c r="C178" s="6">
        <v>316.27272727272731</v>
      </c>
      <c r="D178" s="3">
        <f>C178 / 365</f>
        <v>0.86650062266500627</v>
      </c>
    </row>
    <row r="179" spans="1:4" x14ac:dyDescent="0.3">
      <c r="A179" t="s">
        <v>3</v>
      </c>
      <c r="B179" t="s">
        <v>359</v>
      </c>
      <c r="C179" s="6">
        <v>316.2071178529755</v>
      </c>
      <c r="D179" s="3">
        <f>C179 / 365</f>
        <v>0.86632087083006981</v>
      </c>
    </row>
    <row r="180" spans="1:4" x14ac:dyDescent="0.3">
      <c r="A180" t="s">
        <v>12</v>
      </c>
      <c r="B180" t="s">
        <v>359</v>
      </c>
      <c r="C180" s="6">
        <v>314.79497098646033</v>
      </c>
      <c r="D180" s="3">
        <f>C180 / 365</f>
        <v>0.86245197530537077</v>
      </c>
    </row>
    <row r="181" spans="1:4" x14ac:dyDescent="0.3">
      <c r="A181" t="s">
        <v>66</v>
      </c>
      <c r="B181" t="s">
        <v>368</v>
      </c>
      <c r="C181" s="6">
        <v>313.24590163934431</v>
      </c>
      <c r="D181" s="3">
        <f>C181 / 365</f>
        <v>0.85820794969683378</v>
      </c>
    </row>
    <row r="182" spans="1:4" x14ac:dyDescent="0.3">
      <c r="A182" t="s">
        <v>55</v>
      </c>
      <c r="B182" t="s">
        <v>385</v>
      </c>
      <c r="C182" s="6">
        <v>312.11494252873558</v>
      </c>
      <c r="D182" s="3">
        <f>C182 / 365</f>
        <v>0.85510943158557695</v>
      </c>
    </row>
    <row r="183" spans="1:4" x14ac:dyDescent="0.3">
      <c r="A183" t="s">
        <v>122</v>
      </c>
      <c r="B183" t="s">
        <v>358</v>
      </c>
      <c r="C183" s="6">
        <v>306.5</v>
      </c>
      <c r="D183" s="3">
        <f>C183 / 365</f>
        <v>0.83972602739726032</v>
      </c>
    </row>
    <row r="184" spans="1:4" x14ac:dyDescent="0.3">
      <c r="A184" t="s">
        <v>200</v>
      </c>
      <c r="B184" t="s">
        <v>370</v>
      </c>
      <c r="C184" s="6">
        <v>306</v>
      </c>
      <c r="D184" s="3">
        <f>C184 / 365</f>
        <v>0.83835616438356164</v>
      </c>
    </row>
    <row r="185" spans="1:4" x14ac:dyDescent="0.3">
      <c r="A185" t="s">
        <v>77</v>
      </c>
      <c r="B185" t="s">
        <v>384</v>
      </c>
      <c r="C185" s="6">
        <v>303.06666666666672</v>
      </c>
      <c r="D185" s="3">
        <f>C185 / 365</f>
        <v>0.83031963470319647</v>
      </c>
    </row>
    <row r="186" spans="1:4" x14ac:dyDescent="0.3">
      <c r="A186" t="s">
        <v>146</v>
      </c>
      <c r="B186" t="s">
        <v>375</v>
      </c>
      <c r="C186" s="6">
        <v>302.23529411764707</v>
      </c>
      <c r="D186" s="3">
        <f>C186 / 365</f>
        <v>0.82804190169218372</v>
      </c>
    </row>
    <row r="187" spans="1:4" x14ac:dyDescent="0.3">
      <c r="A187" t="s">
        <v>21</v>
      </c>
      <c r="B187" t="s">
        <v>368</v>
      </c>
      <c r="C187" s="6">
        <v>293.32115384615378</v>
      </c>
      <c r="D187" s="3">
        <f>C187 / 365</f>
        <v>0.80361959957850349</v>
      </c>
    </row>
    <row r="188" spans="1:4" x14ac:dyDescent="0.3">
      <c r="A188" t="s">
        <v>57</v>
      </c>
      <c r="B188" t="s">
        <v>379</v>
      </c>
      <c r="C188" s="6">
        <v>290.88888888888891</v>
      </c>
      <c r="D188" s="3">
        <f>C188 / 365</f>
        <v>0.79695585996955864</v>
      </c>
    </row>
    <row r="189" spans="1:4" x14ac:dyDescent="0.3">
      <c r="A189" t="s">
        <v>65</v>
      </c>
      <c r="B189" t="s">
        <v>385</v>
      </c>
      <c r="C189" s="6">
        <v>285.33613445378148</v>
      </c>
      <c r="D189" s="3">
        <f>C189 / 365</f>
        <v>0.78174283411994927</v>
      </c>
    </row>
    <row r="190" spans="1:4" x14ac:dyDescent="0.3">
      <c r="A190" t="s">
        <v>5</v>
      </c>
      <c r="B190" t="s">
        <v>359</v>
      </c>
      <c r="C190" s="6">
        <v>281.97560975609758</v>
      </c>
      <c r="D190" s="3">
        <f>C190 / 365</f>
        <v>0.77253591713999337</v>
      </c>
    </row>
    <row r="191" spans="1:4" x14ac:dyDescent="0.3">
      <c r="A191" t="s">
        <v>99</v>
      </c>
      <c r="B191" t="s">
        <v>360</v>
      </c>
      <c r="C191" s="6">
        <v>278.39285714285722</v>
      </c>
      <c r="D191" s="3">
        <f>C191 / 365</f>
        <v>0.76272015655577319</v>
      </c>
    </row>
    <row r="192" spans="1:4" x14ac:dyDescent="0.3">
      <c r="A192" t="s">
        <v>13</v>
      </c>
      <c r="B192" t="s">
        <v>385</v>
      </c>
      <c r="C192" s="6">
        <v>275.90842490842488</v>
      </c>
      <c r="D192" s="3">
        <f>C192 / 365</f>
        <v>0.75591349289979415</v>
      </c>
    </row>
    <row r="193" spans="1:4" x14ac:dyDescent="0.3">
      <c r="A193" t="s">
        <v>129</v>
      </c>
      <c r="B193" t="s">
        <v>129</v>
      </c>
      <c r="C193" s="6">
        <v>273.85714285714278</v>
      </c>
      <c r="D193" s="3">
        <f>C193 / 365</f>
        <v>0.75029354207436372</v>
      </c>
    </row>
    <row r="194" spans="1:4" x14ac:dyDescent="0.3">
      <c r="A194" t="s">
        <v>115</v>
      </c>
      <c r="B194" t="s">
        <v>379</v>
      </c>
      <c r="C194" s="6">
        <v>265.08</v>
      </c>
      <c r="D194" s="3">
        <f>C194 / 365</f>
        <v>0.72624657534246573</v>
      </c>
    </row>
    <row r="195" spans="1:4" x14ac:dyDescent="0.3">
      <c r="A195" t="s">
        <v>98</v>
      </c>
      <c r="B195" t="s">
        <v>368</v>
      </c>
      <c r="C195" s="6">
        <v>258.97704081632651</v>
      </c>
      <c r="D195" s="3">
        <f>C195 / 365</f>
        <v>0.70952613922281238</v>
      </c>
    </row>
    <row r="196" spans="1:4" x14ac:dyDescent="0.3">
      <c r="A196" t="s">
        <v>203</v>
      </c>
      <c r="B196" t="s">
        <v>379</v>
      </c>
      <c r="C196" s="6">
        <v>257.56</v>
      </c>
      <c r="D196" s="3">
        <f>C196 / 365</f>
        <v>0.7056438356164384</v>
      </c>
    </row>
    <row r="197" spans="1:4" x14ac:dyDescent="0.3">
      <c r="A197" t="s">
        <v>25</v>
      </c>
      <c r="B197" t="s">
        <v>386</v>
      </c>
      <c r="C197" s="6">
        <v>254</v>
      </c>
      <c r="D197" s="3">
        <f>C197 / 365</f>
        <v>0.69589041095890414</v>
      </c>
    </row>
    <row r="198" spans="1:4" x14ac:dyDescent="0.3">
      <c r="A198" t="s">
        <v>189</v>
      </c>
      <c r="B198" t="s">
        <v>382</v>
      </c>
      <c r="C198" s="6">
        <v>253.5</v>
      </c>
      <c r="D198" s="3">
        <f>C198 / 365</f>
        <v>0.69452054794520546</v>
      </c>
    </row>
    <row r="199" spans="1:4" x14ac:dyDescent="0.3">
      <c r="A199" t="s">
        <v>70</v>
      </c>
      <c r="B199" t="s">
        <v>350</v>
      </c>
      <c r="C199" s="6">
        <v>252.25</v>
      </c>
      <c r="D199" s="3">
        <f>C199 / 365</f>
        <v>0.69109589041095887</v>
      </c>
    </row>
    <row r="200" spans="1:4" x14ac:dyDescent="0.3">
      <c r="A200" t="s">
        <v>109</v>
      </c>
      <c r="B200" t="s">
        <v>386</v>
      </c>
      <c r="C200" s="6">
        <v>249.4666666666667</v>
      </c>
      <c r="D200" s="3">
        <f>C200 / 365</f>
        <v>0.68347031963470328</v>
      </c>
    </row>
    <row r="201" spans="1:4" x14ac:dyDescent="0.3">
      <c r="A201" t="s">
        <v>170</v>
      </c>
      <c r="B201" t="s">
        <v>386</v>
      </c>
      <c r="C201" s="6">
        <v>247.5</v>
      </c>
      <c r="D201" s="3">
        <f>C201 / 365</f>
        <v>0.67808219178082196</v>
      </c>
    </row>
    <row r="202" spans="1:4" x14ac:dyDescent="0.3">
      <c r="A202" t="s">
        <v>181</v>
      </c>
      <c r="B202" t="s">
        <v>351</v>
      </c>
      <c r="C202" s="6">
        <v>237.66666666666671</v>
      </c>
      <c r="D202" s="3">
        <f>C202 / 365</f>
        <v>0.6511415525114157</v>
      </c>
    </row>
    <row r="203" spans="1:4" x14ac:dyDescent="0.3">
      <c r="A203" t="s">
        <v>84</v>
      </c>
      <c r="B203" t="s">
        <v>386</v>
      </c>
      <c r="C203" s="6">
        <v>233.9259259259259</v>
      </c>
      <c r="D203" s="3">
        <f>C203 / 365</f>
        <v>0.64089294774226269</v>
      </c>
    </row>
    <row r="204" spans="1:4" x14ac:dyDescent="0.3">
      <c r="A204" t="s">
        <v>268</v>
      </c>
      <c r="B204" t="s">
        <v>348</v>
      </c>
      <c r="C204" s="6">
        <v>231.5</v>
      </c>
      <c r="D204" s="3">
        <f>C204 / 365</f>
        <v>0.63424657534246576</v>
      </c>
    </row>
    <row r="205" spans="1:4" x14ac:dyDescent="0.3">
      <c r="A205" t="s">
        <v>162</v>
      </c>
      <c r="B205" t="s">
        <v>385</v>
      </c>
      <c r="C205" s="6">
        <v>223.66666666666671</v>
      </c>
      <c r="D205" s="3">
        <f>C205 / 365</f>
        <v>0.61278538812785399</v>
      </c>
    </row>
    <row r="206" spans="1:4" x14ac:dyDescent="0.3">
      <c r="A206" t="s">
        <v>61</v>
      </c>
      <c r="B206" t="s">
        <v>358</v>
      </c>
      <c r="C206" s="6">
        <v>223.30769230769229</v>
      </c>
      <c r="D206" s="3">
        <f>C206 / 365</f>
        <v>0.61180189673340357</v>
      </c>
    </row>
    <row r="207" spans="1:4" x14ac:dyDescent="0.3">
      <c r="A207" t="s">
        <v>79</v>
      </c>
      <c r="B207" t="s">
        <v>379</v>
      </c>
      <c r="C207" s="6">
        <v>223.14117647058819</v>
      </c>
      <c r="D207" s="3">
        <f>C207 / 365</f>
        <v>0.61134568896051555</v>
      </c>
    </row>
    <row r="208" spans="1:4" x14ac:dyDescent="0.3">
      <c r="A208" t="s">
        <v>113</v>
      </c>
      <c r="B208" t="s">
        <v>368</v>
      </c>
      <c r="C208" s="6">
        <v>218.31372549019611</v>
      </c>
      <c r="D208" s="3">
        <f>C208 / 365</f>
        <v>0.59811979586355102</v>
      </c>
    </row>
    <row r="209" spans="1:4" x14ac:dyDescent="0.3">
      <c r="A209" t="s">
        <v>120</v>
      </c>
      <c r="B209" t="s">
        <v>375</v>
      </c>
      <c r="C209" s="6">
        <v>215.2</v>
      </c>
      <c r="D209" s="3">
        <f>C209 / 365</f>
        <v>0.58958904109589039</v>
      </c>
    </row>
    <row r="210" spans="1:4" x14ac:dyDescent="0.3">
      <c r="A210" t="s">
        <v>81</v>
      </c>
      <c r="B210" t="s">
        <v>358</v>
      </c>
      <c r="C210" s="6">
        <v>207</v>
      </c>
      <c r="D210" s="3">
        <f>C210 / 365</f>
        <v>0.56712328767123288</v>
      </c>
    </row>
    <row r="211" spans="1:4" x14ac:dyDescent="0.3">
      <c r="A211" t="s">
        <v>111</v>
      </c>
      <c r="B211" t="s">
        <v>379</v>
      </c>
      <c r="C211" s="6">
        <v>203.11111111111109</v>
      </c>
      <c r="D211" s="3">
        <f>C211 / 365</f>
        <v>0.55646879756468792</v>
      </c>
    </row>
    <row r="212" spans="1:4" x14ac:dyDescent="0.3">
      <c r="A212" t="s">
        <v>46</v>
      </c>
      <c r="B212" t="s">
        <v>379</v>
      </c>
      <c r="C212" s="6">
        <v>194.56382978723411</v>
      </c>
      <c r="D212" s="3">
        <f>C212 / 365</f>
        <v>0.53305158845817568</v>
      </c>
    </row>
    <row r="213" spans="1:4" x14ac:dyDescent="0.3">
      <c r="A213" t="s">
        <v>123</v>
      </c>
      <c r="B213" t="s">
        <v>386</v>
      </c>
      <c r="C213" s="6">
        <v>193.4375</v>
      </c>
      <c r="D213" s="3">
        <f>C213 / 365</f>
        <v>0.52996575342465757</v>
      </c>
    </row>
    <row r="214" spans="1:4" x14ac:dyDescent="0.3">
      <c r="A214" t="s">
        <v>159</v>
      </c>
      <c r="B214" t="s">
        <v>386</v>
      </c>
      <c r="C214" s="6">
        <v>193.25</v>
      </c>
      <c r="D214" s="3">
        <f>C214 / 365</f>
        <v>0.52945205479452051</v>
      </c>
    </row>
    <row r="215" spans="1:4" x14ac:dyDescent="0.3">
      <c r="A215" t="s">
        <v>19</v>
      </c>
      <c r="B215" t="s">
        <v>407</v>
      </c>
      <c r="C215" s="6">
        <v>188.2581888246628</v>
      </c>
      <c r="D215" s="3">
        <f>C215 / 365</f>
        <v>0.51577585979359675</v>
      </c>
    </row>
    <row r="216" spans="1:4" x14ac:dyDescent="0.3">
      <c r="A216" t="s">
        <v>67</v>
      </c>
      <c r="B216" t="s">
        <v>358</v>
      </c>
      <c r="C216" s="6">
        <v>187.62222222222221</v>
      </c>
      <c r="D216" s="3">
        <f>C216 / 365</f>
        <v>0.51403348554033479</v>
      </c>
    </row>
    <row r="217" spans="1:4" x14ac:dyDescent="0.3">
      <c r="A217" t="s">
        <v>310</v>
      </c>
      <c r="B217" t="s">
        <v>348</v>
      </c>
      <c r="C217" s="6">
        <v>184.5</v>
      </c>
      <c r="D217" s="3">
        <f>C217 / 365</f>
        <v>0.5054794520547945</v>
      </c>
    </row>
    <row r="218" spans="1:4" x14ac:dyDescent="0.3">
      <c r="A218" t="s">
        <v>272</v>
      </c>
      <c r="B218" t="s">
        <v>379</v>
      </c>
      <c r="C218" s="6">
        <v>184</v>
      </c>
      <c r="D218" s="3">
        <f>C218 / 365</f>
        <v>0.50410958904109593</v>
      </c>
    </row>
    <row r="219" spans="1:4" x14ac:dyDescent="0.3">
      <c r="A219" t="s">
        <v>319</v>
      </c>
      <c r="B219" t="s">
        <v>387</v>
      </c>
      <c r="C219" s="6">
        <v>180</v>
      </c>
      <c r="D219" s="3">
        <f>C219 / 365</f>
        <v>0.49315068493150682</v>
      </c>
    </row>
    <row r="220" spans="1:4" x14ac:dyDescent="0.3">
      <c r="A220" t="s">
        <v>125</v>
      </c>
      <c r="B220" t="s">
        <v>379</v>
      </c>
      <c r="C220" s="6">
        <v>177.2340425531915</v>
      </c>
      <c r="D220" s="3">
        <f>C220 / 365</f>
        <v>0.48557271932381235</v>
      </c>
    </row>
    <row r="221" spans="1:4" x14ac:dyDescent="0.3">
      <c r="A221" t="s">
        <v>116</v>
      </c>
      <c r="B221" t="s">
        <v>379</v>
      </c>
      <c r="C221" s="6">
        <v>173.2</v>
      </c>
      <c r="D221" s="3">
        <f>C221 / 365</f>
        <v>0.47452054794520543</v>
      </c>
    </row>
    <row r="222" spans="1:4" x14ac:dyDescent="0.3">
      <c r="A222" t="s">
        <v>48</v>
      </c>
      <c r="B222" t="s">
        <v>358</v>
      </c>
      <c r="C222" s="6">
        <v>166.40993788819881</v>
      </c>
      <c r="D222" s="3">
        <f>C222 / 365</f>
        <v>0.45591763804985974</v>
      </c>
    </row>
    <row r="223" spans="1:4" x14ac:dyDescent="0.3">
      <c r="A223" t="s">
        <v>95</v>
      </c>
      <c r="B223" t="s">
        <v>360</v>
      </c>
      <c r="C223" s="6">
        <v>166.31818181818181</v>
      </c>
      <c r="D223" s="3">
        <f>C223 / 365</f>
        <v>0.45566625155666252</v>
      </c>
    </row>
    <row r="224" spans="1:4" x14ac:dyDescent="0.3">
      <c r="A224" t="s">
        <v>207</v>
      </c>
      <c r="B224" t="s">
        <v>350</v>
      </c>
      <c r="C224" s="6">
        <v>163.5</v>
      </c>
      <c r="D224" s="3">
        <f>C224 / 365</f>
        <v>0.44794520547945205</v>
      </c>
    </row>
    <row r="225" spans="1:4" x14ac:dyDescent="0.3">
      <c r="A225" t="s">
        <v>183</v>
      </c>
      <c r="B225" t="s">
        <v>379</v>
      </c>
      <c r="C225" s="6">
        <v>163.36585365853659</v>
      </c>
      <c r="D225" s="3">
        <f>C225 / 365</f>
        <v>0.44757768125626463</v>
      </c>
    </row>
    <row r="226" spans="1:4" x14ac:dyDescent="0.3">
      <c r="A226" t="s">
        <v>212</v>
      </c>
      <c r="B226" t="s">
        <v>350</v>
      </c>
      <c r="C226" s="6">
        <v>159</v>
      </c>
      <c r="D226" s="3">
        <f>C226 / 365</f>
        <v>0.43561643835616437</v>
      </c>
    </row>
    <row r="227" spans="1:4" x14ac:dyDescent="0.3">
      <c r="A227" t="s">
        <v>312</v>
      </c>
      <c r="B227" t="s">
        <v>358</v>
      </c>
      <c r="C227" s="6">
        <v>157.4</v>
      </c>
      <c r="D227" s="3">
        <f>C227 / 365</f>
        <v>0.43123287671232879</v>
      </c>
    </row>
    <row r="228" spans="1:4" x14ac:dyDescent="0.3">
      <c r="A228" t="s">
        <v>260</v>
      </c>
      <c r="B228" t="s">
        <v>379</v>
      </c>
      <c r="C228" s="6">
        <v>157</v>
      </c>
      <c r="D228" s="3">
        <f>C228 / 365</f>
        <v>0.43013698630136987</v>
      </c>
    </row>
    <row r="229" spans="1:4" x14ac:dyDescent="0.3">
      <c r="A229" t="s">
        <v>297</v>
      </c>
      <c r="B229" t="s">
        <v>365</v>
      </c>
      <c r="C229" s="6">
        <v>150</v>
      </c>
      <c r="D229" s="3">
        <f>C229 / 365</f>
        <v>0.41095890410958902</v>
      </c>
    </row>
    <row r="230" spans="1:4" x14ac:dyDescent="0.3">
      <c r="A230" t="s">
        <v>76</v>
      </c>
      <c r="B230" t="s">
        <v>385</v>
      </c>
      <c r="C230" s="6">
        <v>147.6363636363636</v>
      </c>
      <c r="D230" s="3">
        <f>C230 / 365</f>
        <v>0.4044831880448318</v>
      </c>
    </row>
    <row r="231" spans="1:4" x14ac:dyDescent="0.3">
      <c r="A231" t="s">
        <v>307</v>
      </c>
      <c r="B231" t="s">
        <v>407</v>
      </c>
      <c r="C231" s="6">
        <v>145</v>
      </c>
      <c r="D231" s="3">
        <f>C231 / 365</f>
        <v>0.39726027397260272</v>
      </c>
    </row>
    <row r="232" spans="1:4" x14ac:dyDescent="0.3">
      <c r="A232" t="s">
        <v>148</v>
      </c>
      <c r="B232" t="s">
        <v>348</v>
      </c>
      <c r="C232" s="6">
        <v>143.77272727272731</v>
      </c>
      <c r="D232" s="3">
        <f>C232 / 365</f>
        <v>0.39389788293897893</v>
      </c>
    </row>
    <row r="233" spans="1:4" x14ac:dyDescent="0.3">
      <c r="A233" t="s">
        <v>295</v>
      </c>
      <c r="B233" t="s">
        <v>366</v>
      </c>
      <c r="C233" s="6">
        <v>143</v>
      </c>
      <c r="D233" s="3">
        <f>C233 / 365</f>
        <v>0.39178082191780822</v>
      </c>
    </row>
    <row r="234" spans="1:4" x14ac:dyDescent="0.3">
      <c r="A234" t="s">
        <v>192</v>
      </c>
      <c r="B234" t="s">
        <v>350</v>
      </c>
      <c r="C234" s="6">
        <v>136.42857142857139</v>
      </c>
      <c r="D234" s="3">
        <f>C234 / 365</f>
        <v>0.37377690802348323</v>
      </c>
    </row>
    <row r="235" spans="1:4" x14ac:dyDescent="0.3">
      <c r="A235" t="s">
        <v>239</v>
      </c>
      <c r="B235" t="s">
        <v>388</v>
      </c>
      <c r="C235" s="6">
        <v>133</v>
      </c>
      <c r="D235" s="3">
        <f>C235 / 365</f>
        <v>0.36438356164383562</v>
      </c>
    </row>
    <row r="236" spans="1:4" x14ac:dyDescent="0.3">
      <c r="A236" t="s">
        <v>136</v>
      </c>
      <c r="B236" t="s">
        <v>379</v>
      </c>
      <c r="C236" s="6">
        <v>132.1142857142857</v>
      </c>
      <c r="D236" s="3">
        <f>C236 / 365</f>
        <v>0.3619569471624266</v>
      </c>
    </row>
    <row r="237" spans="1:4" x14ac:dyDescent="0.3">
      <c r="A237" t="s">
        <v>36</v>
      </c>
      <c r="B237" t="s">
        <v>372</v>
      </c>
      <c r="C237" s="6">
        <v>132</v>
      </c>
      <c r="D237" s="3">
        <f>C237 / 365</f>
        <v>0.36164383561643837</v>
      </c>
    </row>
    <row r="238" spans="1:4" x14ac:dyDescent="0.3">
      <c r="A238" t="s">
        <v>54</v>
      </c>
      <c r="B238" t="s">
        <v>348</v>
      </c>
      <c r="C238" s="6">
        <v>126.4782608695652</v>
      </c>
      <c r="D238" s="3">
        <f>C238 / 365</f>
        <v>0.34651578320428822</v>
      </c>
    </row>
    <row r="239" spans="1:4" x14ac:dyDescent="0.3">
      <c r="A239" t="s">
        <v>265</v>
      </c>
      <c r="B239" t="s">
        <v>407</v>
      </c>
      <c r="C239" s="6">
        <v>125</v>
      </c>
      <c r="D239" s="3">
        <f>C239 / 365</f>
        <v>0.34246575342465752</v>
      </c>
    </row>
    <row r="240" spans="1:4" x14ac:dyDescent="0.3">
      <c r="A240" t="s">
        <v>187</v>
      </c>
      <c r="B240" t="s">
        <v>379</v>
      </c>
      <c r="C240" s="6">
        <v>122.75</v>
      </c>
      <c r="D240" s="3">
        <f>C240 / 365</f>
        <v>0.33630136986301368</v>
      </c>
    </row>
    <row r="241" spans="1:9" x14ac:dyDescent="0.3">
      <c r="A241" t="s">
        <v>227</v>
      </c>
      <c r="B241" t="s">
        <v>353</v>
      </c>
      <c r="C241" s="6">
        <v>115.39726027397261</v>
      </c>
      <c r="D241" s="3">
        <f>C241 / 365</f>
        <v>0.31615687746293863</v>
      </c>
    </row>
    <row r="242" spans="1:9" x14ac:dyDescent="0.3">
      <c r="A242" t="s">
        <v>315</v>
      </c>
      <c r="B242" t="s">
        <v>374</v>
      </c>
      <c r="C242" s="6">
        <v>114</v>
      </c>
      <c r="D242" s="3">
        <f>C242 / 365</f>
        <v>0.31232876712328766</v>
      </c>
    </row>
    <row r="243" spans="1:9" x14ac:dyDescent="0.3">
      <c r="A243" t="s">
        <v>197</v>
      </c>
      <c r="B243" t="s">
        <v>94</v>
      </c>
      <c r="C243" s="6">
        <v>104</v>
      </c>
      <c r="D243" s="3">
        <f>C243 / 365</f>
        <v>0.28493150684931506</v>
      </c>
    </row>
    <row r="244" spans="1:9" x14ac:dyDescent="0.3">
      <c r="A244" s="14" t="s">
        <v>235</v>
      </c>
      <c r="B244" s="14" t="s">
        <v>379</v>
      </c>
      <c r="C244" s="12">
        <v>91.107142857142861</v>
      </c>
      <c r="D244" s="3">
        <f>C244 / 365</f>
        <v>0.24960861056751468</v>
      </c>
    </row>
    <row r="245" spans="1:9" x14ac:dyDescent="0.3">
      <c r="A245" s="14" t="s">
        <v>302</v>
      </c>
      <c r="B245" s="14" t="s">
        <v>407</v>
      </c>
      <c r="C245" s="12">
        <v>76.5</v>
      </c>
      <c r="D245" s="3">
        <f>C245 / 365</f>
        <v>0.20958904109589041</v>
      </c>
    </row>
    <row r="246" spans="1:9" s="15" customFormat="1" x14ac:dyDescent="0.3">
      <c r="A246" s="14" t="s">
        <v>237</v>
      </c>
      <c r="B246" s="14" t="s">
        <v>355</v>
      </c>
      <c r="C246" s="12">
        <v>74</v>
      </c>
      <c r="D246" s="13">
        <f>COUNT(D62:D245)</f>
        <v>184</v>
      </c>
      <c r="H246" s="16"/>
      <c r="I246" s="13"/>
    </row>
    <row r="247" spans="1:9" s="15" customFormat="1" x14ac:dyDescent="0.3">
      <c r="A247" s="14" t="s">
        <v>184</v>
      </c>
      <c r="B247" s="14" t="s">
        <v>350</v>
      </c>
      <c r="C247" s="12">
        <v>66</v>
      </c>
      <c r="D247" s="13">
        <f>MIN(D113:D245)</f>
        <v>0.20958904109589041</v>
      </c>
      <c r="H247" s="16"/>
      <c r="I247" s="13"/>
    </row>
    <row r="248" spans="1:9" s="15" customFormat="1" x14ac:dyDescent="0.3">
      <c r="A248" s="14" t="s">
        <v>276</v>
      </c>
      <c r="B248" s="14" t="s">
        <v>379</v>
      </c>
      <c r="C248" s="12">
        <v>62.548387096774192</v>
      </c>
      <c r="D248" s="13">
        <f>MAX(D240:D245)</f>
        <v>0.33630136986301368</v>
      </c>
      <c r="H248" s="16"/>
      <c r="I248" s="13"/>
    </row>
    <row r="249" spans="1:9" s="15" customFormat="1" x14ac:dyDescent="0.3">
      <c r="A249" s="14" t="s">
        <v>94</v>
      </c>
      <c r="B249" s="14" t="s">
        <v>94</v>
      </c>
      <c r="C249" s="12">
        <v>60</v>
      </c>
      <c r="D249" s="13">
        <f>AVERAGE(D106:D245)</f>
        <v>0.91254794065643452</v>
      </c>
      <c r="H249" s="16"/>
      <c r="I249" s="13"/>
    </row>
    <row r="250" spans="1:9" x14ac:dyDescent="0.3">
      <c r="A250" t="s">
        <v>172</v>
      </c>
      <c r="B250" t="s">
        <v>389</v>
      </c>
      <c r="C250" s="6">
        <v>56</v>
      </c>
      <c r="D250" s="13">
        <f>AVERAGE(D103:D246)</f>
        <v>2.1969420157570201</v>
      </c>
    </row>
    <row r="251" spans="1:9" x14ac:dyDescent="0.3">
      <c r="A251" t="s">
        <v>228</v>
      </c>
      <c r="B251" t="s">
        <v>407</v>
      </c>
      <c r="C251" s="6">
        <v>54</v>
      </c>
      <c r="D251" s="13">
        <f>AVERAGE(D40:D247)</f>
        <v>2.1043286220666286</v>
      </c>
    </row>
    <row r="252" spans="1:9" x14ac:dyDescent="0.3">
      <c r="A252" t="s">
        <v>137</v>
      </c>
      <c r="B252" t="s">
        <v>407</v>
      </c>
      <c r="C252" s="6">
        <v>52</v>
      </c>
      <c r="D252" s="13">
        <f>AVERAGE(D44:D248)</f>
        <v>2.0905848304668146</v>
      </c>
    </row>
    <row r="253" spans="1:9" x14ac:dyDescent="0.3">
      <c r="A253" t="s">
        <v>195</v>
      </c>
      <c r="B253" t="s">
        <v>385</v>
      </c>
      <c r="C253" s="6">
        <v>50.5</v>
      </c>
      <c r="D253" s="13">
        <f>AVERAGE(D221:D249)</f>
        <v>6.7205204141480523</v>
      </c>
    </row>
    <row r="254" spans="1:9" x14ac:dyDescent="0.3">
      <c r="A254" t="s">
        <v>149</v>
      </c>
      <c r="B254" t="s">
        <v>390</v>
      </c>
      <c r="C254" s="6">
        <v>48.333333333333343</v>
      </c>
      <c r="D254" s="13">
        <f>AVERAGE(D207:D250)</f>
        <v>4.6505743596492941</v>
      </c>
    </row>
    <row r="255" spans="1:9" x14ac:dyDescent="0.3">
      <c r="A255" t="s">
        <v>52</v>
      </c>
      <c r="B255" t="s">
        <v>386</v>
      </c>
      <c r="C255" s="6">
        <v>43.307692307692307</v>
      </c>
      <c r="D255" s="13">
        <f>AVERAGE(D192:D251)</f>
        <v>3.6161858625496568</v>
      </c>
    </row>
    <row r="256" spans="1:9" x14ac:dyDescent="0.3">
      <c r="A256" t="s">
        <v>287</v>
      </c>
      <c r="B256" t="s">
        <v>366</v>
      </c>
      <c r="C256" s="6">
        <v>43</v>
      </c>
      <c r="D256" s="13">
        <f>AVERAGE(D89:D252)</f>
        <v>2.1134026314711525</v>
      </c>
    </row>
    <row r="257" spans="1:9" x14ac:dyDescent="0.3">
      <c r="A257" t="s">
        <v>39</v>
      </c>
      <c r="B257" t="s">
        <v>348</v>
      </c>
      <c r="C257" s="6">
        <v>40.5</v>
      </c>
      <c r="D257" s="13">
        <f>AVERAGE(D81:D253)</f>
        <v>2.1215490295497683</v>
      </c>
    </row>
    <row r="258" spans="1:9" x14ac:dyDescent="0.3">
      <c r="A258" t="s">
        <v>169</v>
      </c>
      <c r="B258" t="s">
        <v>394</v>
      </c>
      <c r="C258" s="6">
        <v>35.333333333333343</v>
      </c>
      <c r="D258" s="13">
        <f>AVERAGE(D232:D254)</f>
        <v>9.0376837504607384</v>
      </c>
    </row>
    <row r="259" spans="1:9" x14ac:dyDescent="0.3">
      <c r="A259" t="s">
        <v>219</v>
      </c>
      <c r="B259" t="s">
        <v>385</v>
      </c>
      <c r="C259" s="6">
        <v>34.5</v>
      </c>
      <c r="D259" s="13">
        <f>AVERAGE(D44:D255)</f>
        <v>2.1267055391084475</v>
      </c>
    </row>
    <row r="260" spans="1:9" x14ac:dyDescent="0.3">
      <c r="A260" t="s">
        <v>308</v>
      </c>
      <c r="B260" t="s">
        <v>350</v>
      </c>
      <c r="C260" s="6">
        <v>33</v>
      </c>
      <c r="D260" s="13">
        <f>AVERAGE(D248:D256)</f>
        <v>2.7490431162920075</v>
      </c>
    </row>
    <row r="261" spans="1:9" x14ac:dyDescent="0.3">
      <c r="A261" t="s">
        <v>241</v>
      </c>
      <c r="B261" t="s">
        <v>386</v>
      </c>
      <c r="C261" s="6">
        <v>21</v>
      </c>
      <c r="D261" s="13">
        <f>AVERAGE(D136:D257)</f>
        <v>2.4310681886885241</v>
      </c>
    </row>
    <row r="262" spans="1:9" x14ac:dyDescent="0.3">
      <c r="A262" t="s">
        <v>128</v>
      </c>
      <c r="B262" t="s">
        <v>386</v>
      </c>
      <c r="C262" s="6">
        <v>18</v>
      </c>
      <c r="D262" s="13">
        <f>AVERAGE(D87:D258)</f>
        <v>2.1990967463278679</v>
      </c>
    </row>
    <row r="263" spans="1:9" x14ac:dyDescent="0.3">
      <c r="A263" t="s">
        <v>157</v>
      </c>
      <c r="B263" t="s">
        <v>385</v>
      </c>
      <c r="C263" s="6">
        <v>14</v>
      </c>
      <c r="D263" s="13">
        <f>AVERAGE(D105:D259)</f>
        <v>2.2678201306414763</v>
      </c>
    </row>
    <row r="264" spans="1:9" x14ac:dyDescent="0.3">
      <c r="A264" t="s">
        <v>290</v>
      </c>
      <c r="B264" t="s">
        <v>386</v>
      </c>
      <c r="C264" s="6">
        <v>12</v>
      </c>
      <c r="D264" s="13">
        <f>AVERAGE(D198:D260)</f>
        <v>3.9341886871517544</v>
      </c>
    </row>
    <row r="265" spans="1:9" x14ac:dyDescent="0.3">
      <c r="A265" t="s">
        <v>147</v>
      </c>
      <c r="B265" t="s">
        <v>386</v>
      </c>
      <c r="C265" s="6">
        <v>11</v>
      </c>
      <c r="D265" s="13">
        <f>AVERAGE(D201:D261)</f>
        <v>4.0691126019878388</v>
      </c>
    </row>
    <row r="266" spans="1:9" s="1" customFormat="1" x14ac:dyDescent="0.3">
      <c r="B266" s="1" t="s">
        <v>327</v>
      </c>
      <c r="C266" s="7">
        <f>MAX(C2:C265)</f>
        <v>1611.5</v>
      </c>
      <c r="D266" s="2">
        <f>C266/365</f>
        <v>4.4150684931506845</v>
      </c>
      <c r="H266" s="9"/>
      <c r="I266" s="2"/>
    </row>
    <row r="267" spans="1:9" s="1" customFormat="1" x14ac:dyDescent="0.3">
      <c r="B267" s="1" t="s">
        <v>326</v>
      </c>
      <c r="C267" s="7">
        <f>MIN(C2:C265)</f>
        <v>11</v>
      </c>
      <c r="D267" s="2">
        <f t="shared" ref="D267:D268" si="0">C267/365</f>
        <v>3.0136986301369864E-2</v>
      </c>
      <c r="H267" s="9"/>
      <c r="I267" s="2"/>
    </row>
    <row r="268" spans="1:9" s="1" customFormat="1" x14ac:dyDescent="0.3">
      <c r="B268" s="1" t="s">
        <v>328</v>
      </c>
      <c r="C268" s="7">
        <f>AVERAGE(C2:C265)</f>
        <v>516.94292734572662</v>
      </c>
      <c r="D268" s="2">
        <f t="shared" si="0"/>
        <v>1.4162819927280181</v>
      </c>
      <c r="H268" s="9"/>
      <c r="I268" s="2"/>
    </row>
  </sheetData>
  <sortState xmlns:xlrd2="http://schemas.microsoft.com/office/spreadsheetml/2017/richdata2" ref="A2:D265">
    <sortCondition descending="1" ref="C2:C265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53EC-94C7-455A-92BF-E5A8E894359F}">
  <dimension ref="A1:C48"/>
  <sheetViews>
    <sheetView workbookViewId="0">
      <selection sqref="A1:C11"/>
    </sheetView>
  </sheetViews>
  <sheetFormatPr defaultRowHeight="14.4" x14ac:dyDescent="0.3"/>
  <cols>
    <col min="1" max="1" width="22.33203125" customWidth="1"/>
    <col min="2" max="2" width="20.44140625" style="6" customWidth="1"/>
    <col min="3" max="3" width="8.88671875" style="5"/>
  </cols>
  <sheetData>
    <row r="1" spans="1:3" s="1" customFormat="1" x14ac:dyDescent="0.3">
      <c r="A1" s="1" t="s">
        <v>393</v>
      </c>
      <c r="B1" s="7" t="s">
        <v>403</v>
      </c>
      <c r="C1" s="4" t="s">
        <v>404</v>
      </c>
    </row>
    <row r="2" spans="1:3" x14ac:dyDescent="0.3">
      <c r="A2" t="s">
        <v>354</v>
      </c>
      <c r="B2" s="6">
        <v>1263</v>
      </c>
      <c r="C2" s="5">
        <f>B2 /365</f>
        <v>3.4602739726027396</v>
      </c>
    </row>
    <row r="3" spans="1:3" x14ac:dyDescent="0.3">
      <c r="A3" t="s">
        <v>357</v>
      </c>
      <c r="B3" s="6">
        <v>1088</v>
      </c>
      <c r="C3" s="5">
        <f t="shared" ref="C3:C47" si="0">B3 /365</f>
        <v>2.9808219178082194</v>
      </c>
    </row>
    <row r="4" spans="1:3" x14ac:dyDescent="0.3">
      <c r="A4" t="s">
        <v>352</v>
      </c>
      <c r="B4" s="6">
        <v>1023.5</v>
      </c>
      <c r="C4" s="5">
        <f t="shared" si="0"/>
        <v>2.8041095890410959</v>
      </c>
    </row>
    <row r="5" spans="1:3" x14ac:dyDescent="0.3">
      <c r="A5" t="s">
        <v>361</v>
      </c>
      <c r="B5" s="6">
        <v>984.74113856068743</v>
      </c>
      <c r="C5" s="5">
        <f t="shared" si="0"/>
        <v>2.6979209275635272</v>
      </c>
    </row>
    <row r="6" spans="1:3" x14ac:dyDescent="0.3">
      <c r="A6" t="s">
        <v>356</v>
      </c>
      <c r="B6" s="6">
        <v>948.58743169398906</v>
      </c>
      <c r="C6" s="5">
        <f t="shared" si="0"/>
        <v>2.5988696758739427</v>
      </c>
    </row>
    <row r="7" spans="1:3" x14ac:dyDescent="0.3">
      <c r="A7" t="s">
        <v>355</v>
      </c>
      <c r="B7" s="6">
        <v>901.12121212121212</v>
      </c>
      <c r="C7" s="5">
        <f t="shared" si="0"/>
        <v>2.4688252386882525</v>
      </c>
    </row>
    <row r="8" spans="1:3" x14ac:dyDescent="0.3">
      <c r="A8" t="s">
        <v>362</v>
      </c>
      <c r="B8" s="6">
        <v>871.5</v>
      </c>
      <c r="C8" s="5">
        <f t="shared" si="0"/>
        <v>2.3876712328767122</v>
      </c>
    </row>
    <row r="9" spans="1:3" x14ac:dyDescent="0.3">
      <c r="A9" t="s">
        <v>363</v>
      </c>
      <c r="B9" s="6">
        <v>850.66666666666663</v>
      </c>
      <c r="C9" s="5">
        <f t="shared" si="0"/>
        <v>2.3305936073059361</v>
      </c>
    </row>
    <row r="10" spans="1:3" x14ac:dyDescent="0.3">
      <c r="A10" t="s">
        <v>364</v>
      </c>
      <c r="B10" s="6">
        <v>812.536231884058</v>
      </c>
      <c r="C10" s="5">
        <f t="shared" si="0"/>
        <v>2.2261266626960494</v>
      </c>
    </row>
    <row r="11" spans="1:3" x14ac:dyDescent="0.3">
      <c r="A11" t="s">
        <v>367</v>
      </c>
      <c r="B11" s="6">
        <v>802</v>
      </c>
      <c r="C11" s="5">
        <f t="shared" si="0"/>
        <v>2.1972602739726028</v>
      </c>
    </row>
    <row r="12" spans="1:3" x14ac:dyDescent="0.3">
      <c r="A12" t="s">
        <v>353</v>
      </c>
      <c r="B12" s="6">
        <v>744.19555264879011</v>
      </c>
      <c r="C12" s="5">
        <f t="shared" si="0"/>
        <v>2.0388919250651782</v>
      </c>
    </row>
    <row r="13" spans="1:3" x14ac:dyDescent="0.3">
      <c r="A13" t="s">
        <v>369</v>
      </c>
      <c r="B13" s="6">
        <v>742</v>
      </c>
      <c r="C13" s="5">
        <f t="shared" si="0"/>
        <v>2.032876712328767</v>
      </c>
    </row>
    <row r="14" spans="1:3" x14ac:dyDescent="0.3">
      <c r="A14" t="s">
        <v>129</v>
      </c>
      <c r="B14" s="6">
        <v>689.55805756804386</v>
      </c>
      <c r="C14" s="5">
        <f t="shared" si="0"/>
        <v>1.8892001577206681</v>
      </c>
    </row>
    <row r="15" spans="1:3" x14ac:dyDescent="0.3">
      <c r="A15" t="s">
        <v>349</v>
      </c>
      <c r="B15" s="6">
        <v>677.85714285714289</v>
      </c>
      <c r="C15" s="5">
        <f t="shared" si="0"/>
        <v>1.8571428571428572</v>
      </c>
    </row>
    <row r="16" spans="1:3" x14ac:dyDescent="0.3">
      <c r="A16" t="s">
        <v>351</v>
      </c>
      <c r="B16" s="6">
        <v>670.25</v>
      </c>
      <c r="C16" s="5">
        <f t="shared" si="0"/>
        <v>1.8363013698630137</v>
      </c>
    </row>
    <row r="17" spans="1:3" x14ac:dyDescent="0.3">
      <c r="A17" t="s">
        <v>360</v>
      </c>
      <c r="B17" s="6">
        <v>618.02368866328254</v>
      </c>
      <c r="C17" s="5">
        <f t="shared" si="0"/>
        <v>1.6932155853788562</v>
      </c>
    </row>
    <row r="18" spans="1:3" x14ac:dyDescent="0.3">
      <c r="A18" t="s">
        <v>365</v>
      </c>
      <c r="B18" s="6">
        <v>585.09917355371897</v>
      </c>
      <c r="C18" s="5">
        <f t="shared" si="0"/>
        <v>1.6030114343937507</v>
      </c>
    </row>
    <row r="19" spans="1:3" x14ac:dyDescent="0.3">
      <c r="A19" t="s">
        <v>373</v>
      </c>
      <c r="B19" s="6">
        <v>537.42857142857144</v>
      </c>
      <c r="C19" s="5">
        <f t="shared" si="0"/>
        <v>1.4724070450097848</v>
      </c>
    </row>
    <row r="20" spans="1:3" x14ac:dyDescent="0.3">
      <c r="A20" t="s">
        <v>376</v>
      </c>
      <c r="B20" s="6">
        <v>529.79999999999995</v>
      </c>
      <c r="C20" s="5">
        <f t="shared" si="0"/>
        <v>1.4515068493150685</v>
      </c>
    </row>
    <row r="21" spans="1:3" x14ac:dyDescent="0.3">
      <c r="A21" t="s">
        <v>372</v>
      </c>
      <c r="B21" s="6">
        <v>527.61904761904759</v>
      </c>
      <c r="C21" s="5">
        <f t="shared" si="0"/>
        <v>1.4455316373124592</v>
      </c>
    </row>
    <row r="22" spans="1:3" x14ac:dyDescent="0.3">
      <c r="A22" t="s">
        <v>377</v>
      </c>
      <c r="B22" s="6">
        <v>499</v>
      </c>
      <c r="C22" s="5">
        <f t="shared" si="0"/>
        <v>1.3671232876712329</v>
      </c>
    </row>
    <row r="23" spans="1:3" x14ac:dyDescent="0.3">
      <c r="A23" t="s">
        <v>348</v>
      </c>
      <c r="B23" s="6">
        <v>498.6849315068493</v>
      </c>
      <c r="C23" s="5">
        <f t="shared" si="0"/>
        <v>1.3662600863201351</v>
      </c>
    </row>
    <row r="24" spans="1:3" x14ac:dyDescent="0.3">
      <c r="A24" t="s">
        <v>380</v>
      </c>
      <c r="B24" s="6">
        <v>489</v>
      </c>
      <c r="C24" s="5">
        <f t="shared" si="0"/>
        <v>1.3397260273972602</v>
      </c>
    </row>
    <row r="25" spans="1:3" x14ac:dyDescent="0.3">
      <c r="A25" t="s">
        <v>378</v>
      </c>
      <c r="B25" s="6">
        <v>477.38095238095241</v>
      </c>
      <c r="C25" s="5">
        <f t="shared" si="0"/>
        <v>1.3078930202217873</v>
      </c>
    </row>
    <row r="26" spans="1:3" x14ac:dyDescent="0.3">
      <c r="A26" t="s">
        <v>350</v>
      </c>
      <c r="B26" s="6">
        <v>467.8755868544601</v>
      </c>
      <c r="C26" s="5">
        <f t="shared" si="0"/>
        <v>1.2818509228889319</v>
      </c>
    </row>
    <row r="27" spans="1:3" x14ac:dyDescent="0.3">
      <c r="A27" t="s">
        <v>371</v>
      </c>
      <c r="B27" s="6">
        <v>460.58333333333331</v>
      </c>
      <c r="C27" s="5">
        <f t="shared" si="0"/>
        <v>1.2618721461187214</v>
      </c>
    </row>
    <row r="28" spans="1:3" x14ac:dyDescent="0.3">
      <c r="A28" t="s">
        <v>381</v>
      </c>
      <c r="B28" s="6">
        <v>397</v>
      </c>
      <c r="C28" s="5">
        <f t="shared" si="0"/>
        <v>1.0876712328767124</v>
      </c>
    </row>
    <row r="29" spans="1:3" x14ac:dyDescent="0.3">
      <c r="A29" t="s">
        <v>359</v>
      </c>
      <c r="B29" s="6">
        <v>376.53410553410549</v>
      </c>
      <c r="C29" s="5">
        <f t="shared" si="0"/>
        <v>1.0316002891345355</v>
      </c>
    </row>
    <row r="30" spans="1:3" x14ac:dyDescent="0.3">
      <c r="A30" t="s">
        <v>383</v>
      </c>
      <c r="B30" s="6">
        <v>364.86941580756007</v>
      </c>
      <c r="C30" s="5">
        <f t="shared" si="0"/>
        <v>0.99964223508920569</v>
      </c>
    </row>
    <row r="31" spans="1:3" x14ac:dyDescent="0.3">
      <c r="A31" t="s">
        <v>366</v>
      </c>
      <c r="B31" s="6">
        <v>337.66666666666669</v>
      </c>
      <c r="C31" s="5">
        <f t="shared" si="0"/>
        <v>0.9251141552511416</v>
      </c>
    </row>
    <row r="32" spans="1:3" x14ac:dyDescent="0.3">
      <c r="A32" t="s">
        <v>382</v>
      </c>
      <c r="B32" s="6">
        <v>335.63414634146341</v>
      </c>
      <c r="C32" s="5">
        <f t="shared" si="0"/>
        <v>0.91954560641496819</v>
      </c>
    </row>
    <row r="33" spans="1:3" x14ac:dyDescent="0.3">
      <c r="A33" t="s">
        <v>374</v>
      </c>
      <c r="B33" s="6">
        <v>318.5</v>
      </c>
      <c r="C33" s="5">
        <f t="shared" si="0"/>
        <v>0.87260273972602742</v>
      </c>
    </row>
    <row r="34" spans="1:3" x14ac:dyDescent="0.3">
      <c r="A34" t="s">
        <v>370</v>
      </c>
      <c r="B34" s="6">
        <v>306</v>
      </c>
      <c r="C34" s="5">
        <f t="shared" si="0"/>
        <v>0.83835616438356164</v>
      </c>
    </row>
    <row r="35" spans="1:3" x14ac:dyDescent="0.3">
      <c r="A35" t="s">
        <v>384</v>
      </c>
      <c r="B35" s="6">
        <v>303.06666666666672</v>
      </c>
      <c r="C35" s="5">
        <f t="shared" si="0"/>
        <v>0.83031963470319647</v>
      </c>
    </row>
    <row r="36" spans="1:3" x14ac:dyDescent="0.3">
      <c r="A36" t="s">
        <v>368</v>
      </c>
      <c r="B36" s="6">
        <v>293.47245283018867</v>
      </c>
      <c r="C36" s="5">
        <f t="shared" si="0"/>
        <v>0.80403411734298269</v>
      </c>
    </row>
    <row r="37" spans="1:3" x14ac:dyDescent="0.3">
      <c r="A37" t="s">
        <v>385</v>
      </c>
      <c r="B37" s="6">
        <v>276.90645879732739</v>
      </c>
      <c r="C37" s="5">
        <f t="shared" si="0"/>
        <v>0.75864783232144495</v>
      </c>
    </row>
    <row r="38" spans="1:3" x14ac:dyDescent="0.3">
      <c r="A38" t="s">
        <v>386</v>
      </c>
      <c r="B38" s="6">
        <v>272.05042016806721</v>
      </c>
      <c r="C38" s="5">
        <f t="shared" si="0"/>
        <v>0.74534361689881423</v>
      </c>
    </row>
    <row r="39" spans="1:3" x14ac:dyDescent="0.3">
      <c r="A39" t="s">
        <v>375</v>
      </c>
      <c r="B39" s="6">
        <v>266.44444444444451</v>
      </c>
      <c r="C39" s="5">
        <f t="shared" si="0"/>
        <v>0.72998477929984795</v>
      </c>
    </row>
    <row r="40" spans="1:3" x14ac:dyDescent="0.3">
      <c r="A40" t="s">
        <v>407</v>
      </c>
      <c r="B40" s="6">
        <v>248.23100775193799</v>
      </c>
      <c r="C40" s="5">
        <f t="shared" si="0"/>
        <v>0.68008495274503555</v>
      </c>
    </row>
    <row r="41" spans="1:3" x14ac:dyDescent="0.3">
      <c r="A41" t="s">
        <v>358</v>
      </c>
      <c r="B41" s="6">
        <v>221.15221238938051</v>
      </c>
      <c r="C41" s="5">
        <f t="shared" si="0"/>
        <v>0.60589647229967258</v>
      </c>
    </row>
    <row r="42" spans="1:3" x14ac:dyDescent="0.3">
      <c r="A42" t="s">
        <v>379</v>
      </c>
      <c r="B42" s="6">
        <v>197.01345291479819</v>
      </c>
      <c r="C42" s="5">
        <f t="shared" si="0"/>
        <v>0.53976288469807721</v>
      </c>
    </row>
    <row r="43" spans="1:3" x14ac:dyDescent="0.3">
      <c r="A43" t="s">
        <v>387</v>
      </c>
      <c r="B43" s="6">
        <v>180</v>
      </c>
      <c r="C43" s="5">
        <f t="shared" si="0"/>
        <v>0.49315068493150682</v>
      </c>
    </row>
    <row r="44" spans="1:3" x14ac:dyDescent="0.3">
      <c r="A44" t="s">
        <v>388</v>
      </c>
      <c r="B44" s="6">
        <v>133</v>
      </c>
      <c r="C44" s="5">
        <f t="shared" si="0"/>
        <v>0.36438356164383562</v>
      </c>
    </row>
    <row r="45" spans="1:3" x14ac:dyDescent="0.3">
      <c r="A45" t="s">
        <v>94</v>
      </c>
      <c r="B45" s="6">
        <v>82</v>
      </c>
      <c r="C45" s="5">
        <f t="shared" si="0"/>
        <v>0.22465753424657534</v>
      </c>
    </row>
    <row r="46" spans="1:3" x14ac:dyDescent="0.3">
      <c r="A46" t="s">
        <v>389</v>
      </c>
      <c r="B46" s="6">
        <v>56</v>
      </c>
      <c r="C46" s="5">
        <f t="shared" si="0"/>
        <v>0.15342465753424658</v>
      </c>
    </row>
    <row r="47" spans="1:3" x14ac:dyDescent="0.3">
      <c r="A47" t="s">
        <v>390</v>
      </c>
      <c r="B47" s="6">
        <v>48.333333333333343</v>
      </c>
      <c r="C47" s="5">
        <f t="shared" si="0"/>
        <v>0.13242009132420093</v>
      </c>
    </row>
    <row r="48" spans="1:3" x14ac:dyDescent="0.3">
      <c r="A48" t="s">
        <v>394</v>
      </c>
      <c r="B48" s="6">
        <v>35.333333333333343</v>
      </c>
    </row>
  </sheetData>
  <sortState xmlns:xlrd2="http://schemas.microsoft.com/office/spreadsheetml/2017/richdata2" ref="A2:C245">
    <sortCondition ref="B2:B24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5BA9-FA84-4DAE-8AE3-25CF9C1B86D0}">
  <dimension ref="A1:H295"/>
  <sheetViews>
    <sheetView topLeftCell="I1" workbookViewId="0">
      <selection activeCell="D28" sqref="D28"/>
    </sheetView>
  </sheetViews>
  <sheetFormatPr defaultRowHeight="14.4" x14ac:dyDescent="0.3"/>
  <cols>
    <col min="1" max="2" width="18.88671875" customWidth="1"/>
    <col min="3" max="3" width="13" customWidth="1"/>
    <col min="4" max="4" width="13.21875" style="3" customWidth="1"/>
    <col min="5" max="5" width="12.109375" customWidth="1"/>
    <col min="6" max="6" width="24" customWidth="1"/>
    <col min="7" max="7" width="8.88671875" style="3"/>
  </cols>
  <sheetData>
    <row r="1" spans="1:8" s="1" customFormat="1" x14ac:dyDescent="0.3">
      <c r="A1" s="1" t="s">
        <v>26</v>
      </c>
      <c r="B1" s="1" t="s">
        <v>405</v>
      </c>
      <c r="C1" s="1" t="s">
        <v>340</v>
      </c>
      <c r="D1" s="2" t="s">
        <v>343</v>
      </c>
      <c r="E1" s="1" t="s">
        <v>342</v>
      </c>
      <c r="F1" s="1" t="s">
        <v>341</v>
      </c>
      <c r="G1" s="2" t="s">
        <v>402</v>
      </c>
    </row>
    <row r="2" spans="1:8" x14ac:dyDescent="0.3">
      <c r="A2" t="s">
        <v>4</v>
      </c>
      <c r="B2" t="s">
        <v>361</v>
      </c>
      <c r="C2">
        <v>3899</v>
      </c>
      <c r="D2" s="3">
        <f>C2/$E$2 * 100</f>
        <v>16.566111488783143</v>
      </c>
      <c r="E2">
        <v>23536</v>
      </c>
      <c r="F2">
        <v>375483</v>
      </c>
      <c r="G2" s="3">
        <f>$E$2 / $F$2 * 100</f>
        <v>6.268193233781556</v>
      </c>
    </row>
    <row r="3" spans="1:8" x14ac:dyDescent="0.3">
      <c r="A3" t="s">
        <v>10</v>
      </c>
      <c r="B3" t="s">
        <v>353</v>
      </c>
      <c r="C3">
        <v>1621</v>
      </c>
      <c r="D3" s="3">
        <f t="shared" ref="D3:D66" si="0">C3/$E$2 * 100</f>
        <v>6.8873215499660096</v>
      </c>
      <c r="F3" s="1" t="s">
        <v>26</v>
      </c>
      <c r="G3" s="2" t="s">
        <v>420</v>
      </c>
      <c r="H3" s="2" t="s">
        <v>392</v>
      </c>
    </row>
    <row r="4" spans="1:8" x14ac:dyDescent="0.3">
      <c r="A4" t="s">
        <v>40</v>
      </c>
      <c r="B4" t="s">
        <v>383</v>
      </c>
      <c r="C4">
        <v>1335</v>
      </c>
      <c r="D4" s="3">
        <f t="shared" si="0"/>
        <v>5.6721617946974847</v>
      </c>
      <c r="F4" t="s">
        <v>4</v>
      </c>
      <c r="G4" s="6">
        <v>3899</v>
      </c>
      <c r="H4" s="3">
        <v>16.566111488783143</v>
      </c>
    </row>
    <row r="5" spans="1:8" x14ac:dyDescent="0.3">
      <c r="A5" t="s">
        <v>16</v>
      </c>
      <c r="B5" t="s">
        <v>353</v>
      </c>
      <c r="C5">
        <v>1103</v>
      </c>
      <c r="D5" s="3">
        <f t="shared" si="0"/>
        <v>4.6864377974167235</v>
      </c>
      <c r="F5" t="s">
        <v>10</v>
      </c>
      <c r="G5" s="6">
        <v>1621</v>
      </c>
      <c r="H5" s="3">
        <v>6.8873215499660096</v>
      </c>
    </row>
    <row r="6" spans="1:8" x14ac:dyDescent="0.3">
      <c r="A6" t="s">
        <v>3</v>
      </c>
      <c r="B6" t="s">
        <v>359</v>
      </c>
      <c r="C6">
        <v>1080</v>
      </c>
      <c r="D6" s="3">
        <f t="shared" si="0"/>
        <v>4.5887151597552682</v>
      </c>
      <c r="F6" t="s">
        <v>40</v>
      </c>
      <c r="G6" s="6">
        <v>1335</v>
      </c>
      <c r="H6" s="3">
        <v>5.6721617946974847</v>
      </c>
    </row>
    <row r="7" spans="1:8" x14ac:dyDescent="0.3">
      <c r="A7" t="s">
        <v>62</v>
      </c>
      <c r="B7" t="s">
        <v>350</v>
      </c>
      <c r="C7">
        <v>811</v>
      </c>
      <c r="D7" s="3">
        <f t="shared" si="0"/>
        <v>3.4457851801495583</v>
      </c>
      <c r="F7" t="s">
        <v>16</v>
      </c>
      <c r="G7" s="6">
        <v>1103</v>
      </c>
      <c r="H7" s="3">
        <v>4.6864377974167235</v>
      </c>
    </row>
    <row r="8" spans="1:8" x14ac:dyDescent="0.3">
      <c r="A8" t="s">
        <v>126</v>
      </c>
      <c r="B8" t="s">
        <v>353</v>
      </c>
      <c r="C8">
        <v>586</v>
      </c>
      <c r="D8" s="3">
        <f t="shared" si="0"/>
        <v>2.4898028552005438</v>
      </c>
      <c r="F8" t="s">
        <v>3</v>
      </c>
      <c r="G8" s="6">
        <v>1080</v>
      </c>
      <c r="H8" s="3">
        <v>4.5887151597552682</v>
      </c>
    </row>
    <row r="9" spans="1:8" x14ac:dyDescent="0.3">
      <c r="A9" t="s">
        <v>15</v>
      </c>
      <c r="B9" t="s">
        <v>353</v>
      </c>
      <c r="C9">
        <v>561</v>
      </c>
      <c r="D9" s="3">
        <f t="shared" si="0"/>
        <v>2.3835825968728757</v>
      </c>
      <c r="F9" t="s">
        <v>62</v>
      </c>
      <c r="G9" s="6">
        <v>811</v>
      </c>
      <c r="H9" s="3">
        <v>3.4457851801495583</v>
      </c>
    </row>
    <row r="10" spans="1:8" x14ac:dyDescent="0.3">
      <c r="A10" t="s">
        <v>0</v>
      </c>
      <c r="B10" t="s">
        <v>129</v>
      </c>
      <c r="C10">
        <v>538</v>
      </c>
      <c r="D10" s="3">
        <f t="shared" si="0"/>
        <v>2.2858599592114208</v>
      </c>
      <c r="F10" t="s">
        <v>126</v>
      </c>
      <c r="G10" s="6">
        <v>586</v>
      </c>
      <c r="H10" s="3">
        <v>2.4898028552005438</v>
      </c>
    </row>
    <row r="11" spans="1:8" x14ac:dyDescent="0.3">
      <c r="A11" t="s">
        <v>74</v>
      </c>
      <c r="B11" t="s">
        <v>350</v>
      </c>
      <c r="C11">
        <v>538</v>
      </c>
      <c r="D11" s="3">
        <f t="shared" si="0"/>
        <v>2.2858599592114208</v>
      </c>
      <c r="F11" t="s">
        <v>15</v>
      </c>
      <c r="G11" s="6">
        <v>561</v>
      </c>
      <c r="H11" s="3">
        <v>2.3835825968728757</v>
      </c>
    </row>
    <row r="12" spans="1:8" x14ac:dyDescent="0.3">
      <c r="A12" t="s">
        <v>216</v>
      </c>
      <c r="B12" t="s">
        <v>382</v>
      </c>
      <c r="C12">
        <v>475</v>
      </c>
      <c r="D12" s="3">
        <f t="shared" si="0"/>
        <v>2.0181849082256966</v>
      </c>
      <c r="F12" t="s">
        <v>0</v>
      </c>
      <c r="G12" s="6">
        <v>538</v>
      </c>
      <c r="H12" s="3">
        <v>2.2858599592114208</v>
      </c>
    </row>
    <row r="13" spans="1:8" x14ac:dyDescent="0.3">
      <c r="A13" t="s">
        <v>60</v>
      </c>
      <c r="B13" t="s">
        <v>353</v>
      </c>
      <c r="C13">
        <v>437</v>
      </c>
      <c r="D13" s="3">
        <f t="shared" si="0"/>
        <v>1.856730115567641</v>
      </c>
      <c r="F13" t="s">
        <v>74</v>
      </c>
      <c r="G13" s="6">
        <v>538</v>
      </c>
      <c r="H13" s="3">
        <v>2.2858599592114208</v>
      </c>
    </row>
    <row r="14" spans="1:8" x14ac:dyDescent="0.3">
      <c r="A14" t="s">
        <v>152</v>
      </c>
      <c r="B14" t="s">
        <v>361</v>
      </c>
      <c r="C14">
        <v>367</v>
      </c>
      <c r="D14" s="3">
        <f t="shared" si="0"/>
        <v>1.5593133922501701</v>
      </c>
      <c r="F14" t="s">
        <v>6</v>
      </c>
      <c r="G14" s="6">
        <f>$E$2 - SUM(G4:G13)</f>
        <v>11464</v>
      </c>
      <c r="H14" s="3">
        <f>100 - SUM(H4:H13)</f>
        <v>48.708361658735548</v>
      </c>
    </row>
    <row r="15" spans="1:8" x14ac:dyDescent="0.3">
      <c r="A15" t="s">
        <v>57</v>
      </c>
      <c r="B15" t="s">
        <v>353</v>
      </c>
      <c r="C15">
        <v>356</v>
      </c>
      <c r="D15" s="3">
        <f t="shared" si="0"/>
        <v>1.5125764785859959</v>
      </c>
    </row>
    <row r="16" spans="1:8" x14ac:dyDescent="0.3">
      <c r="A16" t="s">
        <v>49</v>
      </c>
      <c r="B16" t="s">
        <v>350</v>
      </c>
      <c r="C16">
        <v>268</v>
      </c>
      <c r="D16" s="3">
        <f t="shared" si="0"/>
        <v>1.1386811692726035</v>
      </c>
    </row>
    <row r="17" spans="1:4" x14ac:dyDescent="0.3">
      <c r="A17" t="s">
        <v>14</v>
      </c>
      <c r="B17" t="s">
        <v>359</v>
      </c>
      <c r="C17">
        <v>265</v>
      </c>
      <c r="D17" s="3">
        <f t="shared" si="0"/>
        <v>1.1259347382732834</v>
      </c>
    </row>
    <row r="18" spans="1:4" x14ac:dyDescent="0.3">
      <c r="A18" t="s">
        <v>12</v>
      </c>
      <c r="B18" t="s">
        <v>359</v>
      </c>
      <c r="C18">
        <v>258</v>
      </c>
      <c r="D18" s="3">
        <f t="shared" si="0"/>
        <v>1.0961930659415364</v>
      </c>
    </row>
    <row r="19" spans="1:4" x14ac:dyDescent="0.3">
      <c r="A19" t="s">
        <v>50</v>
      </c>
      <c r="B19" t="s">
        <v>358</v>
      </c>
      <c r="C19">
        <v>254</v>
      </c>
      <c r="D19" s="3">
        <f t="shared" si="0"/>
        <v>1.0791978246091094</v>
      </c>
    </row>
    <row r="20" spans="1:4" x14ac:dyDescent="0.3">
      <c r="A20" t="s">
        <v>127</v>
      </c>
      <c r="B20" t="s">
        <v>350</v>
      </c>
      <c r="C20">
        <v>219</v>
      </c>
      <c r="D20" s="3">
        <f t="shared" si="0"/>
        <v>0.93048946295037382</v>
      </c>
    </row>
    <row r="21" spans="1:4" x14ac:dyDescent="0.3">
      <c r="A21" t="s">
        <v>121</v>
      </c>
      <c r="B21" t="s">
        <v>350</v>
      </c>
      <c r="C21">
        <v>216</v>
      </c>
      <c r="D21" s="3">
        <f t="shared" si="0"/>
        <v>0.91774303195105367</v>
      </c>
    </row>
    <row r="22" spans="1:4" x14ac:dyDescent="0.3">
      <c r="A22" t="s">
        <v>141</v>
      </c>
      <c r="B22" t="s">
        <v>360</v>
      </c>
      <c r="C22">
        <v>209</v>
      </c>
      <c r="D22" s="3">
        <f t="shared" si="0"/>
        <v>0.8880013596193066</v>
      </c>
    </row>
    <row r="23" spans="1:4" x14ac:dyDescent="0.3">
      <c r="A23" t="s">
        <v>9</v>
      </c>
      <c r="B23" t="s">
        <v>129</v>
      </c>
      <c r="C23">
        <v>197</v>
      </c>
      <c r="D23" s="3">
        <f t="shared" si="0"/>
        <v>0.83701563562202586</v>
      </c>
    </row>
    <row r="24" spans="1:4" x14ac:dyDescent="0.3">
      <c r="A24" t="s">
        <v>134</v>
      </c>
      <c r="B24" t="s">
        <v>350</v>
      </c>
      <c r="C24">
        <v>173</v>
      </c>
      <c r="D24" s="3">
        <f t="shared" si="0"/>
        <v>0.73504418762746437</v>
      </c>
    </row>
    <row r="25" spans="1:4" x14ac:dyDescent="0.3">
      <c r="A25" t="s">
        <v>85</v>
      </c>
      <c r="B25" t="s">
        <v>350</v>
      </c>
      <c r="C25">
        <v>169</v>
      </c>
      <c r="D25" s="3">
        <f t="shared" si="0"/>
        <v>0.71804894629503746</v>
      </c>
    </row>
    <row r="26" spans="1:4" x14ac:dyDescent="0.3">
      <c r="A26" t="s">
        <v>142</v>
      </c>
      <c r="B26" t="s">
        <v>353</v>
      </c>
      <c r="C26">
        <v>166</v>
      </c>
      <c r="D26" s="3">
        <f t="shared" si="0"/>
        <v>0.70530251529571719</v>
      </c>
    </row>
    <row r="27" spans="1:4" x14ac:dyDescent="0.3">
      <c r="A27" t="s">
        <v>1</v>
      </c>
      <c r="B27" t="s">
        <v>129</v>
      </c>
      <c r="C27">
        <v>165</v>
      </c>
      <c r="D27" s="3">
        <f t="shared" si="0"/>
        <v>0.70105370496261044</v>
      </c>
    </row>
    <row r="28" spans="1:4" x14ac:dyDescent="0.3">
      <c r="A28" t="s">
        <v>204</v>
      </c>
      <c r="B28" t="s">
        <v>373</v>
      </c>
      <c r="C28">
        <v>164</v>
      </c>
      <c r="D28" s="3">
        <f t="shared" si="0"/>
        <v>0.69680489462950368</v>
      </c>
    </row>
    <row r="29" spans="1:4" x14ac:dyDescent="0.3">
      <c r="A29" t="s">
        <v>59</v>
      </c>
      <c r="B29" t="s">
        <v>359</v>
      </c>
      <c r="C29">
        <v>163</v>
      </c>
      <c r="D29" s="3">
        <f t="shared" si="0"/>
        <v>0.69255608429639703</v>
      </c>
    </row>
    <row r="30" spans="1:4" x14ac:dyDescent="0.3">
      <c r="A30" t="s">
        <v>24</v>
      </c>
      <c r="B30" t="s">
        <v>386</v>
      </c>
      <c r="C30">
        <v>161</v>
      </c>
      <c r="D30" s="3">
        <f t="shared" si="0"/>
        <v>0.68405846363018352</v>
      </c>
    </row>
    <row r="31" spans="1:4" x14ac:dyDescent="0.3">
      <c r="A31" t="s">
        <v>151</v>
      </c>
      <c r="B31" t="s">
        <v>350</v>
      </c>
      <c r="C31">
        <v>161</v>
      </c>
      <c r="D31" s="3">
        <f t="shared" si="0"/>
        <v>0.68405846363018352</v>
      </c>
    </row>
    <row r="32" spans="1:4" x14ac:dyDescent="0.3">
      <c r="A32" t="s">
        <v>99</v>
      </c>
      <c r="B32" t="s">
        <v>360</v>
      </c>
      <c r="C32">
        <v>150</v>
      </c>
      <c r="D32" s="3">
        <f t="shared" si="0"/>
        <v>0.63732154996600954</v>
      </c>
    </row>
    <row r="33" spans="1:4" x14ac:dyDescent="0.3">
      <c r="A33" t="s">
        <v>120</v>
      </c>
      <c r="B33" t="s">
        <v>375</v>
      </c>
      <c r="C33">
        <v>139</v>
      </c>
      <c r="D33" s="3">
        <f t="shared" si="0"/>
        <v>0.59058463630183555</v>
      </c>
    </row>
    <row r="34" spans="1:4" x14ac:dyDescent="0.3">
      <c r="A34" t="s">
        <v>72</v>
      </c>
      <c r="B34" t="s">
        <v>348</v>
      </c>
      <c r="C34">
        <v>134</v>
      </c>
      <c r="D34" s="3">
        <f t="shared" si="0"/>
        <v>0.56934058463630177</v>
      </c>
    </row>
    <row r="35" spans="1:4" x14ac:dyDescent="0.3">
      <c r="A35" t="s">
        <v>165</v>
      </c>
      <c r="B35" t="s">
        <v>360</v>
      </c>
      <c r="C35">
        <v>132</v>
      </c>
      <c r="D35" s="3">
        <f t="shared" si="0"/>
        <v>0.56084296397008837</v>
      </c>
    </row>
    <row r="36" spans="1:4" x14ac:dyDescent="0.3">
      <c r="A36" t="s">
        <v>312</v>
      </c>
      <c r="B36" t="s">
        <v>358</v>
      </c>
      <c r="C36">
        <v>131</v>
      </c>
      <c r="D36" s="3">
        <f t="shared" si="0"/>
        <v>0.55659415363698161</v>
      </c>
    </row>
    <row r="37" spans="1:4" x14ac:dyDescent="0.3">
      <c r="A37" t="s">
        <v>163</v>
      </c>
      <c r="B37" t="s">
        <v>350</v>
      </c>
      <c r="C37">
        <v>128</v>
      </c>
      <c r="D37" s="3">
        <f t="shared" si="0"/>
        <v>0.54384772263766146</v>
      </c>
    </row>
    <row r="38" spans="1:4" x14ac:dyDescent="0.3">
      <c r="A38" t="s">
        <v>227</v>
      </c>
      <c r="B38" t="s">
        <v>353</v>
      </c>
      <c r="C38">
        <v>123</v>
      </c>
      <c r="D38" s="3">
        <f t="shared" si="0"/>
        <v>0.52260367097212779</v>
      </c>
    </row>
    <row r="39" spans="1:4" x14ac:dyDescent="0.3">
      <c r="A39" t="s">
        <v>124</v>
      </c>
      <c r="B39" t="s">
        <v>360</v>
      </c>
      <c r="C39">
        <v>122</v>
      </c>
      <c r="D39" s="3">
        <f t="shared" si="0"/>
        <v>0.51835486063902114</v>
      </c>
    </row>
    <row r="40" spans="1:4" x14ac:dyDescent="0.3">
      <c r="A40" t="s">
        <v>64</v>
      </c>
      <c r="B40" t="s">
        <v>372</v>
      </c>
      <c r="C40">
        <v>119</v>
      </c>
      <c r="D40" s="3">
        <f t="shared" si="0"/>
        <v>0.50560842963970087</v>
      </c>
    </row>
    <row r="41" spans="1:4" x14ac:dyDescent="0.3">
      <c r="A41" t="s">
        <v>48</v>
      </c>
      <c r="B41" t="s">
        <v>358</v>
      </c>
      <c r="C41">
        <v>116</v>
      </c>
      <c r="D41" s="3">
        <f t="shared" si="0"/>
        <v>0.49286199864038072</v>
      </c>
    </row>
    <row r="42" spans="1:4" x14ac:dyDescent="0.3">
      <c r="A42" t="s">
        <v>47</v>
      </c>
      <c r="B42" t="s">
        <v>359</v>
      </c>
      <c r="C42">
        <v>108</v>
      </c>
      <c r="D42" s="3">
        <f t="shared" si="0"/>
        <v>0.45887151597552683</v>
      </c>
    </row>
    <row r="43" spans="1:4" x14ac:dyDescent="0.3">
      <c r="A43" t="s">
        <v>22</v>
      </c>
      <c r="B43" t="s">
        <v>353</v>
      </c>
      <c r="C43">
        <v>107</v>
      </c>
      <c r="D43" s="3">
        <f t="shared" si="0"/>
        <v>0.45462270564242013</v>
      </c>
    </row>
    <row r="44" spans="1:4" x14ac:dyDescent="0.3">
      <c r="A44" t="s">
        <v>160</v>
      </c>
      <c r="B44" t="s">
        <v>378</v>
      </c>
      <c r="C44">
        <v>105</v>
      </c>
      <c r="D44" s="3">
        <f t="shared" si="0"/>
        <v>0.44612508497620662</v>
      </c>
    </row>
    <row r="45" spans="1:4" x14ac:dyDescent="0.3">
      <c r="A45" t="s">
        <v>8</v>
      </c>
      <c r="B45" t="s">
        <v>129</v>
      </c>
      <c r="C45">
        <v>105</v>
      </c>
      <c r="D45" s="3">
        <f t="shared" si="0"/>
        <v>0.44612508497620662</v>
      </c>
    </row>
    <row r="46" spans="1:4" x14ac:dyDescent="0.3">
      <c r="A46" t="s">
        <v>107</v>
      </c>
      <c r="B46" t="s">
        <v>350</v>
      </c>
      <c r="C46">
        <v>95</v>
      </c>
      <c r="D46" s="3">
        <f t="shared" si="0"/>
        <v>0.40363698164513934</v>
      </c>
    </row>
    <row r="47" spans="1:4" x14ac:dyDescent="0.3">
      <c r="A47" t="s">
        <v>73</v>
      </c>
      <c r="B47" t="s">
        <v>359</v>
      </c>
      <c r="C47">
        <v>92</v>
      </c>
      <c r="D47" s="3">
        <f t="shared" si="0"/>
        <v>0.39089055064581923</v>
      </c>
    </row>
    <row r="48" spans="1:4" x14ac:dyDescent="0.3">
      <c r="A48" t="s">
        <v>233</v>
      </c>
      <c r="B48" t="s">
        <v>407</v>
      </c>
      <c r="C48">
        <v>90</v>
      </c>
      <c r="D48" s="3">
        <f t="shared" si="0"/>
        <v>0.38239292997960572</v>
      </c>
    </row>
    <row r="49" spans="1:4" x14ac:dyDescent="0.3">
      <c r="A49" t="s">
        <v>158</v>
      </c>
      <c r="B49" t="s">
        <v>348</v>
      </c>
      <c r="C49">
        <v>86</v>
      </c>
      <c r="D49" s="3">
        <f t="shared" si="0"/>
        <v>0.36539768864717881</v>
      </c>
    </row>
    <row r="50" spans="1:4" x14ac:dyDescent="0.3">
      <c r="A50" t="s">
        <v>135</v>
      </c>
      <c r="B50" t="s">
        <v>358</v>
      </c>
      <c r="C50">
        <v>84</v>
      </c>
      <c r="D50" s="3">
        <f t="shared" si="0"/>
        <v>0.3569000679809653</v>
      </c>
    </row>
    <row r="51" spans="1:4" x14ac:dyDescent="0.3">
      <c r="A51" t="s">
        <v>63</v>
      </c>
      <c r="B51" t="s">
        <v>359</v>
      </c>
      <c r="C51">
        <v>81</v>
      </c>
      <c r="D51" s="3">
        <f t="shared" si="0"/>
        <v>0.34415363698164514</v>
      </c>
    </row>
    <row r="52" spans="1:4" x14ac:dyDescent="0.3">
      <c r="A52" t="s">
        <v>42</v>
      </c>
      <c r="B52" t="s">
        <v>359</v>
      </c>
      <c r="C52">
        <v>81</v>
      </c>
      <c r="D52" s="3">
        <f t="shared" si="0"/>
        <v>0.34415363698164514</v>
      </c>
    </row>
    <row r="53" spans="1:4" x14ac:dyDescent="0.3">
      <c r="A53" t="s">
        <v>61</v>
      </c>
      <c r="B53" t="s">
        <v>358</v>
      </c>
      <c r="C53">
        <v>77</v>
      </c>
      <c r="D53" s="3">
        <f t="shared" si="0"/>
        <v>0.32715839564921823</v>
      </c>
    </row>
    <row r="54" spans="1:4" x14ac:dyDescent="0.3">
      <c r="A54" t="s">
        <v>2</v>
      </c>
      <c r="B54" t="s">
        <v>129</v>
      </c>
      <c r="C54">
        <v>76</v>
      </c>
      <c r="D54" s="3">
        <f t="shared" si="0"/>
        <v>0.32290958531611152</v>
      </c>
    </row>
    <row r="55" spans="1:4" x14ac:dyDescent="0.3">
      <c r="A55" t="s">
        <v>43</v>
      </c>
      <c r="B55" t="s">
        <v>349</v>
      </c>
      <c r="C55">
        <v>75</v>
      </c>
      <c r="D55" s="3">
        <f t="shared" si="0"/>
        <v>0.31866077498300477</v>
      </c>
    </row>
    <row r="56" spans="1:4" x14ac:dyDescent="0.3">
      <c r="A56" t="s">
        <v>182</v>
      </c>
      <c r="B56" t="s">
        <v>377</v>
      </c>
      <c r="C56">
        <v>74</v>
      </c>
      <c r="D56" s="3">
        <f t="shared" si="0"/>
        <v>0.31441196464989801</v>
      </c>
    </row>
    <row r="57" spans="1:4" x14ac:dyDescent="0.3">
      <c r="A57" t="s">
        <v>211</v>
      </c>
      <c r="B57" t="s">
        <v>348</v>
      </c>
      <c r="C57">
        <v>73</v>
      </c>
      <c r="D57" s="3">
        <f t="shared" si="0"/>
        <v>0.31016315431679131</v>
      </c>
    </row>
    <row r="58" spans="1:4" x14ac:dyDescent="0.3">
      <c r="A58" t="s">
        <v>68</v>
      </c>
      <c r="B58" t="s">
        <v>359</v>
      </c>
      <c r="C58">
        <v>71</v>
      </c>
      <c r="D58" s="3">
        <f t="shared" si="0"/>
        <v>0.30166553365057786</v>
      </c>
    </row>
    <row r="59" spans="1:4" x14ac:dyDescent="0.3">
      <c r="A59" t="s">
        <v>279</v>
      </c>
      <c r="B59" t="s">
        <v>129</v>
      </c>
      <c r="C59">
        <v>70</v>
      </c>
      <c r="D59" s="3">
        <f t="shared" si="0"/>
        <v>0.2974167233174711</v>
      </c>
    </row>
    <row r="60" spans="1:4" x14ac:dyDescent="0.3">
      <c r="A60" t="s">
        <v>100</v>
      </c>
      <c r="B60" t="s">
        <v>129</v>
      </c>
      <c r="C60">
        <v>69</v>
      </c>
      <c r="D60" s="3">
        <f t="shared" si="0"/>
        <v>0.29316791298436434</v>
      </c>
    </row>
    <row r="61" spans="1:4" x14ac:dyDescent="0.3">
      <c r="A61" t="s">
        <v>165</v>
      </c>
      <c r="B61" t="s">
        <v>356</v>
      </c>
      <c r="C61">
        <v>68</v>
      </c>
      <c r="D61" s="3">
        <f t="shared" si="0"/>
        <v>0.28891910265125764</v>
      </c>
    </row>
    <row r="62" spans="1:4" x14ac:dyDescent="0.3">
      <c r="A62" t="s">
        <v>253</v>
      </c>
      <c r="B62" t="s">
        <v>407</v>
      </c>
      <c r="C62">
        <v>66</v>
      </c>
      <c r="D62" s="3">
        <f t="shared" si="0"/>
        <v>0.28042148198504419</v>
      </c>
    </row>
    <row r="63" spans="1:4" x14ac:dyDescent="0.3">
      <c r="A63" t="s">
        <v>146</v>
      </c>
      <c r="B63" t="s">
        <v>375</v>
      </c>
      <c r="C63">
        <v>66</v>
      </c>
      <c r="D63" s="3">
        <f t="shared" si="0"/>
        <v>0.28042148198504419</v>
      </c>
    </row>
    <row r="64" spans="1:4" x14ac:dyDescent="0.3">
      <c r="A64" t="s">
        <v>69</v>
      </c>
      <c r="B64" t="s">
        <v>359</v>
      </c>
      <c r="C64">
        <v>62</v>
      </c>
      <c r="D64" s="3">
        <f t="shared" si="0"/>
        <v>0.26342624065261727</v>
      </c>
    </row>
    <row r="65" spans="1:4" x14ac:dyDescent="0.3">
      <c r="A65" t="s">
        <v>132</v>
      </c>
      <c r="B65" t="s">
        <v>364</v>
      </c>
      <c r="C65">
        <v>62</v>
      </c>
      <c r="D65" s="3">
        <f t="shared" si="0"/>
        <v>0.26342624065261727</v>
      </c>
    </row>
    <row r="66" spans="1:4" x14ac:dyDescent="0.3">
      <c r="A66" t="s">
        <v>167</v>
      </c>
      <c r="B66" t="s">
        <v>129</v>
      </c>
      <c r="C66">
        <v>61</v>
      </c>
      <c r="D66" s="3">
        <f t="shared" si="0"/>
        <v>0.25917743031951057</v>
      </c>
    </row>
    <row r="67" spans="1:4" x14ac:dyDescent="0.3">
      <c r="A67" t="s">
        <v>67</v>
      </c>
      <c r="B67" t="s">
        <v>358</v>
      </c>
      <c r="C67">
        <v>60</v>
      </c>
      <c r="D67" s="3">
        <f t="shared" ref="D67:D130" si="1">C67/$E$2 * 100</f>
        <v>0.25492861998640381</v>
      </c>
    </row>
    <row r="68" spans="1:4" x14ac:dyDescent="0.3">
      <c r="A68" t="s">
        <v>222</v>
      </c>
      <c r="B68" t="s">
        <v>407</v>
      </c>
      <c r="C68">
        <v>60</v>
      </c>
      <c r="D68" s="3">
        <f t="shared" si="1"/>
        <v>0.25492861998640381</v>
      </c>
    </row>
    <row r="69" spans="1:4" x14ac:dyDescent="0.3">
      <c r="A69" t="s">
        <v>35</v>
      </c>
      <c r="B69" t="s">
        <v>380</v>
      </c>
      <c r="C69">
        <v>60</v>
      </c>
      <c r="D69" s="3">
        <f t="shared" si="1"/>
        <v>0.25492861998640381</v>
      </c>
    </row>
    <row r="70" spans="1:4" x14ac:dyDescent="0.3">
      <c r="A70" t="s">
        <v>25</v>
      </c>
      <c r="B70" t="s">
        <v>386</v>
      </c>
      <c r="C70">
        <v>58</v>
      </c>
      <c r="D70" s="3">
        <f t="shared" si="1"/>
        <v>0.24643099932019036</v>
      </c>
    </row>
    <row r="71" spans="1:4" x14ac:dyDescent="0.3">
      <c r="A71" t="s">
        <v>226</v>
      </c>
      <c r="B71" t="s">
        <v>397</v>
      </c>
      <c r="C71">
        <v>58</v>
      </c>
      <c r="D71" s="3">
        <f t="shared" si="1"/>
        <v>0.24643099932019036</v>
      </c>
    </row>
    <row r="72" spans="1:4" x14ac:dyDescent="0.3">
      <c r="A72" t="s">
        <v>103</v>
      </c>
      <c r="B72" t="s">
        <v>407</v>
      </c>
      <c r="C72">
        <v>56</v>
      </c>
      <c r="D72" s="3">
        <f t="shared" si="1"/>
        <v>0.2379333786539769</v>
      </c>
    </row>
    <row r="73" spans="1:4" x14ac:dyDescent="0.3">
      <c r="A73" t="s">
        <v>143</v>
      </c>
      <c r="B73" t="s">
        <v>353</v>
      </c>
      <c r="C73">
        <v>56</v>
      </c>
      <c r="D73" s="3">
        <f t="shared" si="1"/>
        <v>0.2379333786539769</v>
      </c>
    </row>
    <row r="74" spans="1:4" x14ac:dyDescent="0.3">
      <c r="A74" t="s">
        <v>175</v>
      </c>
      <c r="B74" t="s">
        <v>129</v>
      </c>
      <c r="C74">
        <v>55</v>
      </c>
      <c r="D74" s="3">
        <f t="shared" si="1"/>
        <v>0.23368456832087015</v>
      </c>
    </row>
    <row r="75" spans="1:4" x14ac:dyDescent="0.3">
      <c r="A75" t="s">
        <v>176</v>
      </c>
      <c r="B75" t="s">
        <v>348</v>
      </c>
      <c r="C75">
        <v>52</v>
      </c>
      <c r="D75" s="3">
        <f t="shared" si="1"/>
        <v>0.22093813732154996</v>
      </c>
    </row>
    <row r="76" spans="1:4" x14ac:dyDescent="0.3">
      <c r="A76" t="s">
        <v>5</v>
      </c>
      <c r="B76" t="s">
        <v>359</v>
      </c>
      <c r="C76">
        <v>51</v>
      </c>
      <c r="D76" s="3">
        <f t="shared" si="1"/>
        <v>0.21668932698844326</v>
      </c>
    </row>
    <row r="77" spans="1:4" x14ac:dyDescent="0.3">
      <c r="A77" t="s">
        <v>264</v>
      </c>
      <c r="B77" t="s">
        <v>407</v>
      </c>
      <c r="C77">
        <v>50</v>
      </c>
      <c r="D77" s="3">
        <f t="shared" si="1"/>
        <v>0.2124405166553365</v>
      </c>
    </row>
    <row r="78" spans="1:4" x14ac:dyDescent="0.3">
      <c r="A78" t="s">
        <v>46</v>
      </c>
      <c r="B78" t="s">
        <v>379</v>
      </c>
      <c r="C78">
        <v>48</v>
      </c>
      <c r="D78" s="3">
        <f t="shared" si="1"/>
        <v>0.20394289598912305</v>
      </c>
    </row>
    <row r="79" spans="1:4" x14ac:dyDescent="0.3">
      <c r="A79" t="s">
        <v>20</v>
      </c>
      <c r="B79" t="s">
        <v>129</v>
      </c>
      <c r="C79">
        <v>48</v>
      </c>
      <c r="D79" s="3">
        <f t="shared" si="1"/>
        <v>0.20394289598912305</v>
      </c>
    </row>
    <row r="80" spans="1:4" x14ac:dyDescent="0.3">
      <c r="A80" t="s">
        <v>36</v>
      </c>
      <c r="B80" t="s">
        <v>372</v>
      </c>
      <c r="C80">
        <v>45</v>
      </c>
      <c r="D80" s="3">
        <f t="shared" si="1"/>
        <v>0.19119646498980286</v>
      </c>
    </row>
    <row r="81" spans="1:4" x14ac:dyDescent="0.3">
      <c r="A81" t="s">
        <v>13</v>
      </c>
      <c r="B81" t="s">
        <v>385</v>
      </c>
      <c r="C81">
        <v>42</v>
      </c>
      <c r="D81" s="3">
        <f t="shared" si="1"/>
        <v>0.17845003399048265</v>
      </c>
    </row>
    <row r="82" spans="1:4" x14ac:dyDescent="0.3">
      <c r="A82" t="s">
        <v>54</v>
      </c>
      <c r="B82" t="s">
        <v>348</v>
      </c>
      <c r="C82">
        <v>41</v>
      </c>
      <c r="D82" s="3">
        <f t="shared" si="1"/>
        <v>0.17420122365737592</v>
      </c>
    </row>
    <row r="83" spans="1:4" x14ac:dyDescent="0.3">
      <c r="A83" t="s">
        <v>81</v>
      </c>
      <c r="B83" t="s">
        <v>358</v>
      </c>
      <c r="C83">
        <v>40</v>
      </c>
      <c r="D83" s="3">
        <f t="shared" si="1"/>
        <v>0.16995241332426919</v>
      </c>
    </row>
    <row r="84" spans="1:4" x14ac:dyDescent="0.3">
      <c r="A84" t="s">
        <v>231</v>
      </c>
      <c r="B84" t="s">
        <v>355</v>
      </c>
      <c r="C84">
        <v>40</v>
      </c>
      <c r="D84" s="3">
        <f t="shared" si="1"/>
        <v>0.16995241332426919</v>
      </c>
    </row>
    <row r="85" spans="1:4" x14ac:dyDescent="0.3">
      <c r="A85" t="s">
        <v>86</v>
      </c>
      <c r="B85" t="s">
        <v>358</v>
      </c>
      <c r="C85">
        <v>40</v>
      </c>
      <c r="D85" s="3">
        <f t="shared" si="1"/>
        <v>0.16995241332426919</v>
      </c>
    </row>
    <row r="86" spans="1:4" x14ac:dyDescent="0.3">
      <c r="A86" t="s">
        <v>120</v>
      </c>
      <c r="B86" t="s">
        <v>355</v>
      </c>
      <c r="C86">
        <v>40</v>
      </c>
      <c r="D86" s="3">
        <f t="shared" si="1"/>
        <v>0.16995241332426919</v>
      </c>
    </row>
    <row r="87" spans="1:4" x14ac:dyDescent="0.3">
      <c r="A87" t="s">
        <v>184</v>
      </c>
      <c r="B87" t="s">
        <v>350</v>
      </c>
      <c r="C87">
        <v>39</v>
      </c>
      <c r="D87" s="3">
        <f t="shared" si="1"/>
        <v>0.16570360299116249</v>
      </c>
    </row>
    <row r="88" spans="1:4" x14ac:dyDescent="0.3">
      <c r="A88" t="s">
        <v>78</v>
      </c>
      <c r="B88" t="s">
        <v>129</v>
      </c>
      <c r="C88">
        <v>39</v>
      </c>
      <c r="D88" s="3">
        <f t="shared" si="1"/>
        <v>0.16570360299116249</v>
      </c>
    </row>
    <row r="89" spans="1:4" x14ac:dyDescent="0.3">
      <c r="A89" t="s">
        <v>212</v>
      </c>
      <c r="B89" t="s">
        <v>350</v>
      </c>
      <c r="C89">
        <v>38</v>
      </c>
      <c r="D89" s="3">
        <f t="shared" si="1"/>
        <v>0.16145479265805576</v>
      </c>
    </row>
    <row r="90" spans="1:4" x14ac:dyDescent="0.3">
      <c r="A90" t="s">
        <v>221</v>
      </c>
      <c r="B90" t="s">
        <v>350</v>
      </c>
      <c r="C90">
        <v>38</v>
      </c>
      <c r="D90" s="3">
        <f t="shared" si="1"/>
        <v>0.16145479265805576</v>
      </c>
    </row>
    <row r="91" spans="1:4" x14ac:dyDescent="0.3">
      <c r="A91" t="s">
        <v>191</v>
      </c>
      <c r="B91" t="s">
        <v>375</v>
      </c>
      <c r="C91">
        <v>36</v>
      </c>
      <c r="D91" s="3">
        <f t="shared" si="1"/>
        <v>0.15295717199184228</v>
      </c>
    </row>
    <row r="92" spans="1:4" x14ac:dyDescent="0.3">
      <c r="A92" t="s">
        <v>95</v>
      </c>
      <c r="B92" t="s">
        <v>360</v>
      </c>
      <c r="C92">
        <v>36</v>
      </c>
      <c r="D92" s="3">
        <f t="shared" si="1"/>
        <v>0.15295717199184228</v>
      </c>
    </row>
    <row r="93" spans="1:4" x14ac:dyDescent="0.3">
      <c r="A93" t="s">
        <v>146</v>
      </c>
      <c r="B93" t="s">
        <v>360</v>
      </c>
      <c r="C93">
        <v>35</v>
      </c>
      <c r="D93" s="3">
        <f t="shared" si="1"/>
        <v>0.14870836165873555</v>
      </c>
    </row>
    <row r="94" spans="1:4" x14ac:dyDescent="0.3">
      <c r="A94" t="s">
        <v>192</v>
      </c>
      <c r="B94" t="s">
        <v>356</v>
      </c>
      <c r="C94">
        <v>34</v>
      </c>
      <c r="D94" s="3">
        <f t="shared" si="1"/>
        <v>0.14445955132562882</v>
      </c>
    </row>
    <row r="95" spans="1:4" x14ac:dyDescent="0.3">
      <c r="A95" t="s">
        <v>244</v>
      </c>
      <c r="B95" t="s">
        <v>407</v>
      </c>
      <c r="C95">
        <v>34</v>
      </c>
      <c r="D95" s="3">
        <f t="shared" si="1"/>
        <v>0.14445955132562882</v>
      </c>
    </row>
    <row r="96" spans="1:4" x14ac:dyDescent="0.3">
      <c r="A96" t="s">
        <v>94</v>
      </c>
      <c r="B96" t="s">
        <v>94</v>
      </c>
      <c r="C96">
        <v>34</v>
      </c>
      <c r="D96" s="3">
        <f t="shared" si="1"/>
        <v>0.14445955132562882</v>
      </c>
    </row>
    <row r="97" spans="1:4" x14ac:dyDescent="0.3">
      <c r="A97" t="s">
        <v>55</v>
      </c>
      <c r="B97" t="s">
        <v>385</v>
      </c>
      <c r="C97">
        <v>33</v>
      </c>
      <c r="D97" s="3">
        <f t="shared" si="1"/>
        <v>0.14021074099252209</v>
      </c>
    </row>
    <row r="98" spans="1:4" x14ac:dyDescent="0.3">
      <c r="A98" t="s">
        <v>75</v>
      </c>
      <c r="B98" t="s">
        <v>359</v>
      </c>
      <c r="C98">
        <v>33</v>
      </c>
      <c r="D98" s="3">
        <f t="shared" si="1"/>
        <v>0.14021074099252209</v>
      </c>
    </row>
    <row r="99" spans="1:4" x14ac:dyDescent="0.3">
      <c r="A99" t="s">
        <v>99</v>
      </c>
      <c r="B99" t="s">
        <v>356</v>
      </c>
      <c r="C99">
        <v>33</v>
      </c>
      <c r="D99" s="3">
        <f t="shared" si="1"/>
        <v>0.14021074099252209</v>
      </c>
    </row>
    <row r="100" spans="1:4" x14ac:dyDescent="0.3">
      <c r="A100" t="s">
        <v>179</v>
      </c>
      <c r="B100" t="s">
        <v>360</v>
      </c>
      <c r="C100">
        <v>33</v>
      </c>
      <c r="D100" s="3">
        <f t="shared" si="1"/>
        <v>0.14021074099252209</v>
      </c>
    </row>
    <row r="101" spans="1:4" x14ac:dyDescent="0.3">
      <c r="A101" t="s">
        <v>186</v>
      </c>
      <c r="B101" t="s">
        <v>356</v>
      </c>
      <c r="C101">
        <v>32</v>
      </c>
      <c r="D101" s="3">
        <f t="shared" si="1"/>
        <v>0.13596193065941536</v>
      </c>
    </row>
    <row r="102" spans="1:4" x14ac:dyDescent="0.3">
      <c r="A102" t="s">
        <v>192</v>
      </c>
      <c r="B102" t="s">
        <v>360</v>
      </c>
      <c r="C102">
        <v>31</v>
      </c>
      <c r="D102" s="3">
        <f t="shared" si="1"/>
        <v>0.13171312032630864</v>
      </c>
    </row>
    <row r="103" spans="1:4" x14ac:dyDescent="0.3">
      <c r="A103" t="s">
        <v>129</v>
      </c>
      <c r="B103" t="s">
        <v>129</v>
      </c>
      <c r="C103">
        <v>29</v>
      </c>
      <c r="D103" s="3">
        <f t="shared" si="1"/>
        <v>0.12321549966009518</v>
      </c>
    </row>
    <row r="104" spans="1:4" x14ac:dyDescent="0.3">
      <c r="A104" t="s">
        <v>91</v>
      </c>
      <c r="B104" t="s">
        <v>94</v>
      </c>
      <c r="C104">
        <v>29</v>
      </c>
      <c r="D104" s="3">
        <f t="shared" si="1"/>
        <v>0.12321549966009518</v>
      </c>
    </row>
    <row r="105" spans="1:4" x14ac:dyDescent="0.3">
      <c r="A105" t="s">
        <v>97</v>
      </c>
      <c r="B105" t="s">
        <v>129</v>
      </c>
      <c r="C105">
        <v>29</v>
      </c>
      <c r="D105" s="3">
        <f t="shared" si="1"/>
        <v>0.12321549966009518</v>
      </c>
    </row>
    <row r="106" spans="1:4" x14ac:dyDescent="0.3">
      <c r="A106" t="s">
        <v>119</v>
      </c>
      <c r="B106" t="s">
        <v>379</v>
      </c>
      <c r="C106">
        <v>28</v>
      </c>
      <c r="D106" s="3">
        <f t="shared" si="1"/>
        <v>0.11896668932698845</v>
      </c>
    </row>
    <row r="107" spans="1:4" x14ac:dyDescent="0.3">
      <c r="A107" t="s">
        <v>149</v>
      </c>
      <c r="B107" t="s">
        <v>390</v>
      </c>
      <c r="C107">
        <v>27</v>
      </c>
      <c r="D107" s="3">
        <f t="shared" si="1"/>
        <v>0.11471787899388171</v>
      </c>
    </row>
    <row r="108" spans="1:4" x14ac:dyDescent="0.3">
      <c r="A108" t="s">
        <v>201</v>
      </c>
      <c r="B108" t="s">
        <v>360</v>
      </c>
      <c r="C108">
        <v>27</v>
      </c>
      <c r="D108" s="3">
        <f t="shared" si="1"/>
        <v>0.11471787899388171</v>
      </c>
    </row>
    <row r="109" spans="1:4" x14ac:dyDescent="0.3">
      <c r="A109" t="s">
        <v>332</v>
      </c>
      <c r="B109" t="s">
        <v>407</v>
      </c>
      <c r="C109">
        <v>26</v>
      </c>
      <c r="D109" s="3">
        <f t="shared" si="1"/>
        <v>0.11046906866077498</v>
      </c>
    </row>
    <row r="110" spans="1:4" x14ac:dyDescent="0.3">
      <c r="A110" t="s">
        <v>202</v>
      </c>
      <c r="B110" t="s">
        <v>353</v>
      </c>
      <c r="C110">
        <v>26</v>
      </c>
      <c r="D110" s="3">
        <f t="shared" si="1"/>
        <v>0.11046906866077498</v>
      </c>
    </row>
    <row r="111" spans="1:4" x14ac:dyDescent="0.3">
      <c r="A111" t="s">
        <v>58</v>
      </c>
      <c r="B111" t="s">
        <v>359</v>
      </c>
      <c r="C111">
        <v>25</v>
      </c>
      <c r="D111" s="3">
        <f t="shared" si="1"/>
        <v>0.10622025832766825</v>
      </c>
    </row>
    <row r="112" spans="1:4" x14ac:dyDescent="0.3">
      <c r="A112" t="s">
        <v>41</v>
      </c>
      <c r="B112" t="s">
        <v>349</v>
      </c>
      <c r="C112">
        <v>24</v>
      </c>
      <c r="D112" s="3">
        <f t="shared" si="1"/>
        <v>0.10197144799456152</v>
      </c>
    </row>
    <row r="113" spans="1:4" x14ac:dyDescent="0.3">
      <c r="A113" t="s">
        <v>194</v>
      </c>
      <c r="B113" t="s">
        <v>355</v>
      </c>
      <c r="C113">
        <v>24</v>
      </c>
      <c r="D113" s="3">
        <f t="shared" si="1"/>
        <v>0.10197144799456152</v>
      </c>
    </row>
    <row r="114" spans="1:4" x14ac:dyDescent="0.3">
      <c r="A114" t="s">
        <v>70</v>
      </c>
      <c r="B114" t="s">
        <v>350</v>
      </c>
      <c r="C114">
        <v>24</v>
      </c>
      <c r="D114" s="3">
        <f t="shared" si="1"/>
        <v>0.10197144799456152</v>
      </c>
    </row>
    <row r="115" spans="1:4" x14ac:dyDescent="0.3">
      <c r="A115" t="s">
        <v>148</v>
      </c>
      <c r="B115" t="s">
        <v>348</v>
      </c>
      <c r="C115">
        <v>24</v>
      </c>
      <c r="D115" s="3">
        <f t="shared" si="1"/>
        <v>0.10197144799456152</v>
      </c>
    </row>
    <row r="116" spans="1:4" x14ac:dyDescent="0.3">
      <c r="A116" t="s">
        <v>14</v>
      </c>
      <c r="B116" t="s">
        <v>365</v>
      </c>
      <c r="C116">
        <v>23</v>
      </c>
      <c r="D116" s="3">
        <f t="shared" si="1"/>
        <v>9.7722637661454809E-2</v>
      </c>
    </row>
    <row r="117" spans="1:4" x14ac:dyDescent="0.3">
      <c r="A117" t="s">
        <v>3</v>
      </c>
      <c r="B117" t="s">
        <v>356</v>
      </c>
      <c r="C117">
        <v>23</v>
      </c>
      <c r="D117" s="3">
        <f t="shared" si="1"/>
        <v>9.7722637661454809E-2</v>
      </c>
    </row>
    <row r="118" spans="1:4" x14ac:dyDescent="0.3">
      <c r="A118" t="s">
        <v>52</v>
      </c>
      <c r="B118" t="s">
        <v>386</v>
      </c>
      <c r="C118">
        <v>22</v>
      </c>
      <c r="D118" s="3">
        <f t="shared" si="1"/>
        <v>9.3473827328348066E-2</v>
      </c>
    </row>
    <row r="119" spans="1:4" x14ac:dyDescent="0.3">
      <c r="A119" t="s">
        <v>137</v>
      </c>
      <c r="B119" t="s">
        <v>407</v>
      </c>
      <c r="C119">
        <v>22</v>
      </c>
      <c r="D119" s="3">
        <f t="shared" si="1"/>
        <v>9.3473827328348066E-2</v>
      </c>
    </row>
    <row r="120" spans="1:4" x14ac:dyDescent="0.3">
      <c r="A120" t="s">
        <v>150</v>
      </c>
      <c r="B120" t="s">
        <v>365</v>
      </c>
      <c r="C120">
        <v>22</v>
      </c>
      <c r="D120" s="3">
        <f t="shared" si="1"/>
        <v>9.3473827328348066E-2</v>
      </c>
    </row>
    <row r="121" spans="1:4" x14ac:dyDescent="0.3">
      <c r="A121" t="s">
        <v>190</v>
      </c>
      <c r="B121" t="s">
        <v>359</v>
      </c>
      <c r="C121">
        <v>21</v>
      </c>
      <c r="D121" s="3">
        <f t="shared" si="1"/>
        <v>8.9225016995241324E-2</v>
      </c>
    </row>
    <row r="122" spans="1:4" x14ac:dyDescent="0.3">
      <c r="A122" t="s">
        <v>245</v>
      </c>
      <c r="B122" t="s">
        <v>353</v>
      </c>
      <c r="C122">
        <v>21</v>
      </c>
      <c r="D122" s="3">
        <f t="shared" si="1"/>
        <v>8.9225016995241324E-2</v>
      </c>
    </row>
    <row r="123" spans="1:4" x14ac:dyDescent="0.3">
      <c r="A123" t="s">
        <v>237</v>
      </c>
      <c r="B123" t="s">
        <v>355</v>
      </c>
      <c r="C123">
        <v>21</v>
      </c>
      <c r="D123" s="3">
        <f t="shared" si="1"/>
        <v>8.9225016995241324E-2</v>
      </c>
    </row>
    <row r="124" spans="1:4" x14ac:dyDescent="0.3">
      <c r="A124" t="s">
        <v>208</v>
      </c>
      <c r="B124" t="s">
        <v>355</v>
      </c>
      <c r="C124">
        <v>21</v>
      </c>
      <c r="D124" s="3">
        <f t="shared" si="1"/>
        <v>8.9225016995241324E-2</v>
      </c>
    </row>
    <row r="125" spans="1:4" x14ac:dyDescent="0.3">
      <c r="A125" t="s">
        <v>296</v>
      </c>
      <c r="B125" t="s">
        <v>407</v>
      </c>
      <c r="C125">
        <v>20</v>
      </c>
      <c r="D125" s="3">
        <f t="shared" si="1"/>
        <v>8.4976206662134596E-2</v>
      </c>
    </row>
    <row r="126" spans="1:4" x14ac:dyDescent="0.3">
      <c r="A126" t="s">
        <v>71</v>
      </c>
      <c r="B126" t="s">
        <v>359</v>
      </c>
      <c r="C126">
        <v>20</v>
      </c>
      <c r="D126" s="3">
        <f t="shared" si="1"/>
        <v>8.4976206662134596E-2</v>
      </c>
    </row>
    <row r="127" spans="1:4" x14ac:dyDescent="0.3">
      <c r="A127" t="s">
        <v>131</v>
      </c>
      <c r="B127" t="s">
        <v>365</v>
      </c>
      <c r="C127">
        <v>20</v>
      </c>
      <c r="D127" s="3">
        <f t="shared" si="1"/>
        <v>8.4976206662134596E-2</v>
      </c>
    </row>
    <row r="128" spans="1:4" x14ac:dyDescent="0.3">
      <c r="A128" t="s">
        <v>113</v>
      </c>
      <c r="B128" t="s">
        <v>368</v>
      </c>
      <c r="C128">
        <v>19</v>
      </c>
      <c r="D128" s="3">
        <f t="shared" si="1"/>
        <v>8.0727396329027881E-2</v>
      </c>
    </row>
    <row r="129" spans="1:4" x14ac:dyDescent="0.3">
      <c r="A129" t="s">
        <v>198</v>
      </c>
      <c r="B129" t="s">
        <v>359</v>
      </c>
      <c r="C129">
        <v>19</v>
      </c>
      <c r="D129" s="3">
        <f t="shared" si="1"/>
        <v>8.0727396329027881E-2</v>
      </c>
    </row>
    <row r="130" spans="1:4" x14ac:dyDescent="0.3">
      <c r="A130" t="s">
        <v>299</v>
      </c>
      <c r="B130" t="s">
        <v>381</v>
      </c>
      <c r="C130">
        <v>19</v>
      </c>
      <c r="D130" s="3">
        <f t="shared" si="1"/>
        <v>8.0727396329027881E-2</v>
      </c>
    </row>
    <row r="131" spans="1:4" x14ac:dyDescent="0.3">
      <c r="A131" t="s">
        <v>107</v>
      </c>
      <c r="B131" t="s">
        <v>362</v>
      </c>
      <c r="C131">
        <v>19</v>
      </c>
      <c r="D131" s="3">
        <f t="shared" ref="D131:D194" si="2">C131/$E$2 * 100</f>
        <v>8.0727396329027881E-2</v>
      </c>
    </row>
    <row r="132" spans="1:4" x14ac:dyDescent="0.3">
      <c r="A132" t="s">
        <v>218</v>
      </c>
      <c r="B132" t="s">
        <v>353</v>
      </c>
      <c r="C132">
        <v>19</v>
      </c>
      <c r="D132" s="3">
        <f t="shared" si="2"/>
        <v>8.0727396329027881E-2</v>
      </c>
    </row>
    <row r="133" spans="1:4" x14ac:dyDescent="0.3">
      <c r="A133" t="s">
        <v>104</v>
      </c>
      <c r="B133" t="s">
        <v>365</v>
      </c>
      <c r="C133">
        <v>19</v>
      </c>
      <c r="D133" s="3">
        <f t="shared" si="2"/>
        <v>8.0727396329027881E-2</v>
      </c>
    </row>
    <row r="134" spans="1:4" x14ac:dyDescent="0.3">
      <c r="A134" t="s">
        <v>89</v>
      </c>
      <c r="B134" t="s">
        <v>350</v>
      </c>
      <c r="C134">
        <v>18</v>
      </c>
      <c r="D134" s="3">
        <f t="shared" si="2"/>
        <v>7.6478585995921139E-2</v>
      </c>
    </row>
    <row r="135" spans="1:4" x14ac:dyDescent="0.3">
      <c r="A135" t="s">
        <v>110</v>
      </c>
      <c r="B135" t="s">
        <v>129</v>
      </c>
      <c r="C135">
        <v>18</v>
      </c>
      <c r="D135" s="3">
        <f t="shared" si="2"/>
        <v>7.6478585995921139E-2</v>
      </c>
    </row>
    <row r="136" spans="1:4" x14ac:dyDescent="0.3">
      <c r="A136" t="s">
        <v>108</v>
      </c>
      <c r="B136" t="s">
        <v>365</v>
      </c>
      <c r="C136">
        <v>17</v>
      </c>
      <c r="D136" s="3">
        <f t="shared" si="2"/>
        <v>7.2229775662814411E-2</v>
      </c>
    </row>
    <row r="137" spans="1:4" x14ac:dyDescent="0.3">
      <c r="A137" t="s">
        <v>230</v>
      </c>
      <c r="B137" t="s">
        <v>398</v>
      </c>
      <c r="C137">
        <v>17</v>
      </c>
      <c r="D137" s="3">
        <f t="shared" si="2"/>
        <v>7.2229775662814411E-2</v>
      </c>
    </row>
    <row r="138" spans="1:4" x14ac:dyDescent="0.3">
      <c r="A138" t="s">
        <v>153</v>
      </c>
      <c r="B138" t="s">
        <v>359</v>
      </c>
      <c r="C138">
        <v>17</v>
      </c>
      <c r="D138" s="3">
        <f t="shared" si="2"/>
        <v>7.2229775662814411E-2</v>
      </c>
    </row>
    <row r="139" spans="1:4" x14ac:dyDescent="0.3">
      <c r="A139" t="s">
        <v>18</v>
      </c>
      <c r="B139" t="s">
        <v>129</v>
      </c>
      <c r="C139">
        <v>17</v>
      </c>
      <c r="D139" s="3">
        <f t="shared" si="2"/>
        <v>7.2229775662814411E-2</v>
      </c>
    </row>
    <row r="140" spans="1:4" x14ac:dyDescent="0.3">
      <c r="A140" t="s">
        <v>123</v>
      </c>
      <c r="B140" t="s">
        <v>386</v>
      </c>
      <c r="C140">
        <v>17</v>
      </c>
      <c r="D140" s="3">
        <f t="shared" si="2"/>
        <v>7.2229775662814411E-2</v>
      </c>
    </row>
    <row r="141" spans="1:4" x14ac:dyDescent="0.3">
      <c r="A141" t="s">
        <v>161</v>
      </c>
      <c r="B141" t="s">
        <v>129</v>
      </c>
      <c r="C141">
        <v>16</v>
      </c>
      <c r="D141" s="3">
        <f t="shared" si="2"/>
        <v>6.7980965329707682E-2</v>
      </c>
    </row>
    <row r="142" spans="1:4" x14ac:dyDescent="0.3">
      <c r="A142" t="s">
        <v>79</v>
      </c>
      <c r="B142" t="s">
        <v>379</v>
      </c>
      <c r="C142">
        <v>16</v>
      </c>
      <c r="D142" s="3">
        <f t="shared" si="2"/>
        <v>6.7980965329707682E-2</v>
      </c>
    </row>
    <row r="143" spans="1:4" x14ac:dyDescent="0.3">
      <c r="A143" t="s">
        <v>225</v>
      </c>
      <c r="B143" t="s">
        <v>350</v>
      </c>
      <c r="C143">
        <v>16</v>
      </c>
      <c r="D143" s="3">
        <f t="shared" si="2"/>
        <v>6.7980965329707682E-2</v>
      </c>
    </row>
    <row r="144" spans="1:4" x14ac:dyDescent="0.3">
      <c r="A144" t="s">
        <v>6</v>
      </c>
      <c r="B144" t="s">
        <v>348</v>
      </c>
      <c r="C144">
        <v>16</v>
      </c>
      <c r="D144" s="3">
        <f t="shared" si="2"/>
        <v>6.7980965329707682E-2</v>
      </c>
    </row>
    <row r="145" spans="1:4" x14ac:dyDescent="0.3">
      <c r="A145" t="s">
        <v>207</v>
      </c>
      <c r="B145" t="s">
        <v>350</v>
      </c>
      <c r="C145">
        <v>15</v>
      </c>
      <c r="D145" s="3">
        <f t="shared" si="2"/>
        <v>6.3732154996600954E-2</v>
      </c>
    </row>
    <row r="146" spans="1:4" x14ac:dyDescent="0.3">
      <c r="A146" t="s">
        <v>87</v>
      </c>
      <c r="B146" t="s">
        <v>358</v>
      </c>
      <c r="C146">
        <v>15</v>
      </c>
      <c r="D146" s="3">
        <f t="shared" si="2"/>
        <v>6.3732154996600954E-2</v>
      </c>
    </row>
    <row r="147" spans="1:4" x14ac:dyDescent="0.3">
      <c r="A147" t="s">
        <v>281</v>
      </c>
      <c r="B147" t="s">
        <v>363</v>
      </c>
      <c r="C147">
        <v>15</v>
      </c>
      <c r="D147" s="3">
        <f t="shared" si="2"/>
        <v>6.3732154996600954E-2</v>
      </c>
    </row>
    <row r="148" spans="1:4" x14ac:dyDescent="0.3">
      <c r="A148" t="s">
        <v>122</v>
      </c>
      <c r="B148" t="s">
        <v>358</v>
      </c>
      <c r="C148">
        <v>15</v>
      </c>
      <c r="D148" s="3">
        <f t="shared" si="2"/>
        <v>6.3732154996600954E-2</v>
      </c>
    </row>
    <row r="149" spans="1:4" x14ac:dyDescent="0.3">
      <c r="A149" t="s">
        <v>145</v>
      </c>
      <c r="B149" t="s">
        <v>365</v>
      </c>
      <c r="C149">
        <v>14</v>
      </c>
      <c r="D149" s="3">
        <f t="shared" si="2"/>
        <v>5.9483344663494225E-2</v>
      </c>
    </row>
    <row r="150" spans="1:4" x14ac:dyDescent="0.3">
      <c r="A150" t="s">
        <v>105</v>
      </c>
      <c r="B150" t="s">
        <v>359</v>
      </c>
      <c r="C150">
        <v>14</v>
      </c>
      <c r="D150" s="3">
        <f t="shared" si="2"/>
        <v>5.9483344663494225E-2</v>
      </c>
    </row>
    <row r="151" spans="1:4" x14ac:dyDescent="0.3">
      <c r="A151" t="s">
        <v>19</v>
      </c>
      <c r="B151" t="s">
        <v>407</v>
      </c>
      <c r="C151">
        <v>14</v>
      </c>
      <c r="D151" s="3">
        <f t="shared" si="2"/>
        <v>5.9483344663494225E-2</v>
      </c>
    </row>
    <row r="152" spans="1:4" x14ac:dyDescent="0.3">
      <c r="A152" t="s">
        <v>169</v>
      </c>
      <c r="B152" t="s">
        <v>394</v>
      </c>
      <c r="C152">
        <v>14</v>
      </c>
      <c r="D152" s="3">
        <f t="shared" si="2"/>
        <v>5.9483344663494225E-2</v>
      </c>
    </row>
    <row r="153" spans="1:4" x14ac:dyDescent="0.3">
      <c r="A153" t="s">
        <v>117</v>
      </c>
      <c r="B153" t="s">
        <v>129</v>
      </c>
      <c r="C153">
        <v>14</v>
      </c>
      <c r="D153" s="3">
        <f t="shared" si="2"/>
        <v>5.9483344663494225E-2</v>
      </c>
    </row>
    <row r="154" spans="1:4" x14ac:dyDescent="0.3">
      <c r="A154" t="s">
        <v>136</v>
      </c>
      <c r="B154" t="s">
        <v>379</v>
      </c>
      <c r="C154">
        <v>13</v>
      </c>
      <c r="D154" s="3">
        <f t="shared" si="2"/>
        <v>5.523453433038749E-2</v>
      </c>
    </row>
    <row r="155" spans="1:4" x14ac:dyDescent="0.3">
      <c r="A155" t="s">
        <v>84</v>
      </c>
      <c r="B155" t="s">
        <v>386</v>
      </c>
      <c r="C155">
        <v>13</v>
      </c>
      <c r="D155" s="3">
        <f t="shared" si="2"/>
        <v>5.523453433038749E-2</v>
      </c>
    </row>
    <row r="156" spans="1:4" x14ac:dyDescent="0.3">
      <c r="A156" t="s">
        <v>319</v>
      </c>
      <c r="B156" t="s">
        <v>387</v>
      </c>
      <c r="C156">
        <v>13</v>
      </c>
      <c r="D156" s="3">
        <f t="shared" si="2"/>
        <v>5.523453433038749E-2</v>
      </c>
    </row>
    <row r="157" spans="1:4" x14ac:dyDescent="0.3">
      <c r="A157" t="s">
        <v>276</v>
      </c>
      <c r="B157" t="s">
        <v>379</v>
      </c>
      <c r="C157">
        <v>13</v>
      </c>
      <c r="D157" s="3">
        <f t="shared" si="2"/>
        <v>5.523453433038749E-2</v>
      </c>
    </row>
    <row r="158" spans="1:4" x14ac:dyDescent="0.3">
      <c r="A158" t="s">
        <v>180</v>
      </c>
      <c r="B158" t="s">
        <v>407</v>
      </c>
      <c r="C158">
        <v>13</v>
      </c>
      <c r="D158" s="3">
        <f t="shared" si="2"/>
        <v>5.523453433038749E-2</v>
      </c>
    </row>
    <row r="159" spans="1:4" x14ac:dyDescent="0.3">
      <c r="A159" t="s">
        <v>205</v>
      </c>
      <c r="B159" t="s">
        <v>357</v>
      </c>
      <c r="C159">
        <v>12</v>
      </c>
      <c r="D159" s="3">
        <f t="shared" si="2"/>
        <v>5.0985723997280762E-2</v>
      </c>
    </row>
    <row r="160" spans="1:4" x14ac:dyDescent="0.3">
      <c r="A160" t="s">
        <v>238</v>
      </c>
      <c r="B160" t="s">
        <v>350</v>
      </c>
      <c r="C160">
        <v>12</v>
      </c>
      <c r="D160" s="3">
        <f t="shared" si="2"/>
        <v>5.0985723997280762E-2</v>
      </c>
    </row>
    <row r="161" spans="1:4" x14ac:dyDescent="0.3">
      <c r="A161" t="s">
        <v>253</v>
      </c>
      <c r="B161" t="s">
        <v>373</v>
      </c>
      <c r="C161">
        <v>12</v>
      </c>
      <c r="D161" s="3">
        <f t="shared" si="2"/>
        <v>5.0985723997280762E-2</v>
      </c>
    </row>
    <row r="162" spans="1:4" x14ac:dyDescent="0.3">
      <c r="A162" t="s">
        <v>111</v>
      </c>
      <c r="B162" t="s">
        <v>379</v>
      </c>
      <c r="C162">
        <v>12</v>
      </c>
      <c r="D162" s="3">
        <f t="shared" si="2"/>
        <v>5.0985723997280762E-2</v>
      </c>
    </row>
    <row r="163" spans="1:4" x14ac:dyDescent="0.3">
      <c r="A163" t="s">
        <v>184</v>
      </c>
      <c r="B163" t="s">
        <v>362</v>
      </c>
      <c r="C163">
        <v>12</v>
      </c>
      <c r="D163" s="3">
        <f t="shared" si="2"/>
        <v>5.0985723997280762E-2</v>
      </c>
    </row>
    <row r="164" spans="1:4" x14ac:dyDescent="0.3">
      <c r="A164" t="s">
        <v>183</v>
      </c>
      <c r="B164" t="s">
        <v>379</v>
      </c>
      <c r="C164">
        <v>11</v>
      </c>
      <c r="D164" s="3">
        <f t="shared" si="2"/>
        <v>4.6736913664174033E-2</v>
      </c>
    </row>
    <row r="165" spans="1:4" x14ac:dyDescent="0.3">
      <c r="A165" t="s">
        <v>174</v>
      </c>
      <c r="B165" t="s">
        <v>365</v>
      </c>
      <c r="C165">
        <v>11</v>
      </c>
      <c r="D165" s="3">
        <f t="shared" si="2"/>
        <v>4.6736913664174033E-2</v>
      </c>
    </row>
    <row r="166" spans="1:4" x14ac:dyDescent="0.3">
      <c r="A166" t="s">
        <v>65</v>
      </c>
      <c r="B166" t="s">
        <v>385</v>
      </c>
      <c r="C166">
        <v>11</v>
      </c>
      <c r="D166" s="3">
        <f t="shared" si="2"/>
        <v>4.6736913664174033E-2</v>
      </c>
    </row>
    <row r="167" spans="1:4" x14ac:dyDescent="0.3">
      <c r="A167" t="s">
        <v>88</v>
      </c>
      <c r="B167" t="s">
        <v>364</v>
      </c>
      <c r="C167">
        <v>11</v>
      </c>
      <c r="D167" s="3">
        <f t="shared" si="2"/>
        <v>4.6736913664174033E-2</v>
      </c>
    </row>
    <row r="168" spans="1:4" x14ac:dyDescent="0.3">
      <c r="A168" t="s">
        <v>177</v>
      </c>
      <c r="B168" t="s">
        <v>129</v>
      </c>
      <c r="C168">
        <v>11</v>
      </c>
      <c r="D168" s="3">
        <f t="shared" si="2"/>
        <v>4.6736913664174033E-2</v>
      </c>
    </row>
    <row r="169" spans="1:4" x14ac:dyDescent="0.3">
      <c r="A169" t="s">
        <v>144</v>
      </c>
      <c r="B169" t="s">
        <v>129</v>
      </c>
      <c r="C169">
        <v>11</v>
      </c>
      <c r="D169" s="3">
        <f t="shared" si="2"/>
        <v>4.6736913664174033E-2</v>
      </c>
    </row>
    <row r="170" spans="1:4" x14ac:dyDescent="0.3">
      <c r="A170" t="s">
        <v>39</v>
      </c>
      <c r="B170" t="s">
        <v>348</v>
      </c>
      <c r="C170">
        <v>11</v>
      </c>
      <c r="D170" s="3">
        <f t="shared" si="2"/>
        <v>4.6736913664174033E-2</v>
      </c>
    </row>
    <row r="171" spans="1:4" x14ac:dyDescent="0.3">
      <c r="A171" t="s">
        <v>139</v>
      </c>
      <c r="B171" t="s">
        <v>129</v>
      </c>
      <c r="C171">
        <v>11</v>
      </c>
      <c r="D171" s="3">
        <f t="shared" si="2"/>
        <v>4.6736913664174033E-2</v>
      </c>
    </row>
    <row r="172" spans="1:4" x14ac:dyDescent="0.3">
      <c r="A172" t="s">
        <v>274</v>
      </c>
      <c r="B172" t="s">
        <v>358</v>
      </c>
      <c r="C172">
        <v>11</v>
      </c>
      <c r="D172" s="3">
        <f t="shared" si="2"/>
        <v>4.6736913664174033E-2</v>
      </c>
    </row>
    <row r="173" spans="1:4" x14ac:dyDescent="0.3">
      <c r="A173" t="s">
        <v>82</v>
      </c>
      <c r="B173" t="s">
        <v>348</v>
      </c>
      <c r="C173">
        <v>10</v>
      </c>
      <c r="D173" s="3">
        <f t="shared" si="2"/>
        <v>4.2488103331067298E-2</v>
      </c>
    </row>
    <row r="174" spans="1:4" x14ac:dyDescent="0.3">
      <c r="A174" t="s">
        <v>191</v>
      </c>
      <c r="B174" t="s">
        <v>360</v>
      </c>
      <c r="C174">
        <v>10</v>
      </c>
      <c r="D174" s="3">
        <f t="shared" si="2"/>
        <v>4.2488103331067298E-2</v>
      </c>
    </row>
    <row r="175" spans="1:4" x14ac:dyDescent="0.3">
      <c r="A175" t="s">
        <v>51</v>
      </c>
      <c r="B175" t="s">
        <v>368</v>
      </c>
      <c r="C175">
        <v>10</v>
      </c>
      <c r="D175" s="3">
        <f t="shared" si="2"/>
        <v>4.2488103331067298E-2</v>
      </c>
    </row>
    <row r="176" spans="1:4" x14ac:dyDescent="0.3">
      <c r="A176" t="s">
        <v>56</v>
      </c>
      <c r="B176" t="s">
        <v>386</v>
      </c>
      <c r="C176">
        <v>10</v>
      </c>
      <c r="D176" s="3">
        <f t="shared" si="2"/>
        <v>4.2488103331067298E-2</v>
      </c>
    </row>
    <row r="177" spans="1:4" x14ac:dyDescent="0.3">
      <c r="A177" t="s">
        <v>270</v>
      </c>
      <c r="B177" t="s">
        <v>350</v>
      </c>
      <c r="C177">
        <v>10</v>
      </c>
      <c r="D177" s="3">
        <f t="shared" si="2"/>
        <v>4.2488103331067298E-2</v>
      </c>
    </row>
    <row r="178" spans="1:4" x14ac:dyDescent="0.3">
      <c r="A178" t="s">
        <v>311</v>
      </c>
      <c r="B178" t="s">
        <v>350</v>
      </c>
      <c r="C178">
        <v>10</v>
      </c>
      <c r="D178" s="3">
        <f t="shared" si="2"/>
        <v>4.2488103331067298E-2</v>
      </c>
    </row>
    <row r="179" spans="1:4" x14ac:dyDescent="0.3">
      <c r="A179" t="s">
        <v>96</v>
      </c>
      <c r="B179" t="s">
        <v>349</v>
      </c>
      <c r="C179">
        <v>10</v>
      </c>
      <c r="D179" s="3">
        <f t="shared" si="2"/>
        <v>4.2488103331067298E-2</v>
      </c>
    </row>
    <row r="180" spans="1:4" x14ac:dyDescent="0.3">
      <c r="A180" t="s">
        <v>185</v>
      </c>
      <c r="B180" t="s">
        <v>129</v>
      </c>
      <c r="C180">
        <v>10</v>
      </c>
      <c r="D180" s="3">
        <f t="shared" si="2"/>
        <v>4.2488103331067298E-2</v>
      </c>
    </row>
    <row r="181" spans="1:4" x14ac:dyDescent="0.3">
      <c r="A181" t="s">
        <v>50</v>
      </c>
      <c r="B181" t="s">
        <v>348</v>
      </c>
      <c r="C181">
        <v>10</v>
      </c>
      <c r="D181" s="3">
        <f t="shared" si="2"/>
        <v>4.2488103331067298E-2</v>
      </c>
    </row>
    <row r="182" spans="1:4" x14ac:dyDescent="0.3">
      <c r="A182" t="s">
        <v>90</v>
      </c>
      <c r="B182" t="s">
        <v>365</v>
      </c>
      <c r="C182">
        <v>9</v>
      </c>
      <c r="D182" s="3">
        <f t="shared" si="2"/>
        <v>3.8239292997960569E-2</v>
      </c>
    </row>
    <row r="183" spans="1:4" x14ac:dyDescent="0.3">
      <c r="A183" t="s">
        <v>104</v>
      </c>
      <c r="B183" t="s">
        <v>350</v>
      </c>
      <c r="C183">
        <v>9</v>
      </c>
      <c r="D183" s="3">
        <f t="shared" si="2"/>
        <v>3.8239292997960569E-2</v>
      </c>
    </row>
    <row r="184" spans="1:4" x14ac:dyDescent="0.3">
      <c r="A184" t="s">
        <v>280</v>
      </c>
      <c r="B184" t="s">
        <v>377</v>
      </c>
      <c r="C184">
        <v>9</v>
      </c>
      <c r="D184" s="3">
        <f t="shared" si="2"/>
        <v>3.8239292997960569E-2</v>
      </c>
    </row>
    <row r="185" spans="1:4" x14ac:dyDescent="0.3">
      <c r="A185" t="s">
        <v>246</v>
      </c>
      <c r="B185" t="s">
        <v>348</v>
      </c>
      <c r="C185">
        <v>9</v>
      </c>
      <c r="D185" s="3">
        <f t="shared" si="2"/>
        <v>3.8239292997960569E-2</v>
      </c>
    </row>
    <row r="186" spans="1:4" x14ac:dyDescent="0.3">
      <c r="A186" t="s">
        <v>293</v>
      </c>
      <c r="B186" t="s">
        <v>357</v>
      </c>
      <c r="C186">
        <v>9</v>
      </c>
      <c r="D186" s="3">
        <f t="shared" si="2"/>
        <v>3.8239292997960569E-2</v>
      </c>
    </row>
    <row r="187" spans="1:4" x14ac:dyDescent="0.3">
      <c r="A187" t="s">
        <v>164</v>
      </c>
      <c r="B187" t="s">
        <v>129</v>
      </c>
      <c r="C187">
        <v>9</v>
      </c>
      <c r="D187" s="3">
        <f t="shared" si="2"/>
        <v>3.8239292997960569E-2</v>
      </c>
    </row>
    <row r="188" spans="1:4" x14ac:dyDescent="0.3">
      <c r="A188" t="s">
        <v>262</v>
      </c>
      <c r="B188" t="s">
        <v>348</v>
      </c>
      <c r="C188">
        <v>8</v>
      </c>
      <c r="D188" s="3">
        <f t="shared" si="2"/>
        <v>3.3990482664853841E-2</v>
      </c>
    </row>
    <row r="189" spans="1:4" x14ac:dyDescent="0.3">
      <c r="A189" t="s">
        <v>188</v>
      </c>
      <c r="B189" t="s">
        <v>129</v>
      </c>
      <c r="C189">
        <v>8</v>
      </c>
      <c r="D189" s="3">
        <f t="shared" si="2"/>
        <v>3.3990482664853841E-2</v>
      </c>
    </row>
    <row r="190" spans="1:4" x14ac:dyDescent="0.3">
      <c r="A190" t="s">
        <v>168</v>
      </c>
      <c r="B190" t="s">
        <v>359</v>
      </c>
      <c r="C190">
        <v>8</v>
      </c>
      <c r="D190" s="3">
        <f t="shared" si="2"/>
        <v>3.3990482664853841E-2</v>
      </c>
    </row>
    <row r="191" spans="1:4" x14ac:dyDescent="0.3">
      <c r="A191" t="s">
        <v>101</v>
      </c>
      <c r="B191" t="s">
        <v>349</v>
      </c>
      <c r="C191">
        <v>8</v>
      </c>
      <c r="D191" s="3">
        <f t="shared" si="2"/>
        <v>3.3990482664853841E-2</v>
      </c>
    </row>
    <row r="192" spans="1:4" x14ac:dyDescent="0.3">
      <c r="A192" t="s">
        <v>11</v>
      </c>
      <c r="B192" t="s">
        <v>129</v>
      </c>
      <c r="C192">
        <v>8</v>
      </c>
      <c r="D192" s="3">
        <f t="shared" si="2"/>
        <v>3.3990482664853841E-2</v>
      </c>
    </row>
    <row r="193" spans="1:4" x14ac:dyDescent="0.3">
      <c r="A193" t="s">
        <v>172</v>
      </c>
      <c r="B193" t="s">
        <v>389</v>
      </c>
      <c r="C193">
        <v>8</v>
      </c>
      <c r="D193" s="3">
        <f t="shared" si="2"/>
        <v>3.3990482664853841E-2</v>
      </c>
    </row>
    <row r="194" spans="1:4" x14ac:dyDescent="0.3">
      <c r="A194" t="s">
        <v>215</v>
      </c>
      <c r="B194" t="s">
        <v>348</v>
      </c>
      <c r="C194">
        <v>8</v>
      </c>
      <c r="D194" s="3">
        <f t="shared" si="2"/>
        <v>3.3990482664853841E-2</v>
      </c>
    </row>
    <row r="195" spans="1:4" x14ac:dyDescent="0.3">
      <c r="A195" t="s">
        <v>147</v>
      </c>
      <c r="B195" t="s">
        <v>386</v>
      </c>
      <c r="C195">
        <v>7</v>
      </c>
      <c r="D195" s="3">
        <f t="shared" ref="D195:D258" si="3">C195/$E$2 * 100</f>
        <v>2.9741672331747113E-2</v>
      </c>
    </row>
    <row r="196" spans="1:4" x14ac:dyDescent="0.3">
      <c r="A196" t="s">
        <v>109</v>
      </c>
      <c r="B196" t="s">
        <v>386</v>
      </c>
      <c r="C196">
        <v>7</v>
      </c>
      <c r="D196" s="3">
        <f t="shared" si="3"/>
        <v>2.9741672331747113E-2</v>
      </c>
    </row>
    <row r="197" spans="1:4" x14ac:dyDescent="0.3">
      <c r="A197" t="s">
        <v>195</v>
      </c>
      <c r="B197" t="s">
        <v>385</v>
      </c>
      <c r="C197">
        <v>7</v>
      </c>
      <c r="D197" s="3">
        <f t="shared" si="3"/>
        <v>2.9741672331747113E-2</v>
      </c>
    </row>
    <row r="198" spans="1:4" x14ac:dyDescent="0.3">
      <c r="A198" t="s">
        <v>53</v>
      </c>
      <c r="B198" t="s">
        <v>129</v>
      </c>
      <c r="C198">
        <v>7</v>
      </c>
      <c r="D198" s="3">
        <f t="shared" si="3"/>
        <v>2.9741672331747113E-2</v>
      </c>
    </row>
    <row r="199" spans="1:4" x14ac:dyDescent="0.3">
      <c r="A199" t="s">
        <v>333</v>
      </c>
      <c r="B199" t="s">
        <v>350</v>
      </c>
      <c r="C199">
        <v>7</v>
      </c>
      <c r="D199" s="3">
        <f t="shared" si="3"/>
        <v>2.9741672331747113E-2</v>
      </c>
    </row>
    <row r="200" spans="1:4" x14ac:dyDescent="0.3">
      <c r="A200" t="s">
        <v>157</v>
      </c>
      <c r="B200" t="s">
        <v>385</v>
      </c>
      <c r="C200">
        <v>7</v>
      </c>
      <c r="D200" s="3">
        <f t="shared" si="3"/>
        <v>2.9741672331747113E-2</v>
      </c>
    </row>
    <row r="201" spans="1:4" x14ac:dyDescent="0.3">
      <c r="A201" t="s">
        <v>192</v>
      </c>
      <c r="B201" t="s">
        <v>350</v>
      </c>
      <c r="C201">
        <v>7</v>
      </c>
      <c r="D201" s="3">
        <f t="shared" si="3"/>
        <v>2.9741672331747113E-2</v>
      </c>
    </row>
    <row r="202" spans="1:4" x14ac:dyDescent="0.3">
      <c r="A202" t="s">
        <v>286</v>
      </c>
      <c r="B202" t="s">
        <v>407</v>
      </c>
      <c r="C202">
        <v>6</v>
      </c>
      <c r="D202" s="3">
        <f t="shared" si="3"/>
        <v>2.5492861998640381E-2</v>
      </c>
    </row>
    <row r="203" spans="1:4" x14ac:dyDescent="0.3">
      <c r="A203" t="s">
        <v>80</v>
      </c>
      <c r="B203" t="s">
        <v>351</v>
      </c>
      <c r="C203">
        <v>6</v>
      </c>
      <c r="D203" s="3">
        <f t="shared" si="3"/>
        <v>2.5492861998640381E-2</v>
      </c>
    </row>
    <row r="204" spans="1:4" x14ac:dyDescent="0.3">
      <c r="A204" t="s">
        <v>106</v>
      </c>
      <c r="B204" t="s">
        <v>129</v>
      </c>
      <c r="C204">
        <v>6</v>
      </c>
      <c r="D204" s="3">
        <f t="shared" si="3"/>
        <v>2.5492861998640381E-2</v>
      </c>
    </row>
    <row r="205" spans="1:4" x14ac:dyDescent="0.3">
      <c r="A205" t="s">
        <v>258</v>
      </c>
      <c r="B205" t="s">
        <v>380</v>
      </c>
      <c r="C205">
        <v>6</v>
      </c>
      <c r="D205" s="3">
        <f t="shared" si="3"/>
        <v>2.5492861998640381E-2</v>
      </c>
    </row>
    <row r="206" spans="1:4" x14ac:dyDescent="0.3">
      <c r="A206" t="s">
        <v>57</v>
      </c>
      <c r="B206" t="s">
        <v>379</v>
      </c>
      <c r="C206">
        <v>6</v>
      </c>
      <c r="D206" s="3">
        <f t="shared" si="3"/>
        <v>2.5492861998640381E-2</v>
      </c>
    </row>
    <row r="207" spans="1:4" x14ac:dyDescent="0.3">
      <c r="A207" t="s">
        <v>197</v>
      </c>
      <c r="B207" t="s">
        <v>94</v>
      </c>
      <c r="C207">
        <v>5</v>
      </c>
      <c r="D207" s="3">
        <f t="shared" si="3"/>
        <v>2.1244051665533649E-2</v>
      </c>
    </row>
    <row r="208" spans="1:4" x14ac:dyDescent="0.3">
      <c r="A208" t="s">
        <v>118</v>
      </c>
      <c r="B208" t="s">
        <v>359</v>
      </c>
      <c r="C208">
        <v>5</v>
      </c>
      <c r="D208" s="3">
        <f t="shared" si="3"/>
        <v>2.1244051665533649E-2</v>
      </c>
    </row>
    <row r="209" spans="1:4" x14ac:dyDescent="0.3">
      <c r="A209" t="s">
        <v>235</v>
      </c>
      <c r="B209" t="s">
        <v>379</v>
      </c>
      <c r="C209">
        <v>5</v>
      </c>
      <c r="D209" s="3">
        <f t="shared" si="3"/>
        <v>2.1244051665533649E-2</v>
      </c>
    </row>
    <row r="210" spans="1:4" x14ac:dyDescent="0.3">
      <c r="A210" t="s">
        <v>92</v>
      </c>
      <c r="B210" t="s">
        <v>349</v>
      </c>
      <c r="C210">
        <v>5</v>
      </c>
      <c r="D210" s="3">
        <f t="shared" si="3"/>
        <v>2.1244051665533649E-2</v>
      </c>
    </row>
    <row r="211" spans="1:4" x14ac:dyDescent="0.3">
      <c r="A211" t="s">
        <v>173</v>
      </c>
      <c r="B211" t="s">
        <v>358</v>
      </c>
      <c r="C211">
        <v>5</v>
      </c>
      <c r="D211" s="3">
        <f t="shared" si="3"/>
        <v>2.1244051665533649E-2</v>
      </c>
    </row>
    <row r="212" spans="1:4" x14ac:dyDescent="0.3">
      <c r="A212" t="s">
        <v>170</v>
      </c>
      <c r="B212" t="s">
        <v>386</v>
      </c>
      <c r="C212">
        <v>5</v>
      </c>
      <c r="D212" s="3">
        <f t="shared" si="3"/>
        <v>2.1244051665533649E-2</v>
      </c>
    </row>
    <row r="213" spans="1:4" x14ac:dyDescent="0.3">
      <c r="A213" t="s">
        <v>140</v>
      </c>
      <c r="B213" t="s">
        <v>348</v>
      </c>
      <c r="C213">
        <v>5</v>
      </c>
      <c r="D213" s="3">
        <f t="shared" si="3"/>
        <v>2.1244051665533649E-2</v>
      </c>
    </row>
    <row r="214" spans="1:4" x14ac:dyDescent="0.3">
      <c r="A214" t="s">
        <v>115</v>
      </c>
      <c r="B214" t="s">
        <v>379</v>
      </c>
      <c r="C214">
        <v>5</v>
      </c>
      <c r="D214" s="3">
        <f t="shared" si="3"/>
        <v>2.1244051665533649E-2</v>
      </c>
    </row>
    <row r="215" spans="1:4" x14ac:dyDescent="0.3">
      <c r="A215" t="s">
        <v>178</v>
      </c>
      <c r="B215" t="s">
        <v>376</v>
      </c>
      <c r="C215">
        <v>5</v>
      </c>
      <c r="D215" s="3">
        <f t="shared" si="3"/>
        <v>2.1244051665533649E-2</v>
      </c>
    </row>
    <row r="216" spans="1:4" x14ac:dyDescent="0.3">
      <c r="A216" t="s">
        <v>287</v>
      </c>
      <c r="B216" t="s">
        <v>366</v>
      </c>
      <c r="C216">
        <v>5</v>
      </c>
      <c r="D216" s="3">
        <f t="shared" si="3"/>
        <v>2.1244051665533649E-2</v>
      </c>
    </row>
    <row r="217" spans="1:4" x14ac:dyDescent="0.3">
      <c r="A217" t="s">
        <v>251</v>
      </c>
      <c r="B217" t="s">
        <v>351</v>
      </c>
      <c r="C217">
        <v>5</v>
      </c>
      <c r="D217" s="3">
        <f t="shared" si="3"/>
        <v>2.1244051665533649E-2</v>
      </c>
    </row>
    <row r="218" spans="1:4" x14ac:dyDescent="0.3">
      <c r="A218" t="s">
        <v>154</v>
      </c>
      <c r="B218" t="s">
        <v>371</v>
      </c>
      <c r="C218">
        <v>5</v>
      </c>
      <c r="D218" s="3">
        <f t="shared" si="3"/>
        <v>2.1244051665533649E-2</v>
      </c>
    </row>
    <row r="219" spans="1:4" x14ac:dyDescent="0.3">
      <c r="A219" t="s">
        <v>228</v>
      </c>
      <c r="B219" t="s">
        <v>407</v>
      </c>
      <c r="C219">
        <v>5</v>
      </c>
      <c r="D219" s="3">
        <f t="shared" si="3"/>
        <v>2.1244051665533649E-2</v>
      </c>
    </row>
    <row r="220" spans="1:4" x14ac:dyDescent="0.3">
      <c r="A220" t="s">
        <v>277</v>
      </c>
      <c r="B220" t="s">
        <v>407</v>
      </c>
      <c r="C220">
        <v>5</v>
      </c>
      <c r="D220" s="3">
        <f t="shared" si="3"/>
        <v>2.1244051665533649E-2</v>
      </c>
    </row>
    <row r="221" spans="1:4" x14ac:dyDescent="0.3">
      <c r="A221" t="s">
        <v>256</v>
      </c>
      <c r="B221" t="s">
        <v>353</v>
      </c>
      <c r="C221">
        <v>5</v>
      </c>
      <c r="D221" s="3">
        <f t="shared" si="3"/>
        <v>2.1244051665533649E-2</v>
      </c>
    </row>
    <row r="222" spans="1:4" x14ac:dyDescent="0.3">
      <c r="A222" t="s">
        <v>189</v>
      </c>
      <c r="B222" t="s">
        <v>382</v>
      </c>
      <c r="C222">
        <v>5</v>
      </c>
      <c r="D222" s="3">
        <f t="shared" si="3"/>
        <v>2.1244051665533649E-2</v>
      </c>
    </row>
    <row r="223" spans="1:4" x14ac:dyDescent="0.3">
      <c r="A223" t="s">
        <v>145</v>
      </c>
      <c r="B223" t="s">
        <v>359</v>
      </c>
      <c r="C223">
        <v>5</v>
      </c>
      <c r="D223" s="3">
        <f t="shared" si="3"/>
        <v>2.1244051665533649E-2</v>
      </c>
    </row>
    <row r="224" spans="1:4" x14ac:dyDescent="0.3">
      <c r="A224" t="s">
        <v>83</v>
      </c>
      <c r="B224" t="s">
        <v>358</v>
      </c>
      <c r="C224">
        <v>5</v>
      </c>
      <c r="D224" s="3">
        <f t="shared" si="3"/>
        <v>2.1244051665533649E-2</v>
      </c>
    </row>
    <row r="225" spans="1:4" x14ac:dyDescent="0.3">
      <c r="A225" t="s">
        <v>209</v>
      </c>
      <c r="B225" t="s">
        <v>385</v>
      </c>
      <c r="C225">
        <v>4</v>
      </c>
      <c r="D225" s="3">
        <f t="shared" si="3"/>
        <v>1.6995241332426921E-2</v>
      </c>
    </row>
    <row r="226" spans="1:4" x14ac:dyDescent="0.3">
      <c r="A226" t="s">
        <v>308</v>
      </c>
      <c r="B226" t="s">
        <v>350</v>
      </c>
      <c r="C226">
        <v>4</v>
      </c>
      <c r="D226" s="3">
        <f t="shared" si="3"/>
        <v>1.6995241332426921E-2</v>
      </c>
    </row>
    <row r="227" spans="1:4" x14ac:dyDescent="0.3">
      <c r="A227" t="s">
        <v>214</v>
      </c>
      <c r="B227" t="s">
        <v>351</v>
      </c>
      <c r="C227">
        <v>4</v>
      </c>
      <c r="D227" s="3">
        <f t="shared" si="3"/>
        <v>1.6995241332426921E-2</v>
      </c>
    </row>
    <row r="228" spans="1:4" x14ac:dyDescent="0.3">
      <c r="A228" t="s">
        <v>125</v>
      </c>
      <c r="B228" t="s">
        <v>379</v>
      </c>
      <c r="C228">
        <v>4</v>
      </c>
      <c r="D228" s="3">
        <f t="shared" si="3"/>
        <v>1.6995241332426921E-2</v>
      </c>
    </row>
    <row r="229" spans="1:4" x14ac:dyDescent="0.3">
      <c r="A229" t="s">
        <v>82</v>
      </c>
      <c r="B229" t="s">
        <v>350</v>
      </c>
      <c r="C229">
        <v>4</v>
      </c>
      <c r="D229" s="3">
        <f t="shared" si="3"/>
        <v>1.6995241332426921E-2</v>
      </c>
    </row>
    <row r="230" spans="1:4" x14ac:dyDescent="0.3">
      <c r="A230" t="s">
        <v>102</v>
      </c>
      <c r="B230" t="s">
        <v>129</v>
      </c>
      <c r="C230">
        <v>4</v>
      </c>
      <c r="D230" s="3">
        <f t="shared" si="3"/>
        <v>1.6995241332426921E-2</v>
      </c>
    </row>
    <row r="231" spans="1:4" x14ac:dyDescent="0.3">
      <c r="A231" t="s">
        <v>199</v>
      </c>
      <c r="B231" t="s">
        <v>366</v>
      </c>
      <c r="C231">
        <v>3</v>
      </c>
      <c r="D231" s="3">
        <f t="shared" si="3"/>
        <v>1.274643099932019E-2</v>
      </c>
    </row>
    <row r="232" spans="1:4" x14ac:dyDescent="0.3">
      <c r="A232" t="s">
        <v>112</v>
      </c>
      <c r="B232" t="s">
        <v>371</v>
      </c>
      <c r="C232">
        <v>3</v>
      </c>
      <c r="D232" s="3">
        <f t="shared" si="3"/>
        <v>1.274643099932019E-2</v>
      </c>
    </row>
    <row r="233" spans="1:4" x14ac:dyDescent="0.3">
      <c r="A233" t="s">
        <v>114</v>
      </c>
      <c r="B233" t="s">
        <v>349</v>
      </c>
      <c r="C233">
        <v>3</v>
      </c>
      <c r="D233" s="3">
        <f t="shared" si="3"/>
        <v>1.274643099932019E-2</v>
      </c>
    </row>
    <row r="234" spans="1:4" x14ac:dyDescent="0.3">
      <c r="A234" t="s">
        <v>224</v>
      </c>
      <c r="B234" t="s">
        <v>348</v>
      </c>
      <c r="C234">
        <v>3</v>
      </c>
      <c r="D234" s="3">
        <f t="shared" si="3"/>
        <v>1.274643099932019E-2</v>
      </c>
    </row>
    <row r="235" spans="1:4" x14ac:dyDescent="0.3">
      <c r="A235" t="s">
        <v>116</v>
      </c>
      <c r="B235" t="s">
        <v>379</v>
      </c>
      <c r="C235">
        <v>3</v>
      </c>
      <c r="D235" s="3">
        <f t="shared" si="3"/>
        <v>1.274643099932019E-2</v>
      </c>
    </row>
    <row r="236" spans="1:4" x14ac:dyDescent="0.3">
      <c r="A236" t="s">
        <v>130</v>
      </c>
      <c r="B236" t="s">
        <v>348</v>
      </c>
      <c r="C236">
        <v>3</v>
      </c>
      <c r="D236" s="3">
        <f t="shared" si="3"/>
        <v>1.274643099932019E-2</v>
      </c>
    </row>
    <row r="237" spans="1:4" x14ac:dyDescent="0.3">
      <c r="A237" t="s">
        <v>290</v>
      </c>
      <c r="B237" t="s">
        <v>386</v>
      </c>
      <c r="C237">
        <v>3</v>
      </c>
      <c r="D237" s="3">
        <f t="shared" si="3"/>
        <v>1.274643099932019E-2</v>
      </c>
    </row>
    <row r="238" spans="1:4" x14ac:dyDescent="0.3">
      <c r="A238" t="s">
        <v>223</v>
      </c>
      <c r="B238" t="s">
        <v>129</v>
      </c>
      <c r="C238">
        <v>3</v>
      </c>
      <c r="D238" s="3">
        <f t="shared" si="3"/>
        <v>1.274643099932019E-2</v>
      </c>
    </row>
    <row r="239" spans="1:4" x14ac:dyDescent="0.3">
      <c r="A239" t="s">
        <v>237</v>
      </c>
      <c r="B239" t="s">
        <v>360</v>
      </c>
      <c r="C239">
        <v>3</v>
      </c>
      <c r="D239" s="3">
        <f t="shared" si="3"/>
        <v>1.274643099932019E-2</v>
      </c>
    </row>
    <row r="240" spans="1:4" x14ac:dyDescent="0.3">
      <c r="A240" t="s">
        <v>181</v>
      </c>
      <c r="B240" t="s">
        <v>351</v>
      </c>
      <c r="C240">
        <v>3</v>
      </c>
      <c r="D240" s="3">
        <f t="shared" si="3"/>
        <v>1.274643099932019E-2</v>
      </c>
    </row>
    <row r="241" spans="1:4" x14ac:dyDescent="0.3">
      <c r="A241" t="s">
        <v>46</v>
      </c>
      <c r="B241" t="s">
        <v>407</v>
      </c>
      <c r="C241">
        <v>3</v>
      </c>
      <c r="D241" s="3">
        <f t="shared" si="3"/>
        <v>1.274643099932019E-2</v>
      </c>
    </row>
    <row r="242" spans="1:4" x14ac:dyDescent="0.3">
      <c r="A242" t="s">
        <v>309</v>
      </c>
      <c r="B242" t="s">
        <v>374</v>
      </c>
      <c r="C242">
        <v>3</v>
      </c>
      <c r="D242" s="3">
        <f t="shared" si="3"/>
        <v>1.274643099932019E-2</v>
      </c>
    </row>
    <row r="243" spans="1:4" x14ac:dyDescent="0.3">
      <c r="A243" t="s">
        <v>21</v>
      </c>
      <c r="B243" t="s">
        <v>368</v>
      </c>
      <c r="C243">
        <v>3</v>
      </c>
      <c r="D243" s="3">
        <f t="shared" si="3"/>
        <v>1.274643099932019E-2</v>
      </c>
    </row>
    <row r="244" spans="1:4" x14ac:dyDescent="0.3">
      <c r="A244" t="s">
        <v>257</v>
      </c>
      <c r="B244" t="s">
        <v>94</v>
      </c>
      <c r="C244">
        <v>3</v>
      </c>
      <c r="D244" s="3">
        <f t="shared" si="3"/>
        <v>1.274643099932019E-2</v>
      </c>
    </row>
    <row r="245" spans="1:4" x14ac:dyDescent="0.3">
      <c r="A245" t="s">
        <v>239</v>
      </c>
      <c r="B245" t="s">
        <v>388</v>
      </c>
      <c r="C245">
        <v>2</v>
      </c>
      <c r="D245" s="3">
        <f t="shared" si="3"/>
        <v>8.4976206662134603E-3</v>
      </c>
    </row>
    <row r="246" spans="1:4" x14ac:dyDescent="0.3">
      <c r="A246" t="s">
        <v>259</v>
      </c>
      <c r="B246" t="s">
        <v>348</v>
      </c>
      <c r="C246">
        <v>2</v>
      </c>
      <c r="D246" s="3">
        <f t="shared" si="3"/>
        <v>8.4976206662134603E-3</v>
      </c>
    </row>
    <row r="247" spans="1:4" x14ac:dyDescent="0.3">
      <c r="A247" t="s">
        <v>249</v>
      </c>
      <c r="B247" t="s">
        <v>361</v>
      </c>
      <c r="C247">
        <v>2</v>
      </c>
      <c r="D247" s="3">
        <f t="shared" si="3"/>
        <v>8.4976206662134603E-3</v>
      </c>
    </row>
    <row r="248" spans="1:4" x14ac:dyDescent="0.3">
      <c r="A248" t="s">
        <v>57</v>
      </c>
      <c r="B248" t="s">
        <v>352</v>
      </c>
      <c r="C248">
        <v>2</v>
      </c>
      <c r="D248" s="3">
        <f t="shared" si="3"/>
        <v>8.4976206662134603E-3</v>
      </c>
    </row>
    <row r="249" spans="1:4" x14ac:dyDescent="0.3">
      <c r="A249" t="s">
        <v>307</v>
      </c>
      <c r="B249" t="s">
        <v>407</v>
      </c>
      <c r="C249">
        <v>2</v>
      </c>
      <c r="D249" s="3">
        <f t="shared" si="3"/>
        <v>8.4976206662134603E-3</v>
      </c>
    </row>
    <row r="250" spans="1:4" x14ac:dyDescent="0.3">
      <c r="A250" t="s">
        <v>324</v>
      </c>
      <c r="B250" t="s">
        <v>350</v>
      </c>
      <c r="C250">
        <v>2</v>
      </c>
      <c r="D250" s="3">
        <f t="shared" si="3"/>
        <v>8.4976206662134603E-3</v>
      </c>
    </row>
    <row r="251" spans="1:4" x14ac:dyDescent="0.3">
      <c r="A251" t="s">
        <v>336</v>
      </c>
      <c r="B251" t="s">
        <v>363</v>
      </c>
      <c r="C251">
        <v>2</v>
      </c>
      <c r="D251" s="3">
        <f t="shared" si="3"/>
        <v>8.4976206662134603E-3</v>
      </c>
    </row>
    <row r="252" spans="1:4" x14ac:dyDescent="0.3">
      <c r="A252" t="s">
        <v>268</v>
      </c>
      <c r="B252" t="s">
        <v>348</v>
      </c>
      <c r="C252">
        <v>2</v>
      </c>
      <c r="D252" s="3">
        <f t="shared" si="3"/>
        <v>8.4976206662134603E-3</v>
      </c>
    </row>
    <row r="253" spans="1:4" x14ac:dyDescent="0.3">
      <c r="A253" t="s">
        <v>273</v>
      </c>
      <c r="B253" t="s">
        <v>129</v>
      </c>
      <c r="C253">
        <v>2</v>
      </c>
      <c r="D253" s="3">
        <f t="shared" si="3"/>
        <v>8.4976206662134603E-3</v>
      </c>
    </row>
    <row r="254" spans="1:4" x14ac:dyDescent="0.3">
      <c r="A254" t="s">
        <v>247</v>
      </c>
      <c r="B254" t="s">
        <v>367</v>
      </c>
      <c r="C254">
        <v>2</v>
      </c>
      <c r="D254" s="3">
        <f t="shared" si="3"/>
        <v>8.4976206662134603E-3</v>
      </c>
    </row>
    <row r="255" spans="1:4" x14ac:dyDescent="0.3">
      <c r="A255" t="s">
        <v>206</v>
      </c>
      <c r="B255" t="s">
        <v>376</v>
      </c>
      <c r="C255">
        <v>2</v>
      </c>
      <c r="D255" s="3">
        <f t="shared" si="3"/>
        <v>8.4976206662134603E-3</v>
      </c>
    </row>
    <row r="256" spans="1:4" x14ac:dyDescent="0.3">
      <c r="A256" t="s">
        <v>77</v>
      </c>
      <c r="B256" t="s">
        <v>384</v>
      </c>
      <c r="C256">
        <v>2</v>
      </c>
      <c r="D256" s="3">
        <f t="shared" si="3"/>
        <v>8.4976206662134603E-3</v>
      </c>
    </row>
    <row r="257" spans="1:4" x14ac:dyDescent="0.3">
      <c r="A257" t="s">
        <v>187</v>
      </c>
      <c r="B257" t="s">
        <v>379</v>
      </c>
      <c r="C257">
        <v>2</v>
      </c>
      <c r="D257" s="3">
        <f t="shared" si="3"/>
        <v>8.4976206662134603E-3</v>
      </c>
    </row>
    <row r="258" spans="1:4" x14ac:dyDescent="0.3">
      <c r="A258" t="s">
        <v>331</v>
      </c>
      <c r="B258" t="s">
        <v>407</v>
      </c>
      <c r="C258">
        <v>2</v>
      </c>
      <c r="D258" s="3">
        <f t="shared" si="3"/>
        <v>8.4976206662134603E-3</v>
      </c>
    </row>
    <row r="259" spans="1:4" x14ac:dyDescent="0.3">
      <c r="A259" t="s">
        <v>232</v>
      </c>
      <c r="B259" t="s">
        <v>348</v>
      </c>
      <c r="C259">
        <v>2</v>
      </c>
      <c r="D259" s="3">
        <f t="shared" ref="D259:D267" si="4">C259/$E$2 * 100</f>
        <v>8.4976206662134603E-3</v>
      </c>
    </row>
    <row r="260" spans="1:4" x14ac:dyDescent="0.3">
      <c r="A260" t="s">
        <v>76</v>
      </c>
      <c r="B260" t="s">
        <v>385</v>
      </c>
      <c r="C260">
        <v>2</v>
      </c>
      <c r="D260" s="3">
        <f t="shared" si="4"/>
        <v>8.4976206662134603E-3</v>
      </c>
    </row>
    <row r="261" spans="1:4" x14ac:dyDescent="0.3">
      <c r="A261" t="s">
        <v>220</v>
      </c>
      <c r="B261" t="s">
        <v>353</v>
      </c>
      <c r="C261">
        <v>2</v>
      </c>
      <c r="D261" s="3">
        <f t="shared" si="4"/>
        <v>8.4976206662134603E-3</v>
      </c>
    </row>
    <row r="262" spans="1:4" x14ac:dyDescent="0.3">
      <c r="A262" t="s">
        <v>193</v>
      </c>
      <c r="B262" t="s">
        <v>94</v>
      </c>
      <c r="C262">
        <v>2</v>
      </c>
      <c r="D262" s="3">
        <f t="shared" si="4"/>
        <v>8.4976206662134603E-3</v>
      </c>
    </row>
    <row r="263" spans="1:4" x14ac:dyDescent="0.3">
      <c r="A263" t="s">
        <v>295</v>
      </c>
      <c r="B263" t="s">
        <v>366</v>
      </c>
      <c r="C263">
        <v>2</v>
      </c>
      <c r="D263" s="3">
        <f t="shared" si="4"/>
        <v>8.4976206662134603E-3</v>
      </c>
    </row>
    <row r="264" spans="1:4" x14ac:dyDescent="0.3">
      <c r="A264" t="s">
        <v>310</v>
      </c>
      <c r="B264" t="s">
        <v>348</v>
      </c>
      <c r="C264">
        <v>2</v>
      </c>
      <c r="D264" s="3">
        <f t="shared" si="4"/>
        <v>8.4976206662134603E-3</v>
      </c>
    </row>
    <row r="265" spans="1:4" x14ac:dyDescent="0.3">
      <c r="A265" t="s">
        <v>128</v>
      </c>
      <c r="B265" t="s">
        <v>386</v>
      </c>
      <c r="C265">
        <v>2</v>
      </c>
      <c r="D265" s="3">
        <f t="shared" si="4"/>
        <v>8.4976206662134603E-3</v>
      </c>
    </row>
    <row r="266" spans="1:4" x14ac:dyDescent="0.3">
      <c r="A266" t="s">
        <v>282</v>
      </c>
      <c r="B266" t="s">
        <v>407</v>
      </c>
      <c r="C266">
        <v>2</v>
      </c>
      <c r="D266" s="3">
        <f t="shared" si="4"/>
        <v>8.4976206662134603E-3</v>
      </c>
    </row>
    <row r="267" spans="1:4" x14ac:dyDescent="0.3">
      <c r="A267" t="s">
        <v>315</v>
      </c>
      <c r="B267" t="s">
        <v>374</v>
      </c>
      <c r="C267">
        <v>2</v>
      </c>
      <c r="D267" s="3">
        <f t="shared" si="4"/>
        <v>8.4976206662134603E-3</v>
      </c>
    </row>
    <row r="268" spans="1:4" x14ac:dyDescent="0.3">
      <c r="A268" t="s">
        <v>271</v>
      </c>
      <c r="B268" t="s">
        <v>407</v>
      </c>
      <c r="C268">
        <v>2</v>
      </c>
    </row>
    <row r="269" spans="1:4" x14ac:dyDescent="0.3">
      <c r="A269" t="s">
        <v>159</v>
      </c>
      <c r="B269" t="s">
        <v>386</v>
      </c>
      <c r="C269">
        <v>2</v>
      </c>
    </row>
    <row r="270" spans="1:4" x14ac:dyDescent="0.3">
      <c r="A270" t="s">
        <v>213</v>
      </c>
      <c r="B270" t="s">
        <v>129</v>
      </c>
      <c r="C270">
        <v>2</v>
      </c>
    </row>
    <row r="271" spans="1:4" x14ac:dyDescent="0.3">
      <c r="A271" t="s">
        <v>334</v>
      </c>
      <c r="B271" t="s">
        <v>407</v>
      </c>
      <c r="C271">
        <v>2</v>
      </c>
    </row>
    <row r="272" spans="1:4" x14ac:dyDescent="0.3">
      <c r="A272" t="s">
        <v>162</v>
      </c>
      <c r="B272" t="s">
        <v>385</v>
      </c>
      <c r="C272">
        <v>2</v>
      </c>
    </row>
    <row r="273" spans="1:3" x14ac:dyDescent="0.3">
      <c r="A273" t="s">
        <v>269</v>
      </c>
      <c r="B273" t="s">
        <v>357</v>
      </c>
      <c r="C273">
        <v>1</v>
      </c>
    </row>
    <row r="274" spans="1:3" x14ac:dyDescent="0.3">
      <c r="A274" t="s">
        <v>194</v>
      </c>
      <c r="B274" t="s">
        <v>396</v>
      </c>
      <c r="C274">
        <v>1</v>
      </c>
    </row>
    <row r="275" spans="1:3" x14ac:dyDescent="0.3">
      <c r="A275" t="s">
        <v>119</v>
      </c>
      <c r="B275" t="s">
        <v>407</v>
      </c>
      <c r="C275">
        <v>1</v>
      </c>
    </row>
    <row r="276" spans="1:3" x14ac:dyDescent="0.3">
      <c r="A276" t="s">
        <v>391</v>
      </c>
      <c r="B276" t="s">
        <v>348</v>
      </c>
      <c r="C276">
        <v>1</v>
      </c>
    </row>
    <row r="277" spans="1:3" x14ac:dyDescent="0.3">
      <c r="A277" t="s">
        <v>17</v>
      </c>
      <c r="B277" t="s">
        <v>129</v>
      </c>
      <c r="C277">
        <v>1</v>
      </c>
    </row>
    <row r="278" spans="1:3" x14ac:dyDescent="0.3">
      <c r="A278" t="s">
        <v>93</v>
      </c>
      <c r="B278" t="s">
        <v>349</v>
      </c>
      <c r="C278">
        <v>1</v>
      </c>
    </row>
    <row r="279" spans="1:3" x14ac:dyDescent="0.3">
      <c r="A279" t="s">
        <v>229</v>
      </c>
      <c r="B279" t="s">
        <v>351</v>
      </c>
      <c r="C279">
        <v>1</v>
      </c>
    </row>
    <row r="280" spans="1:3" x14ac:dyDescent="0.3">
      <c r="A280" t="s">
        <v>283</v>
      </c>
      <c r="B280" t="s">
        <v>367</v>
      </c>
      <c r="C280">
        <v>1</v>
      </c>
    </row>
    <row r="281" spans="1:3" x14ac:dyDescent="0.3">
      <c r="A281" t="s">
        <v>208</v>
      </c>
      <c r="B281" t="s">
        <v>396</v>
      </c>
      <c r="C281">
        <v>1</v>
      </c>
    </row>
    <row r="282" spans="1:3" x14ac:dyDescent="0.3">
      <c r="A282" t="s">
        <v>302</v>
      </c>
      <c r="B282" t="s">
        <v>407</v>
      </c>
      <c r="C282">
        <v>1</v>
      </c>
    </row>
    <row r="283" spans="1:3" x14ac:dyDescent="0.3">
      <c r="A283" t="s">
        <v>120</v>
      </c>
      <c r="B283" t="s">
        <v>352</v>
      </c>
      <c r="C283">
        <v>1</v>
      </c>
    </row>
    <row r="284" spans="1:3" x14ac:dyDescent="0.3">
      <c r="A284" t="s">
        <v>66</v>
      </c>
      <c r="B284" t="s">
        <v>368</v>
      </c>
      <c r="C284">
        <v>1</v>
      </c>
    </row>
    <row r="285" spans="1:3" x14ac:dyDescent="0.3">
      <c r="A285" t="s">
        <v>79</v>
      </c>
      <c r="B285" t="s">
        <v>407</v>
      </c>
      <c r="C285">
        <v>1</v>
      </c>
    </row>
    <row r="286" spans="1:3" x14ac:dyDescent="0.3">
      <c r="A286" t="s">
        <v>203</v>
      </c>
      <c r="B286" t="s">
        <v>379</v>
      </c>
      <c r="C286">
        <v>1</v>
      </c>
    </row>
    <row r="287" spans="1:3" x14ac:dyDescent="0.3">
      <c r="A287" t="s">
        <v>156</v>
      </c>
      <c r="B287" t="s">
        <v>348</v>
      </c>
      <c r="C287">
        <v>1</v>
      </c>
    </row>
    <row r="288" spans="1:3" x14ac:dyDescent="0.3">
      <c r="A288" t="s">
        <v>330</v>
      </c>
      <c r="B288" t="s">
        <v>360</v>
      </c>
      <c r="C288">
        <v>1</v>
      </c>
    </row>
    <row r="289" spans="1:3" x14ac:dyDescent="0.3">
      <c r="A289" t="s">
        <v>171</v>
      </c>
      <c r="B289" t="s">
        <v>358</v>
      </c>
      <c r="C289">
        <v>1</v>
      </c>
    </row>
    <row r="290" spans="1:3" x14ac:dyDescent="0.3">
      <c r="A290" t="s">
        <v>254</v>
      </c>
      <c r="B290" t="s">
        <v>359</v>
      </c>
      <c r="C290">
        <v>1</v>
      </c>
    </row>
    <row r="291" spans="1:3" x14ac:dyDescent="0.3">
      <c r="A291" t="s">
        <v>335</v>
      </c>
      <c r="B291" t="s">
        <v>407</v>
      </c>
      <c r="C291">
        <v>1</v>
      </c>
    </row>
    <row r="292" spans="1:3" x14ac:dyDescent="0.3">
      <c r="A292" t="s">
        <v>166</v>
      </c>
      <c r="B292" t="s">
        <v>348</v>
      </c>
      <c r="C292">
        <v>1</v>
      </c>
    </row>
    <row r="293" spans="1:3" x14ac:dyDescent="0.3">
      <c r="A293" t="s">
        <v>200</v>
      </c>
      <c r="B293" t="s">
        <v>370</v>
      </c>
      <c r="C293">
        <v>1</v>
      </c>
    </row>
    <row r="294" spans="1:3" x14ac:dyDescent="0.3">
      <c r="A294" t="s">
        <v>284</v>
      </c>
      <c r="B294" t="s">
        <v>395</v>
      </c>
      <c r="C294">
        <v>1</v>
      </c>
    </row>
    <row r="295" spans="1:3" x14ac:dyDescent="0.3">
      <c r="A295" t="s">
        <v>250</v>
      </c>
      <c r="B295" t="s">
        <v>94</v>
      </c>
      <c r="C295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69A5-85E1-4488-ACB1-272D368E9669}">
  <dimension ref="A1:K50"/>
  <sheetViews>
    <sheetView topLeftCell="D9" workbookViewId="0">
      <selection activeCell="I1" sqref="I1:K12"/>
    </sheetView>
  </sheetViews>
  <sheetFormatPr defaultRowHeight="14.4" x14ac:dyDescent="0.3"/>
  <cols>
    <col min="1" max="1" width="18.6640625" customWidth="1"/>
    <col min="2" max="2" width="11.109375" style="6" customWidth="1"/>
    <col min="3" max="3" width="8.88671875" style="3"/>
    <col min="9" max="9" width="18.21875" customWidth="1"/>
    <col min="11" max="11" width="8.88671875" style="3"/>
  </cols>
  <sheetData>
    <row r="1" spans="1:11" s="1" customFormat="1" x14ac:dyDescent="0.3">
      <c r="A1" s="1" t="s">
        <v>405</v>
      </c>
      <c r="B1" s="7" t="s">
        <v>29</v>
      </c>
      <c r="C1" s="2" t="s">
        <v>392</v>
      </c>
      <c r="F1" s="1" t="s">
        <v>421</v>
      </c>
      <c r="I1" s="1" t="s">
        <v>405</v>
      </c>
      <c r="J1" s="1" t="s">
        <v>29</v>
      </c>
      <c r="K1" s="2" t="s">
        <v>392</v>
      </c>
    </row>
    <row r="2" spans="1:11" x14ac:dyDescent="0.3">
      <c r="A2" t="s">
        <v>353</v>
      </c>
      <c r="B2" s="6">
        <v>5189</v>
      </c>
      <c r="C2" s="3">
        <f>B2/$F$2 * 100</f>
        <v>22.047076818490822</v>
      </c>
      <c r="F2">
        <v>23536</v>
      </c>
      <c r="I2" t="s">
        <v>353</v>
      </c>
      <c r="J2" s="6">
        <v>5189</v>
      </c>
      <c r="K2" s="3">
        <v>22.047076818490822</v>
      </c>
    </row>
    <row r="3" spans="1:11" x14ac:dyDescent="0.3">
      <c r="A3" t="s">
        <v>361</v>
      </c>
      <c r="B3" s="6">
        <v>4268</v>
      </c>
      <c r="C3" s="3">
        <f t="shared" ref="C3:C50" si="0">B3/$F$2 * 100</f>
        <v>18.133922501699523</v>
      </c>
      <c r="I3" t="s">
        <v>361</v>
      </c>
      <c r="J3" s="6">
        <v>4268</v>
      </c>
      <c r="K3" s="3">
        <v>18.133922501699523</v>
      </c>
    </row>
    <row r="4" spans="1:11" x14ac:dyDescent="0.3">
      <c r="A4" t="s">
        <v>350</v>
      </c>
      <c r="B4" s="6">
        <v>3031</v>
      </c>
      <c r="C4" s="3">
        <f t="shared" si="0"/>
        <v>12.878144119646498</v>
      </c>
      <c r="I4" t="s">
        <v>350</v>
      </c>
      <c r="J4" s="6">
        <v>3031</v>
      </c>
      <c r="K4" s="3">
        <v>12.878144119646498</v>
      </c>
    </row>
    <row r="5" spans="1:11" x14ac:dyDescent="0.3">
      <c r="A5" t="s">
        <v>359</v>
      </c>
      <c r="B5" s="6">
        <v>2480</v>
      </c>
      <c r="C5" s="3">
        <f t="shared" si="0"/>
        <v>10.53704962610469</v>
      </c>
      <c r="D5" s="3">
        <f>SUM(C2:C5)</f>
        <v>63.596193065941534</v>
      </c>
      <c r="I5" t="s">
        <v>359</v>
      </c>
      <c r="J5" s="6">
        <v>2480</v>
      </c>
      <c r="K5" s="3">
        <v>10.53704962610469</v>
      </c>
    </row>
    <row r="6" spans="1:11" x14ac:dyDescent="0.3">
      <c r="A6" t="s">
        <v>129</v>
      </c>
      <c r="B6" s="6">
        <v>1639</v>
      </c>
      <c r="C6" s="3">
        <f t="shared" si="0"/>
        <v>6.9638001359619315</v>
      </c>
      <c r="I6" t="s">
        <v>129</v>
      </c>
      <c r="J6" s="6">
        <v>1639</v>
      </c>
      <c r="K6" s="3">
        <v>6.9638001359619315</v>
      </c>
    </row>
    <row r="7" spans="1:11" x14ac:dyDescent="0.3">
      <c r="A7" t="s">
        <v>383</v>
      </c>
      <c r="B7" s="6">
        <v>1335</v>
      </c>
      <c r="C7" s="3">
        <f t="shared" si="0"/>
        <v>5.6721617946974847</v>
      </c>
      <c r="I7" t="s">
        <v>383</v>
      </c>
      <c r="J7" s="6">
        <v>1335</v>
      </c>
      <c r="K7" s="3">
        <v>5.6721617946974847</v>
      </c>
    </row>
    <row r="8" spans="1:11" x14ac:dyDescent="0.3">
      <c r="A8" t="s">
        <v>358</v>
      </c>
      <c r="B8" s="6">
        <v>854</v>
      </c>
      <c r="C8" s="3">
        <f t="shared" si="0"/>
        <v>3.6284840244731478</v>
      </c>
      <c r="I8" t="s">
        <v>358</v>
      </c>
      <c r="J8" s="6">
        <v>854</v>
      </c>
      <c r="K8" s="3">
        <v>3.6284840244731478</v>
      </c>
    </row>
    <row r="9" spans="1:11" x14ac:dyDescent="0.3">
      <c r="A9" t="s">
        <v>360</v>
      </c>
      <c r="B9" s="6">
        <v>789</v>
      </c>
      <c r="C9" s="3">
        <f t="shared" si="0"/>
        <v>3.3523113528212098</v>
      </c>
      <c r="I9" t="s">
        <v>360</v>
      </c>
      <c r="J9" s="6">
        <v>789</v>
      </c>
      <c r="K9" s="3">
        <v>3.3523113528212098</v>
      </c>
    </row>
    <row r="10" spans="1:11" x14ac:dyDescent="0.3">
      <c r="A10" t="s">
        <v>348</v>
      </c>
      <c r="B10" s="6">
        <v>504</v>
      </c>
      <c r="C10" s="3">
        <f t="shared" si="0"/>
        <v>2.1414004078857922</v>
      </c>
      <c r="I10" t="s">
        <v>348</v>
      </c>
      <c r="J10" s="6">
        <v>504</v>
      </c>
      <c r="K10" s="3">
        <v>2.1414004078857922</v>
      </c>
    </row>
    <row r="11" spans="1:11" x14ac:dyDescent="0.3">
      <c r="A11" t="s">
        <v>407</v>
      </c>
      <c r="B11" s="6">
        <v>484</v>
      </c>
      <c r="C11" s="3">
        <f t="shared" si="0"/>
        <v>2.0564242012236571</v>
      </c>
      <c r="I11" t="s">
        <v>407</v>
      </c>
      <c r="J11" s="6">
        <v>484</v>
      </c>
      <c r="K11" s="3">
        <v>2.0564242012236571</v>
      </c>
    </row>
    <row r="12" spans="1:11" x14ac:dyDescent="0.3">
      <c r="A12" t="s">
        <v>382</v>
      </c>
      <c r="B12" s="6">
        <v>480</v>
      </c>
      <c r="C12" s="3">
        <f t="shared" si="0"/>
        <v>2.0394289598912305</v>
      </c>
      <c r="I12" t="s">
        <v>6</v>
      </c>
      <c r="J12" s="6">
        <f>$F$2 - SUM(J2:J11)</f>
        <v>2963</v>
      </c>
      <c r="K12" s="3">
        <f>100 - SUM(K2:K11)</f>
        <v>12.589225016995229</v>
      </c>
    </row>
    <row r="13" spans="1:11" x14ac:dyDescent="0.3">
      <c r="A13" t="s">
        <v>386</v>
      </c>
      <c r="B13" s="6">
        <v>307</v>
      </c>
      <c r="C13" s="3">
        <f t="shared" si="0"/>
        <v>1.3043847722637663</v>
      </c>
    </row>
    <row r="14" spans="1:11" x14ac:dyDescent="0.3">
      <c r="A14" t="s">
        <v>375</v>
      </c>
      <c r="B14" s="6">
        <v>241</v>
      </c>
      <c r="C14" s="3">
        <f t="shared" si="0"/>
        <v>1.0239632902787221</v>
      </c>
    </row>
    <row r="15" spans="1:11" x14ac:dyDescent="0.3">
      <c r="A15" t="s">
        <v>356</v>
      </c>
      <c r="B15" s="6">
        <v>190</v>
      </c>
      <c r="C15" s="3">
        <f t="shared" si="0"/>
        <v>0.80727396329027867</v>
      </c>
    </row>
    <row r="16" spans="1:11" x14ac:dyDescent="0.3">
      <c r="A16" t="s">
        <v>373</v>
      </c>
      <c r="B16" s="6">
        <v>176</v>
      </c>
      <c r="C16" s="3">
        <f t="shared" si="0"/>
        <v>0.74779061862678453</v>
      </c>
    </row>
    <row r="17" spans="1:3" x14ac:dyDescent="0.3">
      <c r="A17" t="s">
        <v>379</v>
      </c>
      <c r="B17" s="6">
        <v>167</v>
      </c>
      <c r="C17" s="3">
        <f t="shared" si="0"/>
        <v>0.70955132562882395</v>
      </c>
    </row>
    <row r="18" spans="1:3" x14ac:dyDescent="0.3">
      <c r="A18" t="s">
        <v>372</v>
      </c>
      <c r="B18" s="6">
        <v>164</v>
      </c>
      <c r="C18" s="3">
        <f t="shared" si="0"/>
        <v>0.69680489462950368</v>
      </c>
    </row>
    <row r="19" spans="1:3" x14ac:dyDescent="0.3">
      <c r="A19" t="s">
        <v>355</v>
      </c>
      <c r="B19" s="6">
        <v>146</v>
      </c>
      <c r="C19" s="3">
        <f t="shared" si="0"/>
        <v>0.62032630863358262</v>
      </c>
    </row>
    <row r="20" spans="1:3" x14ac:dyDescent="0.3">
      <c r="A20" t="s">
        <v>365</v>
      </c>
      <c r="B20" s="6">
        <v>135</v>
      </c>
      <c r="C20" s="3">
        <f t="shared" si="0"/>
        <v>0.57358939496940853</v>
      </c>
    </row>
    <row r="21" spans="1:3" x14ac:dyDescent="0.3">
      <c r="A21" t="s">
        <v>349</v>
      </c>
      <c r="B21" s="6">
        <v>126</v>
      </c>
      <c r="C21" s="3">
        <f t="shared" si="0"/>
        <v>0.53535010197144806</v>
      </c>
    </row>
    <row r="22" spans="1:3" x14ac:dyDescent="0.3">
      <c r="A22" t="s">
        <v>385</v>
      </c>
      <c r="B22" s="6">
        <v>108</v>
      </c>
      <c r="C22" s="3">
        <f t="shared" si="0"/>
        <v>0.45887151597552683</v>
      </c>
    </row>
    <row r="23" spans="1:3" x14ac:dyDescent="0.3">
      <c r="A23" t="s">
        <v>378</v>
      </c>
      <c r="B23" s="6">
        <v>105</v>
      </c>
      <c r="C23" s="3">
        <f t="shared" si="0"/>
        <v>0.44612508497620662</v>
      </c>
    </row>
    <row r="24" spans="1:3" x14ac:dyDescent="0.3">
      <c r="A24" t="s">
        <v>377</v>
      </c>
      <c r="B24" s="6">
        <v>83</v>
      </c>
      <c r="C24" s="3">
        <f t="shared" si="0"/>
        <v>0.3526512576478586</v>
      </c>
    </row>
    <row r="25" spans="1:3" x14ac:dyDescent="0.3">
      <c r="A25" t="s">
        <v>94</v>
      </c>
      <c r="B25" s="6">
        <v>74</v>
      </c>
      <c r="C25" s="3">
        <f t="shared" si="0"/>
        <v>0.31441196464989801</v>
      </c>
    </row>
    <row r="26" spans="1:3" x14ac:dyDescent="0.3">
      <c r="A26" t="s">
        <v>364</v>
      </c>
      <c r="B26" s="6">
        <v>73</v>
      </c>
      <c r="C26" s="3">
        <f t="shared" si="0"/>
        <v>0.31016315431679131</v>
      </c>
    </row>
    <row r="27" spans="1:3" x14ac:dyDescent="0.3">
      <c r="A27" t="s">
        <v>380</v>
      </c>
      <c r="B27" s="6">
        <v>66</v>
      </c>
      <c r="C27" s="3">
        <f t="shared" si="0"/>
        <v>0.28042148198504419</v>
      </c>
    </row>
    <row r="28" spans="1:3" x14ac:dyDescent="0.3">
      <c r="A28" t="s">
        <v>397</v>
      </c>
      <c r="B28" s="6">
        <v>58</v>
      </c>
      <c r="C28" s="3">
        <f t="shared" si="0"/>
        <v>0.24643099932019036</v>
      </c>
    </row>
    <row r="29" spans="1:3" x14ac:dyDescent="0.3">
      <c r="A29" t="s">
        <v>368</v>
      </c>
      <c r="B29" s="6">
        <v>33</v>
      </c>
      <c r="C29" s="3">
        <f t="shared" si="0"/>
        <v>0.14021074099252209</v>
      </c>
    </row>
    <row r="30" spans="1:3" x14ac:dyDescent="0.3">
      <c r="A30" t="s">
        <v>362</v>
      </c>
      <c r="B30" s="6">
        <v>31</v>
      </c>
      <c r="C30" s="3">
        <f t="shared" si="0"/>
        <v>0.13171312032630864</v>
      </c>
    </row>
    <row r="31" spans="1:3" x14ac:dyDescent="0.3">
      <c r="A31" t="s">
        <v>390</v>
      </c>
      <c r="B31" s="6">
        <v>27</v>
      </c>
      <c r="C31" s="3">
        <f t="shared" si="0"/>
        <v>0.11471787899388171</v>
      </c>
    </row>
    <row r="32" spans="1:3" x14ac:dyDescent="0.3">
      <c r="A32" t="s">
        <v>357</v>
      </c>
      <c r="B32" s="6">
        <v>22</v>
      </c>
      <c r="C32" s="3">
        <f t="shared" si="0"/>
        <v>9.3473827328348066E-2</v>
      </c>
    </row>
    <row r="33" spans="1:3" x14ac:dyDescent="0.3">
      <c r="A33" t="s">
        <v>381</v>
      </c>
      <c r="B33" s="6">
        <v>19</v>
      </c>
      <c r="C33" s="3">
        <f t="shared" si="0"/>
        <v>8.0727396329027881E-2</v>
      </c>
    </row>
    <row r="34" spans="1:3" x14ac:dyDescent="0.3">
      <c r="A34" t="s">
        <v>351</v>
      </c>
      <c r="B34" s="6">
        <v>19</v>
      </c>
      <c r="C34" s="3">
        <f t="shared" si="0"/>
        <v>8.0727396329027881E-2</v>
      </c>
    </row>
    <row r="35" spans="1:3" x14ac:dyDescent="0.3">
      <c r="A35" t="s">
        <v>363</v>
      </c>
      <c r="B35" s="6">
        <v>17</v>
      </c>
      <c r="C35" s="3">
        <f t="shared" si="0"/>
        <v>7.2229775662814411E-2</v>
      </c>
    </row>
    <row r="36" spans="1:3" x14ac:dyDescent="0.3">
      <c r="A36" t="s">
        <v>398</v>
      </c>
      <c r="B36" s="6">
        <v>17</v>
      </c>
      <c r="C36" s="3">
        <f t="shared" si="0"/>
        <v>7.2229775662814411E-2</v>
      </c>
    </row>
    <row r="37" spans="1:3" x14ac:dyDescent="0.3">
      <c r="A37" t="s">
        <v>394</v>
      </c>
      <c r="B37" s="6">
        <v>14</v>
      </c>
      <c r="C37" s="3">
        <f t="shared" si="0"/>
        <v>5.9483344663494225E-2</v>
      </c>
    </row>
    <row r="38" spans="1:3" x14ac:dyDescent="0.3">
      <c r="A38" t="s">
        <v>387</v>
      </c>
      <c r="B38" s="6">
        <v>13</v>
      </c>
      <c r="C38" s="3">
        <f t="shared" si="0"/>
        <v>5.523453433038749E-2</v>
      </c>
    </row>
    <row r="39" spans="1:3" x14ac:dyDescent="0.3">
      <c r="A39" t="s">
        <v>366</v>
      </c>
      <c r="B39" s="6">
        <v>10</v>
      </c>
      <c r="C39" s="3">
        <f t="shared" si="0"/>
        <v>4.2488103331067298E-2</v>
      </c>
    </row>
    <row r="40" spans="1:3" x14ac:dyDescent="0.3">
      <c r="A40" t="s">
        <v>371</v>
      </c>
      <c r="B40" s="6">
        <v>8</v>
      </c>
      <c r="C40" s="3">
        <f t="shared" si="0"/>
        <v>3.3990482664853841E-2</v>
      </c>
    </row>
    <row r="41" spans="1:3" x14ac:dyDescent="0.3">
      <c r="A41" t="s">
        <v>389</v>
      </c>
      <c r="B41" s="6">
        <v>8</v>
      </c>
      <c r="C41" s="3">
        <f t="shared" si="0"/>
        <v>3.3990482664853841E-2</v>
      </c>
    </row>
    <row r="42" spans="1:3" x14ac:dyDescent="0.3">
      <c r="A42" t="s">
        <v>376</v>
      </c>
      <c r="B42" s="6">
        <v>7</v>
      </c>
      <c r="C42" s="3">
        <f t="shared" si="0"/>
        <v>2.9741672331747113E-2</v>
      </c>
    </row>
    <row r="43" spans="1:3" x14ac:dyDescent="0.3">
      <c r="A43" t="s">
        <v>374</v>
      </c>
      <c r="B43" s="6">
        <v>5</v>
      </c>
      <c r="C43" s="3">
        <f t="shared" si="0"/>
        <v>2.1244051665533649E-2</v>
      </c>
    </row>
    <row r="44" spans="1:3" x14ac:dyDescent="0.3">
      <c r="A44" t="s">
        <v>352</v>
      </c>
      <c r="B44" s="6">
        <v>3</v>
      </c>
      <c r="C44" s="3">
        <f t="shared" si="0"/>
        <v>1.274643099932019E-2</v>
      </c>
    </row>
    <row r="45" spans="1:3" x14ac:dyDescent="0.3">
      <c r="A45" t="s">
        <v>367</v>
      </c>
      <c r="B45" s="6">
        <v>3</v>
      </c>
      <c r="C45" s="3">
        <f t="shared" si="0"/>
        <v>1.274643099932019E-2</v>
      </c>
    </row>
    <row r="46" spans="1:3" x14ac:dyDescent="0.3">
      <c r="A46" t="s">
        <v>384</v>
      </c>
      <c r="B46" s="6">
        <v>2</v>
      </c>
      <c r="C46" s="3">
        <f t="shared" si="0"/>
        <v>8.4976206662134603E-3</v>
      </c>
    </row>
    <row r="47" spans="1:3" x14ac:dyDescent="0.3">
      <c r="A47" t="s">
        <v>396</v>
      </c>
      <c r="B47" s="6">
        <v>2</v>
      </c>
      <c r="C47" s="3">
        <f t="shared" si="0"/>
        <v>8.4976206662134603E-3</v>
      </c>
    </row>
    <row r="48" spans="1:3" x14ac:dyDescent="0.3">
      <c r="A48" t="s">
        <v>388</v>
      </c>
      <c r="B48" s="6">
        <v>2</v>
      </c>
      <c r="C48" s="3">
        <f t="shared" si="0"/>
        <v>8.4976206662134603E-3</v>
      </c>
    </row>
    <row r="49" spans="1:3" x14ac:dyDescent="0.3">
      <c r="A49" t="s">
        <v>395</v>
      </c>
      <c r="B49" s="6">
        <v>1</v>
      </c>
      <c r="C49" s="3">
        <f t="shared" si="0"/>
        <v>4.2488103331067301E-3</v>
      </c>
    </row>
    <row r="50" spans="1:3" x14ac:dyDescent="0.3">
      <c r="A50" t="s">
        <v>370</v>
      </c>
      <c r="B50" s="6">
        <v>1</v>
      </c>
      <c r="C50" s="3">
        <f t="shared" si="0"/>
        <v>4.2488103331067301E-3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7CFC-835F-4D09-96A4-0686C48C43D0}">
  <dimension ref="A1:I55"/>
  <sheetViews>
    <sheetView workbookViewId="0">
      <selection activeCell="G33" sqref="G33"/>
    </sheetView>
  </sheetViews>
  <sheetFormatPr defaultRowHeight="14.4" x14ac:dyDescent="0.3"/>
  <cols>
    <col min="1" max="1" width="17.88671875" customWidth="1"/>
    <col min="2" max="2" width="8.88671875" style="6"/>
    <col min="3" max="3" width="8.88671875" style="3"/>
    <col min="8" max="8" width="23.109375" customWidth="1"/>
    <col min="9" max="9" width="8.88671875" style="3"/>
  </cols>
  <sheetData>
    <row r="1" spans="1:9" s="1" customFormat="1" x14ac:dyDescent="0.3">
      <c r="A1" s="1" t="s">
        <v>405</v>
      </c>
      <c r="B1" s="7" t="s">
        <v>29</v>
      </c>
      <c r="C1" s="2" t="s">
        <v>406</v>
      </c>
      <c r="F1" s="1" t="s">
        <v>7</v>
      </c>
      <c r="H1" s="1" t="s">
        <v>405</v>
      </c>
      <c r="I1" s="2" t="s">
        <v>406</v>
      </c>
    </row>
    <row r="2" spans="1:9" x14ac:dyDescent="0.3">
      <c r="A2" t="s">
        <v>359</v>
      </c>
      <c r="B2" s="6">
        <v>98987</v>
      </c>
      <c r="C2" s="3">
        <f>B2 / $F$2 * 100</f>
        <v>26.362578332441149</v>
      </c>
      <c r="F2">
        <v>375483</v>
      </c>
      <c r="H2" t="s">
        <v>359</v>
      </c>
      <c r="I2" s="3">
        <v>26.362578332441149</v>
      </c>
    </row>
    <row r="3" spans="1:9" x14ac:dyDescent="0.3">
      <c r="A3" t="s">
        <v>129</v>
      </c>
      <c r="B3" s="6">
        <v>86031</v>
      </c>
      <c r="C3" s="3">
        <f t="shared" ref="C3:C55" si="0">B3 / $F$2 * 100</f>
        <v>22.912089229072954</v>
      </c>
      <c r="H3" t="s">
        <v>129</v>
      </c>
      <c r="I3" s="3">
        <v>22.912089229072954</v>
      </c>
    </row>
    <row r="4" spans="1:9" x14ac:dyDescent="0.3">
      <c r="A4" t="s">
        <v>386</v>
      </c>
      <c r="B4" s="6">
        <v>26708</v>
      </c>
      <c r="C4" s="3">
        <f t="shared" si="0"/>
        <v>7.1129718256219316</v>
      </c>
      <c r="H4" t="s">
        <v>386</v>
      </c>
      <c r="I4" s="3">
        <v>7.1129718256219316</v>
      </c>
    </row>
    <row r="5" spans="1:9" x14ac:dyDescent="0.3">
      <c r="A5" t="s">
        <v>353</v>
      </c>
      <c r="B5" s="6">
        <v>20770</v>
      </c>
      <c r="C5" s="3">
        <f t="shared" si="0"/>
        <v>5.5315420405184783</v>
      </c>
      <c r="H5" t="s">
        <v>353</v>
      </c>
      <c r="I5" s="3">
        <v>5.5315420405184783</v>
      </c>
    </row>
    <row r="6" spans="1:9" x14ac:dyDescent="0.3">
      <c r="A6" t="s">
        <v>350</v>
      </c>
      <c r="B6" s="6">
        <v>15189</v>
      </c>
      <c r="C6" s="3">
        <f t="shared" si="0"/>
        <v>4.0451897955433402</v>
      </c>
      <c r="H6" t="s">
        <v>350</v>
      </c>
      <c r="I6" s="3">
        <v>4.0451897955433402</v>
      </c>
    </row>
    <row r="7" spans="1:9" x14ac:dyDescent="0.3">
      <c r="A7" t="s">
        <v>358</v>
      </c>
      <c r="B7" s="6">
        <v>14603</v>
      </c>
      <c r="C7" s="3">
        <f t="shared" si="0"/>
        <v>3.8891241414391597</v>
      </c>
      <c r="H7" t="s">
        <v>358</v>
      </c>
      <c r="I7" s="3">
        <v>3.8891241414391597</v>
      </c>
    </row>
    <row r="8" spans="1:9" x14ac:dyDescent="0.3">
      <c r="A8" t="s">
        <v>368</v>
      </c>
      <c r="B8" s="6">
        <v>13552</v>
      </c>
      <c r="C8" s="3">
        <f t="shared" si="0"/>
        <v>3.6092179938905358</v>
      </c>
      <c r="H8" t="s">
        <v>368</v>
      </c>
      <c r="I8" s="3">
        <v>3.6092179938905358</v>
      </c>
    </row>
    <row r="9" spans="1:9" x14ac:dyDescent="0.3">
      <c r="A9" t="s">
        <v>348</v>
      </c>
      <c r="B9" s="6">
        <v>12845</v>
      </c>
      <c r="C9" s="3">
        <f t="shared" si="0"/>
        <v>3.4209271791266183</v>
      </c>
      <c r="H9" t="s">
        <v>348</v>
      </c>
      <c r="I9" s="3">
        <v>3.4209271791266183</v>
      </c>
    </row>
    <row r="10" spans="1:9" x14ac:dyDescent="0.3">
      <c r="A10" t="s">
        <v>361</v>
      </c>
      <c r="B10" s="6">
        <v>11276</v>
      </c>
      <c r="C10" s="3">
        <f t="shared" si="0"/>
        <v>3.0030653851173024</v>
      </c>
      <c r="H10" t="s">
        <v>361</v>
      </c>
      <c r="I10" s="3">
        <v>3.0030653851173024</v>
      </c>
    </row>
    <row r="11" spans="1:9" x14ac:dyDescent="0.3">
      <c r="A11" t="s">
        <v>385</v>
      </c>
      <c r="B11" s="6">
        <v>10610</v>
      </c>
      <c r="C11" s="3">
        <f t="shared" si="0"/>
        <v>2.8256938396678413</v>
      </c>
      <c r="H11" t="s">
        <v>385</v>
      </c>
      <c r="I11" s="3">
        <v>2.8256938396678413</v>
      </c>
    </row>
    <row r="12" spans="1:9" x14ac:dyDescent="0.3">
      <c r="A12" t="s">
        <v>349</v>
      </c>
      <c r="B12" s="6">
        <v>10514</v>
      </c>
      <c r="C12" s="3">
        <f t="shared" si="0"/>
        <v>2.8001267700535042</v>
      </c>
    </row>
    <row r="13" spans="1:9" x14ac:dyDescent="0.3">
      <c r="A13" t="s">
        <v>379</v>
      </c>
      <c r="B13" s="6">
        <v>9224</v>
      </c>
      <c r="C13" s="3">
        <f t="shared" si="0"/>
        <v>2.4565692721108543</v>
      </c>
    </row>
    <row r="14" spans="1:9" x14ac:dyDescent="0.3">
      <c r="A14" t="s">
        <v>372</v>
      </c>
      <c r="B14" s="6">
        <v>7259</v>
      </c>
      <c r="C14" s="3">
        <f t="shared" si="0"/>
        <v>1.9332433159423994</v>
      </c>
    </row>
    <row r="15" spans="1:9" x14ac:dyDescent="0.3">
      <c r="A15" t="s">
        <v>380</v>
      </c>
      <c r="B15" s="6">
        <v>7013</v>
      </c>
      <c r="C15" s="3">
        <f t="shared" si="0"/>
        <v>1.8677277000556616</v>
      </c>
    </row>
    <row r="16" spans="1:9" x14ac:dyDescent="0.3">
      <c r="A16" t="s">
        <v>383</v>
      </c>
      <c r="B16" s="6">
        <v>6211</v>
      </c>
      <c r="C16" s="3">
        <f t="shared" si="0"/>
        <v>1.6541361393192238</v>
      </c>
    </row>
    <row r="17" spans="1:3" x14ac:dyDescent="0.3">
      <c r="A17" t="s">
        <v>365</v>
      </c>
      <c r="B17" s="6">
        <v>3783</v>
      </c>
      <c r="C17" s="3">
        <f t="shared" si="0"/>
        <v>1.0075023369899569</v>
      </c>
    </row>
    <row r="18" spans="1:3" x14ac:dyDescent="0.3">
      <c r="A18" t="s">
        <v>407</v>
      </c>
      <c r="B18" s="6">
        <v>3629</v>
      </c>
      <c r="C18" s="3">
        <f t="shared" si="0"/>
        <v>0.96648849615029175</v>
      </c>
    </row>
    <row r="19" spans="1:3" x14ac:dyDescent="0.3">
      <c r="A19" t="s">
        <v>360</v>
      </c>
      <c r="B19" s="6">
        <v>3564</v>
      </c>
      <c r="C19" s="3">
        <f t="shared" si="0"/>
        <v>0.94917745943225129</v>
      </c>
    </row>
    <row r="20" spans="1:3" x14ac:dyDescent="0.3">
      <c r="A20" t="s">
        <v>356</v>
      </c>
      <c r="B20" s="6">
        <v>2454</v>
      </c>
      <c r="C20" s="3">
        <f t="shared" si="0"/>
        <v>0.65355821701648276</v>
      </c>
    </row>
    <row r="21" spans="1:3" x14ac:dyDescent="0.3">
      <c r="A21" t="s">
        <v>94</v>
      </c>
      <c r="B21" s="6">
        <v>1782</v>
      </c>
      <c r="C21" s="3">
        <f t="shared" si="0"/>
        <v>0.47458872971612565</v>
      </c>
    </row>
    <row r="22" spans="1:3" x14ac:dyDescent="0.3">
      <c r="A22" t="s">
        <v>351</v>
      </c>
      <c r="B22" s="6">
        <v>1313</v>
      </c>
      <c r="C22" s="3">
        <f t="shared" si="0"/>
        <v>0.34968294170441805</v>
      </c>
    </row>
    <row r="23" spans="1:3" x14ac:dyDescent="0.3">
      <c r="A23" t="s">
        <v>364</v>
      </c>
      <c r="B23" s="6">
        <v>1232</v>
      </c>
      <c r="C23" s="3">
        <f t="shared" si="0"/>
        <v>0.32811072671732144</v>
      </c>
    </row>
    <row r="24" spans="1:3" x14ac:dyDescent="0.3">
      <c r="A24" t="s">
        <v>384</v>
      </c>
      <c r="B24" s="6">
        <v>1042</v>
      </c>
      <c r="C24" s="3">
        <f t="shared" si="0"/>
        <v>0.27750923477227996</v>
      </c>
    </row>
    <row r="25" spans="1:3" x14ac:dyDescent="0.3">
      <c r="A25" t="s">
        <v>371</v>
      </c>
      <c r="B25" s="6">
        <v>883</v>
      </c>
      <c r="C25" s="3">
        <f t="shared" si="0"/>
        <v>0.23516377572353475</v>
      </c>
    </row>
    <row r="26" spans="1:3" x14ac:dyDescent="0.3">
      <c r="A26" t="s">
        <v>382</v>
      </c>
      <c r="B26" s="6">
        <v>718</v>
      </c>
      <c r="C26" s="3">
        <f t="shared" si="0"/>
        <v>0.19122037482389348</v>
      </c>
    </row>
    <row r="27" spans="1:3" x14ac:dyDescent="0.3">
      <c r="A27" t="s">
        <v>355</v>
      </c>
      <c r="B27" s="6">
        <v>662</v>
      </c>
      <c r="C27" s="3">
        <f t="shared" si="0"/>
        <v>0.17630625088219706</v>
      </c>
    </row>
    <row r="28" spans="1:3" x14ac:dyDescent="0.3">
      <c r="A28" t="s">
        <v>375</v>
      </c>
      <c r="B28" s="6">
        <v>639</v>
      </c>
      <c r="C28" s="3">
        <f t="shared" si="0"/>
        <v>0.17018080712042891</v>
      </c>
    </row>
    <row r="29" spans="1:3" x14ac:dyDescent="0.3">
      <c r="A29" t="s">
        <v>378</v>
      </c>
      <c r="B29" s="6">
        <v>502</v>
      </c>
      <c r="C29" s="3">
        <f t="shared" si="0"/>
        <v>0.13369446819163583</v>
      </c>
    </row>
    <row r="30" spans="1:3" x14ac:dyDescent="0.3">
      <c r="A30" t="s">
        <v>390</v>
      </c>
      <c r="B30" s="6">
        <v>286</v>
      </c>
      <c r="C30" s="3">
        <f t="shared" si="0"/>
        <v>7.6168561559378192E-2</v>
      </c>
    </row>
    <row r="31" spans="1:3" x14ac:dyDescent="0.3">
      <c r="A31" t="s">
        <v>376</v>
      </c>
      <c r="B31" s="6">
        <v>282</v>
      </c>
      <c r="C31" s="3">
        <f t="shared" si="0"/>
        <v>7.5103266992114157E-2</v>
      </c>
    </row>
    <row r="32" spans="1:3" x14ac:dyDescent="0.3">
      <c r="A32" t="s">
        <v>373</v>
      </c>
      <c r="B32" s="6">
        <v>270</v>
      </c>
      <c r="C32" s="3">
        <f t="shared" si="0"/>
        <v>7.1907383290322063E-2</v>
      </c>
    </row>
    <row r="33" spans="1:3" x14ac:dyDescent="0.3">
      <c r="A33" t="s">
        <v>366</v>
      </c>
      <c r="B33" s="6">
        <v>259</v>
      </c>
      <c r="C33" s="3">
        <f t="shared" si="0"/>
        <v>6.8977823230345986E-2</v>
      </c>
    </row>
    <row r="34" spans="1:3" x14ac:dyDescent="0.3">
      <c r="A34" t="s">
        <v>377</v>
      </c>
      <c r="B34" s="6">
        <v>247</v>
      </c>
      <c r="C34" s="3">
        <f t="shared" si="0"/>
        <v>6.5781939528553893E-2</v>
      </c>
    </row>
    <row r="35" spans="1:3" x14ac:dyDescent="0.3">
      <c r="A35" t="s">
        <v>394</v>
      </c>
      <c r="B35" s="6">
        <v>230</v>
      </c>
      <c r="C35" s="3">
        <f t="shared" si="0"/>
        <v>6.1254437617681762E-2</v>
      </c>
    </row>
    <row r="36" spans="1:3" x14ac:dyDescent="0.3">
      <c r="A36" t="s">
        <v>389</v>
      </c>
      <c r="B36" s="6">
        <v>212</v>
      </c>
      <c r="C36" s="3">
        <f t="shared" si="0"/>
        <v>5.6460612064993615E-2</v>
      </c>
    </row>
    <row r="37" spans="1:3" x14ac:dyDescent="0.3">
      <c r="A37" t="s">
        <v>397</v>
      </c>
      <c r="B37" s="6">
        <v>118</v>
      </c>
      <c r="C37" s="3">
        <f t="shared" si="0"/>
        <v>3.1426189734288908E-2</v>
      </c>
    </row>
    <row r="38" spans="1:3" x14ac:dyDescent="0.3">
      <c r="A38" t="s">
        <v>370</v>
      </c>
      <c r="B38" s="6">
        <v>115</v>
      </c>
      <c r="C38" s="3">
        <f t="shared" si="0"/>
        <v>3.0627218808840881E-2</v>
      </c>
    </row>
    <row r="39" spans="1:3" x14ac:dyDescent="0.3">
      <c r="A39" t="s">
        <v>357</v>
      </c>
      <c r="B39" s="6">
        <v>100</v>
      </c>
      <c r="C39" s="3">
        <f t="shared" si="0"/>
        <v>2.6632364181600761E-2</v>
      </c>
    </row>
    <row r="40" spans="1:3" x14ac:dyDescent="0.3">
      <c r="A40" t="s">
        <v>398</v>
      </c>
      <c r="B40" s="6">
        <v>71</v>
      </c>
      <c r="C40" s="3">
        <f t="shared" si="0"/>
        <v>1.8908978568936544E-2</v>
      </c>
    </row>
    <row r="41" spans="1:3" x14ac:dyDescent="0.3">
      <c r="A41" t="s">
        <v>367</v>
      </c>
      <c r="B41" s="6">
        <v>50</v>
      </c>
      <c r="C41" s="3">
        <f t="shared" si="0"/>
        <v>1.331618209080038E-2</v>
      </c>
    </row>
    <row r="42" spans="1:3" x14ac:dyDescent="0.3">
      <c r="A42" t="s">
        <v>388</v>
      </c>
      <c r="B42" s="6">
        <v>47</v>
      </c>
      <c r="C42" s="3">
        <f t="shared" si="0"/>
        <v>1.2517211165352359E-2</v>
      </c>
    </row>
    <row r="43" spans="1:3" x14ac:dyDescent="0.3">
      <c r="A43" t="s">
        <v>362</v>
      </c>
      <c r="B43" s="6">
        <v>33</v>
      </c>
      <c r="C43" s="3">
        <f t="shared" si="0"/>
        <v>8.7886801799282512E-3</v>
      </c>
    </row>
    <row r="44" spans="1:3" x14ac:dyDescent="0.3">
      <c r="A44" t="s">
        <v>411</v>
      </c>
      <c r="B44" s="6">
        <v>31</v>
      </c>
      <c r="C44" s="3">
        <f t="shared" si="0"/>
        <v>8.2560328962962368E-3</v>
      </c>
    </row>
    <row r="45" spans="1:3" x14ac:dyDescent="0.3">
      <c r="A45" t="s">
        <v>363</v>
      </c>
      <c r="B45" s="6">
        <v>31</v>
      </c>
      <c r="C45" s="3">
        <f t="shared" si="0"/>
        <v>8.2560328962962368E-3</v>
      </c>
    </row>
    <row r="46" spans="1:3" x14ac:dyDescent="0.3">
      <c r="A46" t="s">
        <v>381</v>
      </c>
      <c r="B46" s="6">
        <v>24</v>
      </c>
      <c r="C46" s="3">
        <f t="shared" si="0"/>
        <v>6.3917674035841839E-3</v>
      </c>
    </row>
    <row r="47" spans="1:3" x14ac:dyDescent="0.3">
      <c r="A47" t="s">
        <v>412</v>
      </c>
      <c r="B47" s="6">
        <v>24</v>
      </c>
      <c r="C47" s="3">
        <f t="shared" si="0"/>
        <v>6.3917674035841839E-3</v>
      </c>
    </row>
    <row r="48" spans="1:3" x14ac:dyDescent="0.3">
      <c r="A48" t="s">
        <v>387</v>
      </c>
      <c r="B48" s="6">
        <v>22</v>
      </c>
      <c r="C48" s="3">
        <f t="shared" si="0"/>
        <v>5.8591201199521686E-3</v>
      </c>
    </row>
    <row r="49" spans="1:3" x14ac:dyDescent="0.3">
      <c r="A49" t="s">
        <v>374</v>
      </c>
      <c r="B49" s="6">
        <v>11</v>
      </c>
      <c r="C49" s="3">
        <f t="shared" si="0"/>
        <v>2.9295600599760843E-3</v>
      </c>
    </row>
    <row r="50" spans="1:3" x14ac:dyDescent="0.3">
      <c r="A50" t="s">
        <v>395</v>
      </c>
      <c r="B50" s="6">
        <v>11</v>
      </c>
      <c r="C50" s="3">
        <f t="shared" si="0"/>
        <v>2.9295600599760843E-3</v>
      </c>
    </row>
    <row r="51" spans="1:3" x14ac:dyDescent="0.3">
      <c r="A51" t="s">
        <v>352</v>
      </c>
      <c r="B51" s="6">
        <v>5</v>
      </c>
      <c r="C51" s="3">
        <f t="shared" si="0"/>
        <v>1.3316182090800381E-3</v>
      </c>
    </row>
    <row r="52" spans="1:3" x14ac:dyDescent="0.3">
      <c r="A52" t="s">
        <v>413</v>
      </c>
      <c r="B52" s="6">
        <v>4</v>
      </c>
      <c r="C52" s="3">
        <f t="shared" si="0"/>
        <v>1.0652945672640305E-3</v>
      </c>
    </row>
    <row r="53" spans="1:3" x14ac:dyDescent="0.3">
      <c r="A53" t="s">
        <v>396</v>
      </c>
      <c r="B53" s="6">
        <v>2</v>
      </c>
      <c r="C53" s="3">
        <f t="shared" si="0"/>
        <v>5.3264728363201525E-4</v>
      </c>
    </row>
    <row r="54" spans="1:3" x14ac:dyDescent="0.3">
      <c r="A54" t="s">
        <v>354</v>
      </c>
      <c r="B54" s="6">
        <v>2</v>
      </c>
      <c r="C54" s="3">
        <f t="shared" si="0"/>
        <v>5.3264728363201525E-4</v>
      </c>
    </row>
    <row r="55" spans="1:3" x14ac:dyDescent="0.3">
      <c r="A55" t="s">
        <v>369</v>
      </c>
      <c r="B55" s="6">
        <v>1</v>
      </c>
      <c r="C55" s="3">
        <f t="shared" si="0"/>
        <v>2.6632364181600763E-4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8D6B-C9D4-41AD-BE5F-0BAC7E13C1A0}">
  <dimension ref="A1:D298"/>
  <sheetViews>
    <sheetView workbookViewId="0">
      <selection activeCell="F21" sqref="F21"/>
    </sheetView>
  </sheetViews>
  <sheetFormatPr defaultRowHeight="14.4" x14ac:dyDescent="0.3"/>
  <cols>
    <col min="1" max="2" width="18.77734375" customWidth="1"/>
    <col min="3" max="3" width="8.88671875" style="6"/>
    <col min="4" max="4" width="8.88671875" style="3"/>
  </cols>
  <sheetData>
    <row r="1" spans="1:4" s="1" customFormat="1" x14ac:dyDescent="0.3">
      <c r="A1" s="1" t="s">
        <v>26</v>
      </c>
      <c r="B1" s="1" t="s">
        <v>405</v>
      </c>
      <c r="C1" s="7" t="s">
        <v>337</v>
      </c>
      <c r="D1" s="2" t="s">
        <v>338</v>
      </c>
    </row>
    <row r="2" spans="1:4" x14ac:dyDescent="0.3">
      <c r="A2" t="s">
        <v>284</v>
      </c>
      <c r="B2" t="s">
        <v>395</v>
      </c>
      <c r="C2" s="6">
        <v>1441</v>
      </c>
      <c r="D2" s="3">
        <f>C2/365</f>
        <v>3.9479452054794519</v>
      </c>
    </row>
    <row r="3" spans="1:4" x14ac:dyDescent="0.3">
      <c r="A3" t="s">
        <v>251</v>
      </c>
      <c r="B3" t="s">
        <v>351</v>
      </c>
      <c r="C3" s="6">
        <v>1258.5999999999999</v>
      </c>
      <c r="D3" s="3">
        <f t="shared" ref="D3:D66" si="0">C3/365</f>
        <v>3.4482191780821916</v>
      </c>
    </row>
    <row r="4" spans="1:4" x14ac:dyDescent="0.3">
      <c r="A4" t="s">
        <v>283</v>
      </c>
      <c r="B4" t="s">
        <v>367</v>
      </c>
      <c r="C4" s="6">
        <v>1191</v>
      </c>
      <c r="D4" s="3">
        <f t="shared" si="0"/>
        <v>3.2630136986301368</v>
      </c>
    </row>
    <row r="5" spans="1:4" x14ac:dyDescent="0.3">
      <c r="A5" t="s">
        <v>184</v>
      </c>
      <c r="B5" t="s">
        <v>362</v>
      </c>
      <c r="C5" s="6">
        <v>1105.916666666667</v>
      </c>
      <c r="D5" s="3">
        <f t="shared" si="0"/>
        <v>3.0299086757990876</v>
      </c>
    </row>
    <row r="6" spans="1:4" x14ac:dyDescent="0.3">
      <c r="A6" t="s">
        <v>200</v>
      </c>
      <c r="B6" t="s">
        <v>370</v>
      </c>
      <c r="C6" s="6">
        <v>1094</v>
      </c>
      <c r="D6" s="3">
        <f t="shared" si="0"/>
        <v>2.9972602739726026</v>
      </c>
    </row>
    <row r="7" spans="1:4" x14ac:dyDescent="0.3">
      <c r="A7" t="s">
        <v>51</v>
      </c>
      <c r="B7" t="s">
        <v>368</v>
      </c>
      <c r="C7" s="6">
        <v>973.6</v>
      </c>
      <c r="D7" s="3">
        <f t="shared" si="0"/>
        <v>2.6673972602739728</v>
      </c>
    </row>
    <row r="8" spans="1:4" x14ac:dyDescent="0.3">
      <c r="A8" t="s">
        <v>184</v>
      </c>
      <c r="B8" t="s">
        <v>350</v>
      </c>
      <c r="C8" s="6">
        <v>970.79487179487182</v>
      </c>
      <c r="D8" s="3">
        <f t="shared" si="0"/>
        <v>2.6597119775201969</v>
      </c>
    </row>
    <row r="9" spans="1:4" x14ac:dyDescent="0.3">
      <c r="A9" t="s">
        <v>214</v>
      </c>
      <c r="B9" t="s">
        <v>351</v>
      </c>
      <c r="C9" s="6">
        <v>956</v>
      </c>
      <c r="D9" s="3">
        <f t="shared" si="0"/>
        <v>2.6191780821917807</v>
      </c>
    </row>
    <row r="10" spans="1:4" x14ac:dyDescent="0.3">
      <c r="A10" t="s">
        <v>135</v>
      </c>
      <c r="B10" t="s">
        <v>358</v>
      </c>
      <c r="C10" s="6">
        <v>897.91666666666663</v>
      </c>
      <c r="D10" s="3">
        <f t="shared" si="0"/>
        <v>2.4600456621004567</v>
      </c>
    </row>
    <row r="11" spans="1:4" x14ac:dyDescent="0.3">
      <c r="A11" t="s">
        <v>104</v>
      </c>
      <c r="B11" t="s">
        <v>350</v>
      </c>
      <c r="C11" s="6">
        <v>881.11111111111109</v>
      </c>
      <c r="D11" s="3">
        <f t="shared" si="0"/>
        <v>2.4140030441400304</v>
      </c>
    </row>
    <row r="12" spans="1:4" x14ac:dyDescent="0.3">
      <c r="A12" t="s">
        <v>107</v>
      </c>
      <c r="B12" t="s">
        <v>362</v>
      </c>
      <c r="C12" s="6">
        <v>879.89473684210532</v>
      </c>
      <c r="D12" s="3">
        <f t="shared" si="0"/>
        <v>2.4106705118961789</v>
      </c>
    </row>
    <row r="13" spans="1:4" x14ac:dyDescent="0.3">
      <c r="A13" t="s">
        <v>330</v>
      </c>
      <c r="B13" t="s">
        <v>360</v>
      </c>
      <c r="C13" s="6">
        <v>822</v>
      </c>
      <c r="D13" s="3">
        <f t="shared" si="0"/>
        <v>2.2520547945205478</v>
      </c>
    </row>
    <row r="14" spans="1:4" x14ac:dyDescent="0.3">
      <c r="A14" t="s">
        <v>193</v>
      </c>
      <c r="B14" t="s">
        <v>94</v>
      </c>
      <c r="C14" s="6">
        <v>808.5</v>
      </c>
      <c r="D14" s="3">
        <f t="shared" si="0"/>
        <v>2.2150684931506848</v>
      </c>
    </row>
    <row r="15" spans="1:4" x14ac:dyDescent="0.3">
      <c r="A15" t="s">
        <v>119</v>
      </c>
      <c r="B15" t="s">
        <v>379</v>
      </c>
      <c r="C15" s="6">
        <v>808.10714285714289</v>
      </c>
      <c r="D15" s="3">
        <f t="shared" si="0"/>
        <v>2.2139921722113503</v>
      </c>
    </row>
    <row r="16" spans="1:4" x14ac:dyDescent="0.3">
      <c r="A16" t="s">
        <v>268</v>
      </c>
      <c r="B16" t="s">
        <v>348</v>
      </c>
      <c r="C16" s="6">
        <v>788</v>
      </c>
      <c r="D16" s="3">
        <f t="shared" si="0"/>
        <v>2.1589041095890411</v>
      </c>
    </row>
    <row r="17" spans="1:4" x14ac:dyDescent="0.3">
      <c r="A17" t="s">
        <v>146</v>
      </c>
      <c r="B17" t="s">
        <v>360</v>
      </c>
      <c r="C17" s="6">
        <v>775.2285714285714</v>
      </c>
      <c r="D17" s="3">
        <f t="shared" si="0"/>
        <v>2.1239138943248532</v>
      </c>
    </row>
    <row r="18" spans="1:4" x14ac:dyDescent="0.3">
      <c r="A18" t="s">
        <v>249</v>
      </c>
      <c r="B18" t="s">
        <v>361</v>
      </c>
      <c r="C18" s="6">
        <v>767</v>
      </c>
      <c r="D18" s="3">
        <f t="shared" si="0"/>
        <v>2.1013698630136988</v>
      </c>
    </row>
    <row r="19" spans="1:4" x14ac:dyDescent="0.3">
      <c r="A19" t="s">
        <v>264</v>
      </c>
      <c r="B19" t="s">
        <v>407</v>
      </c>
      <c r="C19" s="6">
        <v>753.74</v>
      </c>
      <c r="D19" s="3">
        <f t="shared" si="0"/>
        <v>2.0650410958904111</v>
      </c>
    </row>
    <row r="20" spans="1:4" x14ac:dyDescent="0.3">
      <c r="A20" t="s">
        <v>253</v>
      </c>
      <c r="B20" t="s">
        <v>407</v>
      </c>
      <c r="C20" s="6">
        <v>734.92424242424238</v>
      </c>
      <c r="D20" s="3">
        <f t="shared" si="0"/>
        <v>2.0134910751349104</v>
      </c>
    </row>
    <row r="21" spans="1:4" x14ac:dyDescent="0.3">
      <c r="A21" t="s">
        <v>77</v>
      </c>
      <c r="B21" t="s">
        <v>384</v>
      </c>
      <c r="C21" s="6">
        <v>731.5</v>
      </c>
      <c r="D21" s="3">
        <f t="shared" si="0"/>
        <v>2.004109589041096</v>
      </c>
    </row>
    <row r="22" spans="1:4" x14ac:dyDescent="0.3">
      <c r="A22" t="s">
        <v>82</v>
      </c>
      <c r="B22" t="s">
        <v>348</v>
      </c>
      <c r="C22" s="6">
        <v>718.5</v>
      </c>
      <c r="D22" s="3">
        <f t="shared" si="0"/>
        <v>1.9684931506849315</v>
      </c>
    </row>
    <row r="23" spans="1:4" x14ac:dyDescent="0.3">
      <c r="A23" t="s">
        <v>176</v>
      </c>
      <c r="B23" t="s">
        <v>348</v>
      </c>
      <c r="C23" s="6">
        <v>716.51923076923072</v>
      </c>
      <c r="D23" s="3">
        <f t="shared" si="0"/>
        <v>1.9630663856691253</v>
      </c>
    </row>
    <row r="24" spans="1:4" x14ac:dyDescent="0.3">
      <c r="A24" t="s">
        <v>225</v>
      </c>
      <c r="B24" t="s">
        <v>350</v>
      </c>
      <c r="C24" s="6">
        <v>702.25</v>
      </c>
      <c r="D24" s="3">
        <f t="shared" si="0"/>
        <v>1.9239726027397259</v>
      </c>
    </row>
    <row r="25" spans="1:4" x14ac:dyDescent="0.3">
      <c r="A25" t="s">
        <v>83</v>
      </c>
      <c r="B25" t="s">
        <v>358</v>
      </c>
      <c r="C25" s="6">
        <v>664.8</v>
      </c>
      <c r="D25" s="3">
        <f t="shared" si="0"/>
        <v>1.8213698630136985</v>
      </c>
    </row>
    <row r="26" spans="1:4" x14ac:dyDescent="0.3">
      <c r="A26" t="s">
        <v>99</v>
      </c>
      <c r="B26" t="s">
        <v>356</v>
      </c>
      <c r="C26" s="6">
        <v>663.66666666666663</v>
      </c>
      <c r="D26" s="3">
        <f t="shared" si="0"/>
        <v>1.8182648401826482</v>
      </c>
    </row>
    <row r="27" spans="1:4" x14ac:dyDescent="0.3">
      <c r="A27" t="s">
        <v>57</v>
      </c>
      <c r="B27" t="s">
        <v>352</v>
      </c>
      <c r="C27" s="6">
        <v>659</v>
      </c>
      <c r="D27" s="3">
        <f t="shared" si="0"/>
        <v>1.8054794520547945</v>
      </c>
    </row>
    <row r="28" spans="1:4" x14ac:dyDescent="0.3">
      <c r="A28" t="s">
        <v>121</v>
      </c>
      <c r="B28" t="s">
        <v>350</v>
      </c>
      <c r="C28" s="6">
        <v>655.30092592592598</v>
      </c>
      <c r="D28" s="3">
        <f t="shared" si="0"/>
        <v>1.7953450025367834</v>
      </c>
    </row>
    <row r="29" spans="1:4" x14ac:dyDescent="0.3">
      <c r="A29" t="s">
        <v>151</v>
      </c>
      <c r="B29" t="s">
        <v>350</v>
      </c>
      <c r="C29" s="6">
        <v>650.22360248447205</v>
      </c>
      <c r="D29" s="3">
        <f t="shared" si="0"/>
        <v>1.7814345273547179</v>
      </c>
    </row>
    <row r="30" spans="1:4" x14ac:dyDescent="0.3">
      <c r="A30" t="s">
        <v>170</v>
      </c>
      <c r="B30" t="s">
        <v>386</v>
      </c>
      <c r="C30" s="6">
        <v>642</v>
      </c>
      <c r="D30" s="3">
        <f t="shared" si="0"/>
        <v>1.7589041095890412</v>
      </c>
    </row>
    <row r="31" spans="1:4" x14ac:dyDescent="0.3">
      <c r="A31" t="s">
        <v>222</v>
      </c>
      <c r="B31" t="s">
        <v>407</v>
      </c>
      <c r="C31" s="6">
        <v>641.6</v>
      </c>
      <c r="D31" s="3">
        <f t="shared" si="0"/>
        <v>1.7578082191780822</v>
      </c>
    </row>
    <row r="32" spans="1:4" x14ac:dyDescent="0.3">
      <c r="A32" t="s">
        <v>120</v>
      </c>
      <c r="B32" t="s">
        <v>352</v>
      </c>
      <c r="C32" s="6">
        <v>636</v>
      </c>
      <c r="D32" s="3">
        <f t="shared" si="0"/>
        <v>1.7424657534246575</v>
      </c>
    </row>
    <row r="33" spans="1:4" x14ac:dyDescent="0.3">
      <c r="A33" t="s">
        <v>194</v>
      </c>
      <c r="B33" t="s">
        <v>396</v>
      </c>
      <c r="C33" s="6">
        <v>622</v>
      </c>
      <c r="D33" s="3">
        <f t="shared" si="0"/>
        <v>1.704109589041096</v>
      </c>
    </row>
    <row r="34" spans="1:4" x14ac:dyDescent="0.3">
      <c r="A34" t="s">
        <v>262</v>
      </c>
      <c r="B34" t="s">
        <v>348</v>
      </c>
      <c r="C34" s="6">
        <v>621</v>
      </c>
      <c r="D34" s="3">
        <f t="shared" si="0"/>
        <v>1.7013698630136986</v>
      </c>
    </row>
    <row r="35" spans="1:4" x14ac:dyDescent="0.3">
      <c r="A35" t="s">
        <v>208</v>
      </c>
      <c r="B35" t="s">
        <v>355</v>
      </c>
      <c r="C35" s="6">
        <v>616.19047619047615</v>
      </c>
      <c r="D35" s="3">
        <f t="shared" si="0"/>
        <v>1.6881930854533593</v>
      </c>
    </row>
    <row r="36" spans="1:4" x14ac:dyDescent="0.3">
      <c r="A36" t="s">
        <v>118</v>
      </c>
      <c r="B36" t="s">
        <v>359</v>
      </c>
      <c r="C36" s="6">
        <v>615.20000000000005</v>
      </c>
      <c r="D36" s="3">
        <f t="shared" si="0"/>
        <v>1.6854794520547947</v>
      </c>
    </row>
    <row r="37" spans="1:4" x14ac:dyDescent="0.3">
      <c r="A37" t="s">
        <v>173</v>
      </c>
      <c r="B37" t="s">
        <v>358</v>
      </c>
      <c r="C37" s="6">
        <v>610</v>
      </c>
      <c r="D37" s="3">
        <f t="shared" si="0"/>
        <v>1.6712328767123288</v>
      </c>
    </row>
    <row r="38" spans="1:4" x14ac:dyDescent="0.3">
      <c r="A38" t="s">
        <v>165</v>
      </c>
      <c r="B38" t="s">
        <v>356</v>
      </c>
      <c r="C38" s="6">
        <v>608.67647058823525</v>
      </c>
      <c r="D38" s="3">
        <f t="shared" si="0"/>
        <v>1.667606768734891</v>
      </c>
    </row>
    <row r="39" spans="1:4" x14ac:dyDescent="0.3">
      <c r="A39" t="s">
        <v>107</v>
      </c>
      <c r="B39" t="s">
        <v>350</v>
      </c>
      <c r="C39" s="6">
        <v>605.88421052631577</v>
      </c>
      <c r="D39" s="3">
        <f t="shared" si="0"/>
        <v>1.6599567411679883</v>
      </c>
    </row>
    <row r="40" spans="1:4" x14ac:dyDescent="0.3">
      <c r="A40" t="s">
        <v>208</v>
      </c>
      <c r="B40" t="s">
        <v>396</v>
      </c>
      <c r="C40" s="6">
        <v>603</v>
      </c>
      <c r="D40" s="3">
        <f t="shared" si="0"/>
        <v>1.6520547945205479</v>
      </c>
    </row>
    <row r="41" spans="1:4" x14ac:dyDescent="0.3">
      <c r="A41" t="s">
        <v>147</v>
      </c>
      <c r="B41" t="s">
        <v>386</v>
      </c>
      <c r="C41" s="6">
        <v>596.71428571428567</v>
      </c>
      <c r="D41" s="3">
        <f t="shared" si="0"/>
        <v>1.6348336594911936</v>
      </c>
    </row>
    <row r="42" spans="1:4" x14ac:dyDescent="0.3">
      <c r="A42" t="s">
        <v>280</v>
      </c>
      <c r="B42" t="s">
        <v>377</v>
      </c>
      <c r="C42" s="6">
        <v>595.77777777777783</v>
      </c>
      <c r="D42" s="3">
        <f t="shared" si="0"/>
        <v>1.632267884322679</v>
      </c>
    </row>
    <row r="43" spans="1:4" x14ac:dyDescent="0.3">
      <c r="A43" t="s">
        <v>192</v>
      </c>
      <c r="B43" t="s">
        <v>356</v>
      </c>
      <c r="C43" s="6">
        <v>595.70588235294122</v>
      </c>
      <c r="D43" s="3">
        <f t="shared" si="0"/>
        <v>1.6320709105560034</v>
      </c>
    </row>
    <row r="44" spans="1:4" x14ac:dyDescent="0.3">
      <c r="A44" t="s">
        <v>112</v>
      </c>
      <c r="B44" t="s">
        <v>371</v>
      </c>
      <c r="C44" s="6">
        <v>594.66666666666663</v>
      </c>
      <c r="D44" s="3">
        <f t="shared" si="0"/>
        <v>1.6292237442922373</v>
      </c>
    </row>
    <row r="45" spans="1:4" x14ac:dyDescent="0.3">
      <c r="A45" t="s">
        <v>119</v>
      </c>
      <c r="B45" t="s">
        <v>407</v>
      </c>
      <c r="C45" s="6">
        <v>594</v>
      </c>
      <c r="D45" s="3">
        <f t="shared" si="0"/>
        <v>1.6273972602739726</v>
      </c>
    </row>
    <row r="46" spans="1:4" x14ac:dyDescent="0.3">
      <c r="A46" t="s">
        <v>229</v>
      </c>
      <c r="B46" t="s">
        <v>351</v>
      </c>
      <c r="C46" s="6">
        <v>591</v>
      </c>
      <c r="D46" s="3">
        <f t="shared" si="0"/>
        <v>1.6191780821917807</v>
      </c>
    </row>
    <row r="47" spans="1:4" x14ac:dyDescent="0.3">
      <c r="A47" t="s">
        <v>16</v>
      </c>
      <c r="B47" t="s">
        <v>353</v>
      </c>
      <c r="C47" s="6">
        <v>590.16228467815051</v>
      </c>
      <c r="D47" s="3">
        <f t="shared" si="0"/>
        <v>1.6168829717209603</v>
      </c>
    </row>
    <row r="48" spans="1:4" x14ac:dyDescent="0.3">
      <c r="A48" t="s">
        <v>79</v>
      </c>
      <c r="B48" t="s">
        <v>407</v>
      </c>
      <c r="C48" s="6">
        <v>585</v>
      </c>
      <c r="D48" s="3">
        <f t="shared" si="0"/>
        <v>1.6027397260273972</v>
      </c>
    </row>
    <row r="49" spans="1:4" x14ac:dyDescent="0.3">
      <c r="A49" t="s">
        <v>127</v>
      </c>
      <c r="B49" t="s">
        <v>350</v>
      </c>
      <c r="C49" s="6">
        <v>584.34246575342468</v>
      </c>
      <c r="D49" s="3">
        <f t="shared" si="0"/>
        <v>1.6009382623381498</v>
      </c>
    </row>
    <row r="50" spans="1:4" x14ac:dyDescent="0.3">
      <c r="A50" t="s">
        <v>66</v>
      </c>
      <c r="B50" t="s">
        <v>368</v>
      </c>
      <c r="C50" s="6">
        <v>572</v>
      </c>
      <c r="D50" s="3">
        <f t="shared" si="0"/>
        <v>1.5671232876712329</v>
      </c>
    </row>
    <row r="51" spans="1:4" x14ac:dyDescent="0.3">
      <c r="A51" t="s">
        <v>75</v>
      </c>
      <c r="B51" t="s">
        <v>359</v>
      </c>
      <c r="C51" s="6">
        <v>567.4545454545455</v>
      </c>
      <c r="D51" s="3">
        <f t="shared" si="0"/>
        <v>1.5546699875467</v>
      </c>
    </row>
    <row r="52" spans="1:4" x14ac:dyDescent="0.3">
      <c r="A52" t="s">
        <v>191</v>
      </c>
      <c r="B52" t="s">
        <v>360</v>
      </c>
      <c r="C52" s="6">
        <v>565.29999999999995</v>
      </c>
      <c r="D52" s="3">
        <f t="shared" si="0"/>
        <v>1.5487671232876712</v>
      </c>
    </row>
    <row r="53" spans="1:4" x14ac:dyDescent="0.3">
      <c r="A53" t="s">
        <v>168</v>
      </c>
      <c r="B53" t="s">
        <v>359</v>
      </c>
      <c r="C53" s="6">
        <v>556.125</v>
      </c>
      <c r="D53" s="3">
        <f t="shared" si="0"/>
        <v>1.5236301369863015</v>
      </c>
    </row>
    <row r="54" spans="1:4" x14ac:dyDescent="0.3">
      <c r="A54" t="s">
        <v>90</v>
      </c>
      <c r="B54" t="s">
        <v>365</v>
      </c>
      <c r="C54" s="6">
        <v>549.55555555555554</v>
      </c>
      <c r="D54" s="3">
        <f t="shared" si="0"/>
        <v>1.5056316590563166</v>
      </c>
    </row>
    <row r="55" spans="1:4" x14ac:dyDescent="0.3">
      <c r="A55" t="s">
        <v>309</v>
      </c>
      <c r="B55" t="s">
        <v>374</v>
      </c>
      <c r="C55" s="6">
        <v>547</v>
      </c>
      <c r="D55" s="3">
        <f t="shared" si="0"/>
        <v>1.4986301369863013</v>
      </c>
    </row>
    <row r="56" spans="1:4" x14ac:dyDescent="0.3">
      <c r="A56" t="s">
        <v>3</v>
      </c>
      <c r="B56" t="s">
        <v>356</v>
      </c>
      <c r="C56" s="6">
        <v>543.13043478260875</v>
      </c>
      <c r="D56" s="3">
        <f t="shared" si="0"/>
        <v>1.4880285884455033</v>
      </c>
    </row>
    <row r="57" spans="1:4" x14ac:dyDescent="0.3">
      <c r="A57" t="s">
        <v>218</v>
      </c>
      <c r="B57" t="s">
        <v>353</v>
      </c>
      <c r="C57" s="6">
        <v>541.31578947368416</v>
      </c>
      <c r="D57" s="3">
        <f t="shared" si="0"/>
        <v>1.4830569574621484</v>
      </c>
    </row>
    <row r="58" spans="1:4" x14ac:dyDescent="0.3">
      <c r="A58" t="s">
        <v>206</v>
      </c>
      <c r="B58" t="s">
        <v>376</v>
      </c>
      <c r="C58" s="6">
        <v>534</v>
      </c>
      <c r="D58" s="3">
        <f t="shared" si="0"/>
        <v>1.463013698630137</v>
      </c>
    </row>
    <row r="59" spans="1:4" x14ac:dyDescent="0.3">
      <c r="A59" t="s">
        <v>244</v>
      </c>
      <c r="B59" t="s">
        <v>407</v>
      </c>
      <c r="C59" s="6">
        <v>533.17647058823525</v>
      </c>
      <c r="D59" s="3">
        <f t="shared" si="0"/>
        <v>1.4607574536663979</v>
      </c>
    </row>
    <row r="60" spans="1:4" x14ac:dyDescent="0.3">
      <c r="A60" t="s">
        <v>120</v>
      </c>
      <c r="B60" t="s">
        <v>355</v>
      </c>
      <c r="C60" s="6">
        <v>532.79999999999995</v>
      </c>
      <c r="D60" s="3">
        <f t="shared" si="0"/>
        <v>1.4597260273972601</v>
      </c>
    </row>
    <row r="61" spans="1:4" x14ac:dyDescent="0.3">
      <c r="A61" t="s">
        <v>140</v>
      </c>
      <c r="B61" t="s">
        <v>348</v>
      </c>
      <c r="C61" s="6">
        <v>531.20000000000005</v>
      </c>
      <c r="D61" s="3">
        <f t="shared" si="0"/>
        <v>1.4553424657534249</v>
      </c>
    </row>
    <row r="62" spans="1:4" x14ac:dyDescent="0.3">
      <c r="A62" t="s">
        <v>237</v>
      </c>
      <c r="B62" t="s">
        <v>360</v>
      </c>
      <c r="C62" s="6">
        <v>531</v>
      </c>
      <c r="D62" s="3">
        <f t="shared" si="0"/>
        <v>1.4547945205479451</v>
      </c>
    </row>
    <row r="63" spans="1:4" x14ac:dyDescent="0.3">
      <c r="A63" t="s">
        <v>203</v>
      </c>
      <c r="B63" t="s">
        <v>379</v>
      </c>
      <c r="C63" s="6">
        <v>529</v>
      </c>
      <c r="D63" s="3">
        <f t="shared" si="0"/>
        <v>1.4493150684931506</v>
      </c>
    </row>
    <row r="64" spans="1:4" x14ac:dyDescent="0.3">
      <c r="A64" t="s">
        <v>270</v>
      </c>
      <c r="B64" t="s">
        <v>350</v>
      </c>
      <c r="C64" s="6">
        <v>527.29999999999995</v>
      </c>
      <c r="D64" s="3">
        <f t="shared" si="0"/>
        <v>1.4446575342465753</v>
      </c>
    </row>
    <row r="65" spans="1:4" x14ac:dyDescent="0.3">
      <c r="A65" t="s">
        <v>331</v>
      </c>
      <c r="B65" t="s">
        <v>407</v>
      </c>
      <c r="C65" s="6">
        <v>524.5</v>
      </c>
      <c r="D65" s="3">
        <f t="shared" si="0"/>
        <v>1.4369863013698629</v>
      </c>
    </row>
    <row r="66" spans="1:4" x14ac:dyDescent="0.3">
      <c r="A66" t="s">
        <v>106</v>
      </c>
      <c r="B66" t="s">
        <v>129</v>
      </c>
      <c r="C66" s="6">
        <v>517.66666666666663</v>
      </c>
      <c r="D66" s="3">
        <f t="shared" si="0"/>
        <v>1.4182648401826483</v>
      </c>
    </row>
    <row r="67" spans="1:4" x14ac:dyDescent="0.3">
      <c r="A67" t="s">
        <v>102</v>
      </c>
      <c r="B67" t="s">
        <v>129</v>
      </c>
      <c r="C67" s="6">
        <v>515</v>
      </c>
      <c r="D67" s="3">
        <f t="shared" ref="D67:D130" si="1">C67/365</f>
        <v>1.4109589041095891</v>
      </c>
    </row>
    <row r="68" spans="1:4" x14ac:dyDescent="0.3">
      <c r="A68" t="s">
        <v>311</v>
      </c>
      <c r="B68" t="s">
        <v>350</v>
      </c>
      <c r="C68" s="6">
        <v>513.4</v>
      </c>
      <c r="D68" s="3">
        <f t="shared" si="1"/>
        <v>1.4065753424657534</v>
      </c>
    </row>
    <row r="69" spans="1:4" x14ac:dyDescent="0.3">
      <c r="A69" t="s">
        <v>105</v>
      </c>
      <c r="B69" t="s">
        <v>359</v>
      </c>
      <c r="C69" s="6">
        <v>510.64285714285722</v>
      </c>
      <c r="D69" s="3">
        <f t="shared" si="1"/>
        <v>1.3990215264187869</v>
      </c>
    </row>
    <row r="70" spans="1:4" x14ac:dyDescent="0.3">
      <c r="A70" t="s">
        <v>113</v>
      </c>
      <c r="B70" t="s">
        <v>368</v>
      </c>
      <c r="C70" s="6">
        <v>500.89473684210532</v>
      </c>
      <c r="D70" s="3">
        <f t="shared" si="1"/>
        <v>1.3723143475126174</v>
      </c>
    </row>
    <row r="71" spans="1:4" x14ac:dyDescent="0.3">
      <c r="A71" t="s">
        <v>174</v>
      </c>
      <c r="B71" t="s">
        <v>365</v>
      </c>
      <c r="C71" s="6">
        <v>497.63636363636363</v>
      </c>
      <c r="D71" s="3">
        <f t="shared" si="1"/>
        <v>1.363387297633873</v>
      </c>
    </row>
    <row r="72" spans="1:4" x14ac:dyDescent="0.3">
      <c r="A72" t="s">
        <v>62</v>
      </c>
      <c r="B72" t="s">
        <v>350</v>
      </c>
      <c r="C72" s="6">
        <v>496.78545006165228</v>
      </c>
      <c r="D72" s="3">
        <f t="shared" si="1"/>
        <v>1.3610560275661707</v>
      </c>
    </row>
    <row r="73" spans="1:4" x14ac:dyDescent="0.3">
      <c r="A73" t="s">
        <v>4</v>
      </c>
      <c r="B73" t="s">
        <v>361</v>
      </c>
      <c r="C73" s="6">
        <v>496.7376250320595</v>
      </c>
      <c r="D73" s="3">
        <f t="shared" si="1"/>
        <v>1.3609250000878343</v>
      </c>
    </row>
    <row r="74" spans="1:4" x14ac:dyDescent="0.3">
      <c r="A74" t="s">
        <v>143</v>
      </c>
      <c r="B74" t="s">
        <v>353</v>
      </c>
      <c r="C74" s="6">
        <v>494.375</v>
      </c>
      <c r="D74" s="3">
        <f t="shared" si="1"/>
        <v>1.3544520547945205</v>
      </c>
    </row>
    <row r="75" spans="1:4" x14ac:dyDescent="0.3">
      <c r="A75" t="s">
        <v>85</v>
      </c>
      <c r="B75" t="s">
        <v>350</v>
      </c>
      <c r="C75" s="6">
        <v>494.24852071005921</v>
      </c>
      <c r="D75" s="3">
        <f t="shared" si="1"/>
        <v>1.354105536191943</v>
      </c>
    </row>
    <row r="76" spans="1:4" x14ac:dyDescent="0.3">
      <c r="A76" t="s">
        <v>123</v>
      </c>
      <c r="B76" t="s">
        <v>386</v>
      </c>
      <c r="C76" s="6">
        <v>493.29411764705878</v>
      </c>
      <c r="D76" s="3">
        <f t="shared" si="1"/>
        <v>1.3514907332796131</v>
      </c>
    </row>
    <row r="77" spans="1:4" x14ac:dyDescent="0.3">
      <c r="A77" t="s">
        <v>207</v>
      </c>
      <c r="B77" t="s">
        <v>350</v>
      </c>
      <c r="C77" s="6">
        <v>490</v>
      </c>
      <c r="D77" s="3">
        <f t="shared" si="1"/>
        <v>1.3424657534246576</v>
      </c>
    </row>
    <row r="78" spans="1:4" x14ac:dyDescent="0.3">
      <c r="A78" t="s">
        <v>145</v>
      </c>
      <c r="B78" t="s">
        <v>359</v>
      </c>
      <c r="C78" s="6">
        <v>489.2</v>
      </c>
      <c r="D78" s="3">
        <f t="shared" si="1"/>
        <v>1.3402739726027397</v>
      </c>
    </row>
    <row r="79" spans="1:4" x14ac:dyDescent="0.3">
      <c r="A79" t="s">
        <v>52</v>
      </c>
      <c r="B79" t="s">
        <v>386</v>
      </c>
      <c r="C79" s="6">
        <v>484.36363636363637</v>
      </c>
      <c r="D79" s="3">
        <f t="shared" si="1"/>
        <v>1.3270236612702366</v>
      </c>
    </row>
    <row r="80" spans="1:4" x14ac:dyDescent="0.3">
      <c r="A80" t="s">
        <v>25</v>
      </c>
      <c r="B80" t="s">
        <v>386</v>
      </c>
      <c r="C80" s="6">
        <v>484.31034482758622</v>
      </c>
      <c r="D80" s="3">
        <f t="shared" si="1"/>
        <v>1.3268776570618801</v>
      </c>
    </row>
    <row r="81" spans="1:4" x14ac:dyDescent="0.3">
      <c r="A81" t="s">
        <v>273</v>
      </c>
      <c r="B81" t="s">
        <v>129</v>
      </c>
      <c r="C81" s="6">
        <v>482</v>
      </c>
      <c r="D81" s="3">
        <f t="shared" si="1"/>
        <v>1.3205479452054794</v>
      </c>
    </row>
    <row r="82" spans="1:4" x14ac:dyDescent="0.3">
      <c r="A82" t="s">
        <v>57</v>
      </c>
      <c r="B82" t="s">
        <v>353</v>
      </c>
      <c r="C82" s="6">
        <v>481.43820224719099</v>
      </c>
      <c r="D82" s="3">
        <f t="shared" si="1"/>
        <v>1.3190087732799753</v>
      </c>
    </row>
    <row r="83" spans="1:4" x14ac:dyDescent="0.3">
      <c r="A83" t="s">
        <v>50</v>
      </c>
      <c r="B83" t="s">
        <v>358</v>
      </c>
      <c r="C83" s="6">
        <v>478.9212598425197</v>
      </c>
      <c r="D83" s="3">
        <f t="shared" si="1"/>
        <v>1.3121130406644375</v>
      </c>
    </row>
    <row r="84" spans="1:4" x14ac:dyDescent="0.3">
      <c r="A84" t="s">
        <v>126</v>
      </c>
      <c r="B84" t="s">
        <v>353</v>
      </c>
      <c r="C84" s="6">
        <v>474.60580204778159</v>
      </c>
      <c r="D84" s="3">
        <f t="shared" si="1"/>
        <v>1.3002898686240592</v>
      </c>
    </row>
    <row r="85" spans="1:4" x14ac:dyDescent="0.3">
      <c r="A85" t="s">
        <v>213</v>
      </c>
      <c r="B85" t="s">
        <v>129</v>
      </c>
      <c r="C85" s="6">
        <v>472.5</v>
      </c>
      <c r="D85" s="3">
        <f t="shared" si="1"/>
        <v>1.2945205479452055</v>
      </c>
    </row>
    <row r="86" spans="1:4" x14ac:dyDescent="0.3">
      <c r="A86" t="s">
        <v>233</v>
      </c>
      <c r="B86" t="s">
        <v>407</v>
      </c>
      <c r="C86" s="6">
        <v>470.37777777777779</v>
      </c>
      <c r="D86" s="3">
        <f t="shared" si="1"/>
        <v>1.2887062404870624</v>
      </c>
    </row>
    <row r="87" spans="1:4" x14ac:dyDescent="0.3">
      <c r="A87" t="s">
        <v>215</v>
      </c>
      <c r="B87" t="s">
        <v>348</v>
      </c>
      <c r="C87" s="6">
        <v>466.875</v>
      </c>
      <c r="D87" s="3">
        <f t="shared" si="1"/>
        <v>1.279109589041096</v>
      </c>
    </row>
    <row r="88" spans="1:4" x14ac:dyDescent="0.3">
      <c r="A88" t="s">
        <v>96</v>
      </c>
      <c r="B88" t="s">
        <v>349</v>
      </c>
      <c r="C88" s="6">
        <v>462.4</v>
      </c>
      <c r="D88" s="3">
        <f t="shared" si="1"/>
        <v>1.2668493150684932</v>
      </c>
    </row>
    <row r="89" spans="1:4" x14ac:dyDescent="0.3">
      <c r="A89" t="s">
        <v>247</v>
      </c>
      <c r="B89" t="s">
        <v>367</v>
      </c>
      <c r="C89" s="6">
        <v>462</v>
      </c>
      <c r="D89" s="3">
        <f t="shared" si="1"/>
        <v>1.2657534246575342</v>
      </c>
    </row>
    <row r="90" spans="1:4" x14ac:dyDescent="0.3">
      <c r="A90" t="s">
        <v>74</v>
      </c>
      <c r="B90" t="s">
        <v>350</v>
      </c>
      <c r="C90" s="6">
        <v>461.11152416356879</v>
      </c>
      <c r="D90" s="3">
        <f t="shared" si="1"/>
        <v>1.2633192442837502</v>
      </c>
    </row>
    <row r="91" spans="1:4" x14ac:dyDescent="0.3">
      <c r="A91" t="s">
        <v>86</v>
      </c>
      <c r="B91" t="s">
        <v>358</v>
      </c>
      <c r="C91" s="6">
        <v>459.42500000000001</v>
      </c>
      <c r="D91" s="3">
        <f t="shared" si="1"/>
        <v>1.2586986301369862</v>
      </c>
    </row>
    <row r="92" spans="1:4" x14ac:dyDescent="0.3">
      <c r="A92" t="s">
        <v>76</v>
      </c>
      <c r="B92" t="s">
        <v>385</v>
      </c>
      <c r="C92" s="6">
        <v>457.5</v>
      </c>
      <c r="D92" s="3">
        <f t="shared" si="1"/>
        <v>1.2534246575342465</v>
      </c>
    </row>
    <row r="93" spans="1:4" x14ac:dyDescent="0.3">
      <c r="A93" t="s">
        <v>220</v>
      </c>
      <c r="B93" t="s">
        <v>353</v>
      </c>
      <c r="C93" s="6">
        <v>456</v>
      </c>
      <c r="D93" s="3">
        <f t="shared" si="1"/>
        <v>1.2493150684931507</v>
      </c>
    </row>
    <row r="94" spans="1:4" x14ac:dyDescent="0.3">
      <c r="A94" t="s">
        <v>14</v>
      </c>
      <c r="B94" t="s">
        <v>359</v>
      </c>
      <c r="C94" s="6">
        <v>448.13584905660377</v>
      </c>
      <c r="D94" s="3">
        <f t="shared" si="1"/>
        <v>1.2277694494701474</v>
      </c>
    </row>
    <row r="95" spans="1:4" x14ac:dyDescent="0.3">
      <c r="A95" t="s">
        <v>93</v>
      </c>
      <c r="B95" t="s">
        <v>349</v>
      </c>
      <c r="C95" s="6">
        <v>447</v>
      </c>
      <c r="D95" s="3">
        <f t="shared" si="1"/>
        <v>1.2246575342465753</v>
      </c>
    </row>
    <row r="96" spans="1:4" x14ac:dyDescent="0.3">
      <c r="A96" t="s">
        <v>156</v>
      </c>
      <c r="B96" t="s">
        <v>348</v>
      </c>
      <c r="C96" s="6">
        <v>444</v>
      </c>
      <c r="D96" s="3">
        <f t="shared" si="1"/>
        <v>1.2164383561643837</v>
      </c>
    </row>
    <row r="97" spans="1:4" x14ac:dyDescent="0.3">
      <c r="A97" t="s">
        <v>182</v>
      </c>
      <c r="B97" t="s">
        <v>377</v>
      </c>
      <c r="C97" s="6">
        <v>441.90540540540542</v>
      </c>
      <c r="D97" s="3">
        <f t="shared" si="1"/>
        <v>1.2106997408367273</v>
      </c>
    </row>
    <row r="98" spans="1:4" x14ac:dyDescent="0.3">
      <c r="A98" t="s">
        <v>15</v>
      </c>
      <c r="B98" t="s">
        <v>353</v>
      </c>
      <c r="C98" s="6">
        <v>441.13903743315512</v>
      </c>
      <c r="D98" s="3">
        <f t="shared" si="1"/>
        <v>1.2086001025565893</v>
      </c>
    </row>
    <row r="99" spans="1:4" x14ac:dyDescent="0.3">
      <c r="A99" t="s">
        <v>55</v>
      </c>
      <c r="B99" t="s">
        <v>385</v>
      </c>
      <c r="C99" s="6">
        <v>439.30303030303031</v>
      </c>
      <c r="D99" s="3">
        <f t="shared" si="1"/>
        <v>1.2035699460356994</v>
      </c>
    </row>
    <row r="100" spans="1:4" x14ac:dyDescent="0.3">
      <c r="A100" t="s">
        <v>56</v>
      </c>
      <c r="B100" t="s">
        <v>386</v>
      </c>
      <c r="C100" s="6">
        <v>438.4</v>
      </c>
      <c r="D100" s="3">
        <f t="shared" si="1"/>
        <v>1.2010958904109588</v>
      </c>
    </row>
    <row r="101" spans="1:4" x14ac:dyDescent="0.3">
      <c r="A101" t="s">
        <v>71</v>
      </c>
      <c r="B101" t="s">
        <v>359</v>
      </c>
      <c r="C101" s="6">
        <v>428.75</v>
      </c>
      <c r="D101" s="3">
        <f t="shared" si="1"/>
        <v>1.1746575342465753</v>
      </c>
    </row>
    <row r="102" spans="1:4" x14ac:dyDescent="0.3">
      <c r="A102" t="s">
        <v>142</v>
      </c>
      <c r="B102" t="s">
        <v>353</v>
      </c>
      <c r="C102" s="6">
        <v>428.59638554216872</v>
      </c>
      <c r="D102" s="3">
        <f t="shared" si="1"/>
        <v>1.1742366727182705</v>
      </c>
    </row>
    <row r="103" spans="1:4" x14ac:dyDescent="0.3">
      <c r="A103" t="s">
        <v>46</v>
      </c>
      <c r="B103" t="s">
        <v>407</v>
      </c>
      <c r="C103" s="6">
        <v>426.66666666666669</v>
      </c>
      <c r="D103" s="3">
        <f t="shared" si="1"/>
        <v>1.1689497716894979</v>
      </c>
    </row>
    <row r="104" spans="1:4" x14ac:dyDescent="0.3">
      <c r="A104" t="s">
        <v>178</v>
      </c>
      <c r="B104" t="s">
        <v>376</v>
      </c>
      <c r="C104" s="6">
        <v>416.8</v>
      </c>
      <c r="D104" s="3">
        <f t="shared" si="1"/>
        <v>1.1419178082191781</v>
      </c>
    </row>
    <row r="105" spans="1:4" x14ac:dyDescent="0.3">
      <c r="A105" t="s">
        <v>69</v>
      </c>
      <c r="B105" t="s">
        <v>359</v>
      </c>
      <c r="C105" s="6">
        <v>416.12903225806451</v>
      </c>
      <c r="D105" s="3">
        <f t="shared" si="1"/>
        <v>1.1400795404330535</v>
      </c>
    </row>
    <row r="106" spans="1:4" x14ac:dyDescent="0.3">
      <c r="A106" t="s">
        <v>154</v>
      </c>
      <c r="B106" t="s">
        <v>371</v>
      </c>
      <c r="C106" s="6">
        <v>410</v>
      </c>
      <c r="D106" s="3">
        <f t="shared" si="1"/>
        <v>1.1232876712328768</v>
      </c>
    </row>
    <row r="107" spans="1:4" x14ac:dyDescent="0.3">
      <c r="A107" t="s">
        <v>14</v>
      </c>
      <c r="B107" t="s">
        <v>365</v>
      </c>
      <c r="C107" s="6">
        <v>407.43478260869563</v>
      </c>
      <c r="D107" s="3">
        <f t="shared" si="1"/>
        <v>1.1162596783799881</v>
      </c>
    </row>
    <row r="108" spans="1:4" x14ac:dyDescent="0.3">
      <c r="A108" t="s">
        <v>145</v>
      </c>
      <c r="B108" t="s">
        <v>365</v>
      </c>
      <c r="C108" s="6">
        <v>407.28571428571428</v>
      </c>
      <c r="D108" s="3">
        <f t="shared" si="1"/>
        <v>1.1158512720156555</v>
      </c>
    </row>
    <row r="109" spans="1:4" x14ac:dyDescent="0.3">
      <c r="A109" t="s">
        <v>103</v>
      </c>
      <c r="B109" t="s">
        <v>407</v>
      </c>
      <c r="C109" s="6">
        <v>406.5</v>
      </c>
      <c r="D109" s="3">
        <f t="shared" si="1"/>
        <v>1.1136986301369862</v>
      </c>
    </row>
    <row r="110" spans="1:4" x14ac:dyDescent="0.3">
      <c r="A110" t="s">
        <v>211</v>
      </c>
      <c r="B110" t="s">
        <v>348</v>
      </c>
      <c r="C110" s="6">
        <v>403.17808219178079</v>
      </c>
      <c r="D110" s="3">
        <f t="shared" si="1"/>
        <v>1.1045974854569336</v>
      </c>
    </row>
    <row r="111" spans="1:4" x14ac:dyDescent="0.3">
      <c r="A111" t="s">
        <v>24</v>
      </c>
      <c r="B111" t="s">
        <v>386</v>
      </c>
      <c r="C111" s="6">
        <v>403.08695652173913</v>
      </c>
      <c r="D111" s="3">
        <f t="shared" si="1"/>
        <v>1.1043478260869566</v>
      </c>
    </row>
    <row r="112" spans="1:4" x14ac:dyDescent="0.3">
      <c r="A112" t="s">
        <v>132</v>
      </c>
      <c r="B112" t="s">
        <v>364</v>
      </c>
      <c r="C112" s="6">
        <v>402.93548387096769</v>
      </c>
      <c r="D112" s="3">
        <f t="shared" si="1"/>
        <v>1.1039328325231992</v>
      </c>
    </row>
    <row r="113" spans="1:4" x14ac:dyDescent="0.3">
      <c r="A113" t="s">
        <v>129</v>
      </c>
      <c r="B113" t="s">
        <v>129</v>
      </c>
      <c r="C113" s="6">
        <v>400.9655172413793</v>
      </c>
      <c r="D113" s="3">
        <f t="shared" si="1"/>
        <v>1.0985356636750119</v>
      </c>
    </row>
    <row r="114" spans="1:4" x14ac:dyDescent="0.3">
      <c r="A114" t="s">
        <v>8</v>
      </c>
      <c r="B114" t="s">
        <v>129</v>
      </c>
      <c r="C114" s="6">
        <v>400.62857142857138</v>
      </c>
      <c r="D114" s="3">
        <f t="shared" si="1"/>
        <v>1.0976125244618393</v>
      </c>
    </row>
    <row r="115" spans="1:4" x14ac:dyDescent="0.3">
      <c r="A115" t="s">
        <v>2</v>
      </c>
      <c r="B115" t="s">
        <v>129</v>
      </c>
      <c r="C115" s="6">
        <v>400.48684210526318</v>
      </c>
      <c r="D115" s="3">
        <f t="shared" si="1"/>
        <v>1.0972242249459265</v>
      </c>
    </row>
    <row r="116" spans="1:4" x14ac:dyDescent="0.3">
      <c r="A116" t="s">
        <v>97</v>
      </c>
      <c r="B116" t="s">
        <v>129</v>
      </c>
      <c r="C116" s="6">
        <v>396.82758620689663</v>
      </c>
      <c r="D116" s="3">
        <f t="shared" si="1"/>
        <v>1.0871988663202647</v>
      </c>
    </row>
    <row r="117" spans="1:4" x14ac:dyDescent="0.3">
      <c r="A117" t="s">
        <v>258</v>
      </c>
      <c r="B117" t="s">
        <v>380</v>
      </c>
      <c r="C117" s="6">
        <v>395.83333333333331</v>
      </c>
      <c r="D117" s="3">
        <f t="shared" si="1"/>
        <v>1.0844748858447488</v>
      </c>
    </row>
    <row r="118" spans="1:4" x14ac:dyDescent="0.3">
      <c r="A118" t="s">
        <v>204</v>
      </c>
      <c r="B118" t="s">
        <v>373</v>
      </c>
      <c r="C118" s="6">
        <v>394.46341463414632</v>
      </c>
      <c r="D118" s="3">
        <f t="shared" si="1"/>
        <v>1.080721683929168</v>
      </c>
    </row>
    <row r="119" spans="1:4" x14ac:dyDescent="0.3">
      <c r="A119" t="s">
        <v>254</v>
      </c>
      <c r="B119" t="s">
        <v>359</v>
      </c>
      <c r="C119" s="6">
        <v>392</v>
      </c>
      <c r="D119" s="3">
        <f t="shared" si="1"/>
        <v>1.0739726027397261</v>
      </c>
    </row>
    <row r="120" spans="1:4" x14ac:dyDescent="0.3">
      <c r="A120" t="s">
        <v>163</v>
      </c>
      <c r="B120" t="s">
        <v>350</v>
      </c>
      <c r="C120" s="6">
        <v>391.2890625</v>
      </c>
      <c r="D120" s="3">
        <f t="shared" si="1"/>
        <v>1.0720248287671232</v>
      </c>
    </row>
    <row r="121" spans="1:4" x14ac:dyDescent="0.3">
      <c r="A121" t="s">
        <v>269</v>
      </c>
      <c r="B121" t="s">
        <v>357</v>
      </c>
      <c r="C121" s="6">
        <v>391</v>
      </c>
      <c r="D121" s="3">
        <f t="shared" si="1"/>
        <v>1.0712328767123287</v>
      </c>
    </row>
    <row r="122" spans="1:4" x14ac:dyDescent="0.3">
      <c r="A122" t="s">
        <v>79</v>
      </c>
      <c r="B122" t="s">
        <v>379</v>
      </c>
      <c r="C122" s="6">
        <v>390.25</v>
      </c>
      <c r="D122" s="3">
        <f t="shared" si="1"/>
        <v>1.0691780821917809</v>
      </c>
    </row>
    <row r="123" spans="1:4" x14ac:dyDescent="0.3">
      <c r="A123" t="s">
        <v>73</v>
      </c>
      <c r="B123" t="s">
        <v>359</v>
      </c>
      <c r="C123" s="6">
        <v>387.06521739130437</v>
      </c>
      <c r="D123" s="3">
        <f t="shared" si="1"/>
        <v>1.0604526503871352</v>
      </c>
    </row>
    <row r="124" spans="1:4" x14ac:dyDescent="0.3">
      <c r="A124" t="s">
        <v>80</v>
      </c>
      <c r="B124" t="s">
        <v>351</v>
      </c>
      <c r="C124" s="6">
        <v>386.66666666666669</v>
      </c>
      <c r="D124" s="3">
        <f t="shared" si="1"/>
        <v>1.0593607305936072</v>
      </c>
    </row>
    <row r="125" spans="1:4" x14ac:dyDescent="0.3">
      <c r="A125" t="s">
        <v>60</v>
      </c>
      <c r="B125" t="s">
        <v>353</v>
      </c>
      <c r="C125" s="6">
        <v>386.27002288329521</v>
      </c>
      <c r="D125" s="3">
        <f t="shared" si="1"/>
        <v>1.0582740352966993</v>
      </c>
    </row>
    <row r="126" spans="1:4" x14ac:dyDescent="0.3">
      <c r="A126" t="s">
        <v>246</v>
      </c>
      <c r="B126" t="s">
        <v>348</v>
      </c>
      <c r="C126" s="6">
        <v>385.33333333333331</v>
      </c>
      <c r="D126" s="3">
        <f t="shared" si="1"/>
        <v>1.0557077625570777</v>
      </c>
    </row>
    <row r="127" spans="1:4" x14ac:dyDescent="0.3">
      <c r="A127" t="s">
        <v>47</v>
      </c>
      <c r="B127" t="s">
        <v>359</v>
      </c>
      <c r="C127" s="6">
        <v>384.46296296296299</v>
      </c>
      <c r="D127" s="3">
        <f t="shared" si="1"/>
        <v>1.0533231861998986</v>
      </c>
    </row>
    <row r="128" spans="1:4" x14ac:dyDescent="0.3">
      <c r="A128" t="s">
        <v>245</v>
      </c>
      <c r="B128" t="s">
        <v>353</v>
      </c>
      <c r="C128" s="6">
        <v>382.38095238095241</v>
      </c>
      <c r="D128" s="3">
        <f t="shared" si="1"/>
        <v>1.0476190476190477</v>
      </c>
    </row>
    <row r="129" spans="1:4" x14ac:dyDescent="0.3">
      <c r="A129" t="s">
        <v>164</v>
      </c>
      <c r="B129" t="s">
        <v>129</v>
      </c>
      <c r="C129" s="6">
        <v>381.55555555555549</v>
      </c>
      <c r="D129" s="3">
        <f t="shared" si="1"/>
        <v>1.0453576864535767</v>
      </c>
    </row>
    <row r="130" spans="1:4" x14ac:dyDescent="0.3">
      <c r="A130" t="s">
        <v>63</v>
      </c>
      <c r="B130" t="s">
        <v>359</v>
      </c>
      <c r="C130" s="6">
        <v>379.25925925925918</v>
      </c>
      <c r="D130" s="3">
        <f t="shared" si="1"/>
        <v>1.0390664637239977</v>
      </c>
    </row>
    <row r="131" spans="1:4" x14ac:dyDescent="0.3">
      <c r="A131" t="s">
        <v>134</v>
      </c>
      <c r="B131" t="s">
        <v>350</v>
      </c>
      <c r="C131" s="6">
        <v>378.91329479768791</v>
      </c>
      <c r="D131" s="3">
        <f t="shared" ref="D131:D194" si="2">C131/365</f>
        <v>1.0381186158840765</v>
      </c>
    </row>
    <row r="132" spans="1:4" x14ac:dyDescent="0.3">
      <c r="A132" t="s">
        <v>10</v>
      </c>
      <c r="B132" t="s">
        <v>353</v>
      </c>
      <c r="C132" s="6">
        <v>378.48303516347931</v>
      </c>
      <c r="D132" s="3">
        <f t="shared" si="2"/>
        <v>1.0369398223656967</v>
      </c>
    </row>
    <row r="133" spans="1:4" x14ac:dyDescent="0.3">
      <c r="A133" t="s">
        <v>42</v>
      </c>
      <c r="B133" t="s">
        <v>359</v>
      </c>
      <c r="C133" s="6">
        <v>378.23456790123458</v>
      </c>
      <c r="D133" s="3">
        <f t="shared" si="2"/>
        <v>1.0362590901403688</v>
      </c>
    </row>
    <row r="134" spans="1:4" x14ac:dyDescent="0.3">
      <c r="A134" t="s">
        <v>64</v>
      </c>
      <c r="B134" t="s">
        <v>372</v>
      </c>
      <c r="C134" s="6">
        <v>376.0840336134454</v>
      </c>
      <c r="D134" s="3">
        <f t="shared" si="2"/>
        <v>1.0303672153793024</v>
      </c>
    </row>
    <row r="135" spans="1:4" x14ac:dyDescent="0.3">
      <c r="A135" t="s">
        <v>181</v>
      </c>
      <c r="B135" t="s">
        <v>351</v>
      </c>
      <c r="C135" s="6">
        <v>372.66666666666669</v>
      </c>
      <c r="D135" s="3">
        <f t="shared" si="2"/>
        <v>1.0210045662100458</v>
      </c>
    </row>
    <row r="136" spans="1:4" x14ac:dyDescent="0.3">
      <c r="A136" t="s">
        <v>189</v>
      </c>
      <c r="B136" t="s">
        <v>382</v>
      </c>
      <c r="C136" s="6">
        <v>372.4</v>
      </c>
      <c r="D136" s="3">
        <f t="shared" si="2"/>
        <v>1.0202739726027397</v>
      </c>
    </row>
    <row r="137" spans="1:4" x14ac:dyDescent="0.3">
      <c r="A137" t="s">
        <v>152</v>
      </c>
      <c r="B137" t="s">
        <v>361</v>
      </c>
      <c r="C137" s="6">
        <v>371.9209809264305</v>
      </c>
      <c r="D137" s="3">
        <f t="shared" si="2"/>
        <v>1.0189615915792616</v>
      </c>
    </row>
    <row r="138" spans="1:4" x14ac:dyDescent="0.3">
      <c r="A138" t="s">
        <v>144</v>
      </c>
      <c r="B138" t="s">
        <v>129</v>
      </c>
      <c r="C138" s="6">
        <v>371.72727272727269</v>
      </c>
      <c r="D138" s="3">
        <f t="shared" si="2"/>
        <v>1.0184308841843088</v>
      </c>
    </row>
    <row r="139" spans="1:4" x14ac:dyDescent="0.3">
      <c r="A139" t="s">
        <v>59</v>
      </c>
      <c r="B139" t="s">
        <v>359</v>
      </c>
      <c r="C139" s="6">
        <v>370.71165644171782</v>
      </c>
      <c r="D139" s="3">
        <f t="shared" si="2"/>
        <v>1.0156483738129256</v>
      </c>
    </row>
    <row r="140" spans="1:4" x14ac:dyDescent="0.3">
      <c r="A140" t="s">
        <v>18</v>
      </c>
      <c r="B140" t="s">
        <v>129</v>
      </c>
      <c r="C140" s="6">
        <v>370.35294117647061</v>
      </c>
      <c r="D140" s="3">
        <f t="shared" si="2"/>
        <v>1.0146655922643031</v>
      </c>
    </row>
    <row r="141" spans="1:4" x14ac:dyDescent="0.3">
      <c r="A141" t="s">
        <v>20</v>
      </c>
      <c r="B141" t="s">
        <v>129</v>
      </c>
      <c r="C141" s="6">
        <v>370.14583333333331</v>
      </c>
      <c r="D141" s="3">
        <f t="shared" si="2"/>
        <v>1.0140981735159817</v>
      </c>
    </row>
    <row r="142" spans="1:4" x14ac:dyDescent="0.3">
      <c r="A142" t="s">
        <v>160</v>
      </c>
      <c r="B142" t="s">
        <v>378</v>
      </c>
      <c r="C142" s="6">
        <v>369.55238095238087</v>
      </c>
      <c r="D142" s="3">
        <f t="shared" si="2"/>
        <v>1.0124722765818654</v>
      </c>
    </row>
    <row r="143" spans="1:4" x14ac:dyDescent="0.3">
      <c r="A143" t="s">
        <v>57</v>
      </c>
      <c r="B143" t="s">
        <v>379</v>
      </c>
      <c r="C143" s="6">
        <v>369.5</v>
      </c>
      <c r="D143" s="3">
        <f t="shared" si="2"/>
        <v>1.0123287671232877</v>
      </c>
    </row>
    <row r="144" spans="1:4" x14ac:dyDescent="0.3">
      <c r="A144" t="s">
        <v>175</v>
      </c>
      <c r="B144" t="s">
        <v>129</v>
      </c>
      <c r="C144" s="6">
        <v>364.90909090909088</v>
      </c>
      <c r="D144" s="3">
        <f t="shared" si="2"/>
        <v>0.99975093399750925</v>
      </c>
    </row>
    <row r="145" spans="1:4" x14ac:dyDescent="0.3">
      <c r="A145" t="s">
        <v>188</v>
      </c>
      <c r="B145" t="s">
        <v>129</v>
      </c>
      <c r="C145" s="6">
        <v>362.375</v>
      </c>
      <c r="D145" s="3">
        <f t="shared" si="2"/>
        <v>0.99280821917808215</v>
      </c>
    </row>
    <row r="146" spans="1:4" x14ac:dyDescent="0.3">
      <c r="A146" t="s">
        <v>279</v>
      </c>
      <c r="B146" t="s">
        <v>129</v>
      </c>
      <c r="C146" s="6">
        <v>356.02857142857141</v>
      </c>
      <c r="D146" s="3">
        <f t="shared" si="2"/>
        <v>0.97542074363992171</v>
      </c>
    </row>
    <row r="147" spans="1:4" x14ac:dyDescent="0.3">
      <c r="A147" t="s">
        <v>6</v>
      </c>
      <c r="B147" t="s">
        <v>348</v>
      </c>
      <c r="C147" s="6">
        <v>352.6875</v>
      </c>
      <c r="D147" s="3">
        <f t="shared" si="2"/>
        <v>0.96626712328767128</v>
      </c>
    </row>
    <row r="148" spans="1:4" x14ac:dyDescent="0.3">
      <c r="A148" t="s">
        <v>65</v>
      </c>
      <c r="B148" t="s">
        <v>385</v>
      </c>
      <c r="C148" s="6">
        <v>351.90909090909088</v>
      </c>
      <c r="D148" s="3">
        <f t="shared" si="2"/>
        <v>0.9641344956413449</v>
      </c>
    </row>
    <row r="149" spans="1:4" x14ac:dyDescent="0.3">
      <c r="A149" t="s">
        <v>104</v>
      </c>
      <c r="B149" t="s">
        <v>365</v>
      </c>
      <c r="C149" s="6">
        <v>351.10526315789468</v>
      </c>
      <c r="D149" s="3">
        <f t="shared" si="2"/>
        <v>0.96193222782984844</v>
      </c>
    </row>
    <row r="150" spans="1:4" x14ac:dyDescent="0.3">
      <c r="A150" t="s">
        <v>180</v>
      </c>
      <c r="B150" t="s">
        <v>407</v>
      </c>
      <c r="C150" s="6">
        <v>348.69230769230768</v>
      </c>
      <c r="D150" s="3">
        <f t="shared" si="2"/>
        <v>0.95532139093782931</v>
      </c>
    </row>
    <row r="151" spans="1:4" x14ac:dyDescent="0.3">
      <c r="A151" t="s">
        <v>139</v>
      </c>
      <c r="B151" t="s">
        <v>129</v>
      </c>
      <c r="C151" s="6">
        <v>348</v>
      </c>
      <c r="D151" s="3">
        <f t="shared" si="2"/>
        <v>0.95342465753424654</v>
      </c>
    </row>
    <row r="152" spans="1:4" x14ac:dyDescent="0.3">
      <c r="A152" t="s">
        <v>153</v>
      </c>
      <c r="B152" t="s">
        <v>359</v>
      </c>
      <c r="C152" s="6">
        <v>344.88235294117652</v>
      </c>
      <c r="D152" s="3">
        <f t="shared" si="2"/>
        <v>0.94488315874294937</v>
      </c>
    </row>
    <row r="153" spans="1:4" x14ac:dyDescent="0.3">
      <c r="A153" t="s">
        <v>78</v>
      </c>
      <c r="B153" t="s">
        <v>129</v>
      </c>
      <c r="C153" s="6">
        <v>342.84615384615392</v>
      </c>
      <c r="D153" s="3">
        <f t="shared" si="2"/>
        <v>0.93930453108535317</v>
      </c>
    </row>
    <row r="154" spans="1:4" x14ac:dyDescent="0.3">
      <c r="A154" t="s">
        <v>299</v>
      </c>
      <c r="B154" t="s">
        <v>381</v>
      </c>
      <c r="C154" s="6">
        <v>340.78947368421052</v>
      </c>
      <c r="D154" s="3">
        <f t="shared" si="2"/>
        <v>0.93366979091564528</v>
      </c>
    </row>
    <row r="155" spans="1:4" x14ac:dyDescent="0.3">
      <c r="A155" t="s">
        <v>110</v>
      </c>
      <c r="B155" t="s">
        <v>129</v>
      </c>
      <c r="C155" s="6">
        <v>337.83333333333331</v>
      </c>
      <c r="D155" s="3">
        <f t="shared" si="2"/>
        <v>0.92557077625570772</v>
      </c>
    </row>
    <row r="156" spans="1:4" x14ac:dyDescent="0.3">
      <c r="A156" t="s">
        <v>212</v>
      </c>
      <c r="B156" t="s">
        <v>350</v>
      </c>
      <c r="C156" s="6">
        <v>336.63157894736838</v>
      </c>
      <c r="D156" s="3">
        <f t="shared" si="2"/>
        <v>0.92227829848594078</v>
      </c>
    </row>
    <row r="157" spans="1:4" x14ac:dyDescent="0.3">
      <c r="A157" t="s">
        <v>131</v>
      </c>
      <c r="B157" t="s">
        <v>365</v>
      </c>
      <c r="C157" s="6">
        <v>336.5</v>
      </c>
      <c r="D157" s="3">
        <f t="shared" si="2"/>
        <v>0.92191780821917813</v>
      </c>
    </row>
    <row r="158" spans="1:4" x14ac:dyDescent="0.3">
      <c r="A158" t="s">
        <v>187</v>
      </c>
      <c r="B158" t="s">
        <v>379</v>
      </c>
      <c r="C158" s="6">
        <v>335</v>
      </c>
      <c r="D158" s="3">
        <f t="shared" si="2"/>
        <v>0.9178082191780822</v>
      </c>
    </row>
    <row r="159" spans="1:4" x14ac:dyDescent="0.3">
      <c r="A159" t="s">
        <v>40</v>
      </c>
      <c r="B159" t="s">
        <v>383</v>
      </c>
      <c r="C159" s="6">
        <v>332.37677902621721</v>
      </c>
      <c r="D159" s="3">
        <f t="shared" si="2"/>
        <v>0.91062131240059507</v>
      </c>
    </row>
    <row r="160" spans="1:4" x14ac:dyDescent="0.3">
      <c r="A160" t="s">
        <v>41</v>
      </c>
      <c r="B160" t="s">
        <v>349</v>
      </c>
      <c r="C160" s="6">
        <v>330.83333333333331</v>
      </c>
      <c r="D160" s="3">
        <f t="shared" si="2"/>
        <v>0.90639269406392686</v>
      </c>
    </row>
    <row r="161" spans="1:4" x14ac:dyDescent="0.3">
      <c r="A161" t="s">
        <v>0</v>
      </c>
      <c r="B161" t="s">
        <v>129</v>
      </c>
      <c r="C161" s="6">
        <v>330.18401486988847</v>
      </c>
      <c r="D161" s="3">
        <f t="shared" si="2"/>
        <v>0.90461373936955747</v>
      </c>
    </row>
    <row r="162" spans="1:4" x14ac:dyDescent="0.3">
      <c r="A162" t="s">
        <v>177</v>
      </c>
      <c r="B162" t="s">
        <v>129</v>
      </c>
      <c r="C162" s="6">
        <v>327.18181818181819</v>
      </c>
      <c r="D162" s="3">
        <f t="shared" si="2"/>
        <v>0.89638854296388548</v>
      </c>
    </row>
    <row r="163" spans="1:4" x14ac:dyDescent="0.3">
      <c r="A163" t="s">
        <v>11</v>
      </c>
      <c r="B163" t="s">
        <v>129</v>
      </c>
      <c r="C163" s="6">
        <v>326.625</v>
      </c>
      <c r="D163" s="3">
        <f t="shared" si="2"/>
        <v>0.89486301369863008</v>
      </c>
    </row>
    <row r="164" spans="1:4" x14ac:dyDescent="0.3">
      <c r="A164" t="s">
        <v>68</v>
      </c>
      <c r="B164" t="s">
        <v>359</v>
      </c>
      <c r="C164" s="6">
        <v>324.90140845070431</v>
      </c>
      <c r="D164" s="3">
        <f t="shared" si="2"/>
        <v>0.89014084507042279</v>
      </c>
    </row>
    <row r="165" spans="1:4" x14ac:dyDescent="0.3">
      <c r="A165" t="s">
        <v>216</v>
      </c>
      <c r="B165" t="s">
        <v>382</v>
      </c>
      <c r="C165" s="6">
        <v>323.19578947368421</v>
      </c>
      <c r="D165" s="3">
        <f t="shared" si="2"/>
        <v>0.8854679163662581</v>
      </c>
    </row>
    <row r="166" spans="1:4" x14ac:dyDescent="0.3">
      <c r="A166" t="s">
        <v>35</v>
      </c>
      <c r="B166" t="s">
        <v>380</v>
      </c>
      <c r="C166" s="6">
        <v>322.89999999999998</v>
      </c>
      <c r="D166" s="3">
        <f t="shared" si="2"/>
        <v>0.88465753424657523</v>
      </c>
    </row>
    <row r="167" spans="1:4" x14ac:dyDescent="0.3">
      <c r="A167" t="s">
        <v>100</v>
      </c>
      <c r="B167" t="s">
        <v>129</v>
      </c>
      <c r="C167" s="6">
        <v>322.10144927536231</v>
      </c>
      <c r="D167" s="3">
        <f t="shared" si="2"/>
        <v>0.88246972404208857</v>
      </c>
    </row>
    <row r="168" spans="1:4" x14ac:dyDescent="0.3">
      <c r="A168" t="s">
        <v>277</v>
      </c>
      <c r="B168" t="s">
        <v>407</v>
      </c>
      <c r="C168" s="6">
        <v>320.2</v>
      </c>
      <c r="D168" s="3">
        <f t="shared" si="2"/>
        <v>0.87726027397260276</v>
      </c>
    </row>
    <row r="169" spans="1:4" x14ac:dyDescent="0.3">
      <c r="A169" t="s">
        <v>13</v>
      </c>
      <c r="B169" t="s">
        <v>385</v>
      </c>
      <c r="C169" s="6">
        <v>319.71428571428572</v>
      </c>
      <c r="D169" s="3">
        <f t="shared" si="2"/>
        <v>0.87592954990215266</v>
      </c>
    </row>
    <row r="170" spans="1:4" x14ac:dyDescent="0.3">
      <c r="A170" t="s">
        <v>117</v>
      </c>
      <c r="B170" t="s">
        <v>129</v>
      </c>
      <c r="C170" s="6">
        <v>318.42857142857139</v>
      </c>
      <c r="D170" s="3">
        <f t="shared" si="2"/>
        <v>0.87240704500978461</v>
      </c>
    </row>
    <row r="171" spans="1:4" x14ac:dyDescent="0.3">
      <c r="A171" t="s">
        <v>150</v>
      </c>
      <c r="B171" t="s">
        <v>365</v>
      </c>
      <c r="C171" s="6">
        <v>315.81818181818181</v>
      </c>
      <c r="D171" s="3">
        <f t="shared" si="2"/>
        <v>0.86525529265255297</v>
      </c>
    </row>
    <row r="172" spans="1:4" x14ac:dyDescent="0.3">
      <c r="A172" t="s">
        <v>5</v>
      </c>
      <c r="B172" t="s">
        <v>359</v>
      </c>
      <c r="C172" s="6">
        <v>314.31372549019608</v>
      </c>
      <c r="D172" s="3">
        <f t="shared" si="2"/>
        <v>0.86113349449368792</v>
      </c>
    </row>
    <row r="173" spans="1:4" x14ac:dyDescent="0.3">
      <c r="A173" t="s">
        <v>87</v>
      </c>
      <c r="B173" t="s">
        <v>358</v>
      </c>
      <c r="C173" s="6">
        <v>313.60000000000002</v>
      </c>
      <c r="D173" s="3">
        <f t="shared" si="2"/>
        <v>0.85917808219178093</v>
      </c>
    </row>
    <row r="174" spans="1:4" x14ac:dyDescent="0.3">
      <c r="A174" t="s">
        <v>158</v>
      </c>
      <c r="B174" t="s">
        <v>348</v>
      </c>
      <c r="C174" s="6">
        <v>312.7906976744186</v>
      </c>
      <c r="D174" s="3">
        <f t="shared" si="2"/>
        <v>0.85696081554635228</v>
      </c>
    </row>
    <row r="175" spans="1:4" x14ac:dyDescent="0.3">
      <c r="A175" t="s">
        <v>70</v>
      </c>
      <c r="B175" t="s">
        <v>350</v>
      </c>
      <c r="C175" s="6">
        <v>312.29166666666669</v>
      </c>
      <c r="D175" s="3">
        <f t="shared" si="2"/>
        <v>0.85559360730593614</v>
      </c>
    </row>
    <row r="176" spans="1:4" x14ac:dyDescent="0.3">
      <c r="A176" t="s">
        <v>12</v>
      </c>
      <c r="B176" t="s">
        <v>359</v>
      </c>
      <c r="C176" s="6">
        <v>307.59302325581388</v>
      </c>
      <c r="D176" s="3">
        <f t="shared" si="2"/>
        <v>0.84272061165976409</v>
      </c>
    </row>
    <row r="177" spans="1:4" x14ac:dyDescent="0.3">
      <c r="A177" t="s">
        <v>201</v>
      </c>
      <c r="B177" t="s">
        <v>360</v>
      </c>
      <c r="C177" s="6">
        <v>305.88888888888891</v>
      </c>
      <c r="D177" s="3">
        <f t="shared" si="2"/>
        <v>0.8380517503805176</v>
      </c>
    </row>
    <row r="178" spans="1:4" x14ac:dyDescent="0.3">
      <c r="A178" t="s">
        <v>141</v>
      </c>
      <c r="B178" t="s">
        <v>360</v>
      </c>
      <c r="C178" s="6">
        <v>300.85167464114829</v>
      </c>
      <c r="D178" s="3">
        <f t="shared" si="2"/>
        <v>0.82425116340040627</v>
      </c>
    </row>
    <row r="179" spans="1:4" x14ac:dyDescent="0.3">
      <c r="A179" t="s">
        <v>22</v>
      </c>
      <c r="B179" t="s">
        <v>353</v>
      </c>
      <c r="C179" s="6">
        <v>297.98130841121502</v>
      </c>
      <c r="D179" s="3">
        <f t="shared" si="2"/>
        <v>0.81638714633209597</v>
      </c>
    </row>
    <row r="180" spans="1:4" x14ac:dyDescent="0.3">
      <c r="A180" t="s">
        <v>54</v>
      </c>
      <c r="B180" t="s">
        <v>348</v>
      </c>
      <c r="C180" s="6">
        <v>296.17073170731709</v>
      </c>
      <c r="D180" s="3">
        <f t="shared" si="2"/>
        <v>0.81142666221182769</v>
      </c>
    </row>
    <row r="181" spans="1:4" x14ac:dyDescent="0.3">
      <c r="A181" t="s">
        <v>205</v>
      </c>
      <c r="B181" t="s">
        <v>357</v>
      </c>
      <c r="C181" s="6">
        <v>295.66666666666669</v>
      </c>
      <c r="D181" s="3">
        <f t="shared" si="2"/>
        <v>0.8100456621004567</v>
      </c>
    </row>
    <row r="182" spans="1:4" x14ac:dyDescent="0.3">
      <c r="A182" t="s">
        <v>81</v>
      </c>
      <c r="B182" t="s">
        <v>358</v>
      </c>
      <c r="C182" s="6">
        <v>294.35000000000002</v>
      </c>
      <c r="D182" s="3">
        <f t="shared" si="2"/>
        <v>0.80643835616438364</v>
      </c>
    </row>
    <row r="183" spans="1:4" x14ac:dyDescent="0.3">
      <c r="A183" t="s">
        <v>48</v>
      </c>
      <c r="B183" t="s">
        <v>358</v>
      </c>
      <c r="C183" s="6">
        <v>293.97413793103448</v>
      </c>
      <c r="D183" s="3">
        <f t="shared" si="2"/>
        <v>0.80540859707132728</v>
      </c>
    </row>
    <row r="184" spans="1:4" x14ac:dyDescent="0.3">
      <c r="A184" t="s">
        <v>332</v>
      </c>
      <c r="B184" t="s">
        <v>407</v>
      </c>
      <c r="C184" s="6">
        <v>293.34615384615392</v>
      </c>
      <c r="D184" s="3">
        <f t="shared" si="2"/>
        <v>0.80368809272918884</v>
      </c>
    </row>
    <row r="185" spans="1:4" x14ac:dyDescent="0.3">
      <c r="A185" t="s">
        <v>50</v>
      </c>
      <c r="B185" t="s">
        <v>348</v>
      </c>
      <c r="C185" s="6">
        <v>292.7</v>
      </c>
      <c r="D185" s="3">
        <f t="shared" si="2"/>
        <v>0.80191780821917802</v>
      </c>
    </row>
    <row r="186" spans="1:4" x14ac:dyDescent="0.3">
      <c r="A186" t="s">
        <v>1</v>
      </c>
      <c r="B186" t="s">
        <v>129</v>
      </c>
      <c r="C186" s="6">
        <v>290.92727272727268</v>
      </c>
      <c r="D186" s="3">
        <f t="shared" si="2"/>
        <v>0.79706102117061006</v>
      </c>
    </row>
    <row r="187" spans="1:4" x14ac:dyDescent="0.3">
      <c r="A187" t="s">
        <v>101</v>
      </c>
      <c r="B187" t="s">
        <v>349</v>
      </c>
      <c r="C187" s="6">
        <v>290.875</v>
      </c>
      <c r="D187" s="3">
        <f t="shared" si="2"/>
        <v>0.79691780821917813</v>
      </c>
    </row>
    <row r="188" spans="1:4" x14ac:dyDescent="0.3">
      <c r="A188" t="s">
        <v>53</v>
      </c>
      <c r="B188" t="s">
        <v>129</v>
      </c>
      <c r="C188" s="6">
        <v>290.42857142857139</v>
      </c>
      <c r="D188" s="3">
        <f t="shared" si="2"/>
        <v>0.7956947162426613</v>
      </c>
    </row>
    <row r="189" spans="1:4" x14ac:dyDescent="0.3">
      <c r="A189" t="s">
        <v>58</v>
      </c>
      <c r="B189" t="s">
        <v>359</v>
      </c>
      <c r="C189" s="6">
        <v>281.44</v>
      </c>
      <c r="D189" s="3">
        <f t="shared" si="2"/>
        <v>0.77106849315068493</v>
      </c>
    </row>
    <row r="190" spans="1:4" x14ac:dyDescent="0.3">
      <c r="A190" t="s">
        <v>221</v>
      </c>
      <c r="B190" t="s">
        <v>350</v>
      </c>
      <c r="C190" s="6">
        <v>279.76315789473682</v>
      </c>
      <c r="D190" s="3">
        <f t="shared" si="2"/>
        <v>0.7664744051910598</v>
      </c>
    </row>
    <row r="191" spans="1:4" x14ac:dyDescent="0.3">
      <c r="A191" t="s">
        <v>185</v>
      </c>
      <c r="B191" t="s">
        <v>129</v>
      </c>
      <c r="C191" s="6">
        <v>278.10000000000002</v>
      </c>
      <c r="D191" s="3">
        <f t="shared" si="2"/>
        <v>0.76191780821917809</v>
      </c>
    </row>
    <row r="192" spans="1:4" x14ac:dyDescent="0.3">
      <c r="A192" t="s">
        <v>19</v>
      </c>
      <c r="B192" t="s">
        <v>407</v>
      </c>
      <c r="C192" s="6">
        <v>274.21428571428572</v>
      </c>
      <c r="D192" s="3">
        <f t="shared" si="2"/>
        <v>0.75127201565557733</v>
      </c>
    </row>
    <row r="193" spans="1:4" x14ac:dyDescent="0.3">
      <c r="A193" t="s">
        <v>89</v>
      </c>
      <c r="B193" t="s">
        <v>350</v>
      </c>
      <c r="C193" s="6">
        <v>272.88888888888891</v>
      </c>
      <c r="D193" s="3">
        <f t="shared" si="2"/>
        <v>0.74764079147640794</v>
      </c>
    </row>
    <row r="194" spans="1:4" x14ac:dyDescent="0.3">
      <c r="A194" t="s">
        <v>271</v>
      </c>
      <c r="B194" t="s">
        <v>407</v>
      </c>
      <c r="C194" s="6">
        <v>272.5</v>
      </c>
      <c r="D194" s="3">
        <f t="shared" si="2"/>
        <v>0.74657534246575341</v>
      </c>
    </row>
    <row r="195" spans="1:4" x14ac:dyDescent="0.3">
      <c r="A195" t="s">
        <v>293</v>
      </c>
      <c r="B195" t="s">
        <v>357</v>
      </c>
      <c r="C195" s="6">
        <v>267.88888888888891</v>
      </c>
      <c r="D195" s="3">
        <f t="shared" ref="D195:D258" si="3">C195/365</f>
        <v>0.73394216133942169</v>
      </c>
    </row>
    <row r="196" spans="1:4" x14ac:dyDescent="0.3">
      <c r="A196" t="s">
        <v>190</v>
      </c>
      <c r="B196" t="s">
        <v>359</v>
      </c>
      <c r="C196" s="6">
        <v>267.61904761904759</v>
      </c>
      <c r="D196" s="3">
        <f t="shared" si="3"/>
        <v>0.73320287018917152</v>
      </c>
    </row>
    <row r="197" spans="1:4" x14ac:dyDescent="0.3">
      <c r="A197" t="s">
        <v>3</v>
      </c>
      <c r="B197" t="s">
        <v>359</v>
      </c>
      <c r="C197" s="6">
        <v>266.64444444444439</v>
      </c>
      <c r="D197" s="3">
        <f t="shared" si="3"/>
        <v>0.73053272450532714</v>
      </c>
    </row>
    <row r="198" spans="1:4" x14ac:dyDescent="0.3">
      <c r="A198" t="s">
        <v>167</v>
      </c>
      <c r="B198" t="s">
        <v>129</v>
      </c>
      <c r="C198" s="6">
        <v>266.27868852459022</v>
      </c>
      <c r="D198" s="3">
        <f t="shared" si="3"/>
        <v>0.72953065349202806</v>
      </c>
    </row>
    <row r="199" spans="1:4" x14ac:dyDescent="0.3">
      <c r="A199" t="s">
        <v>202</v>
      </c>
      <c r="B199" t="s">
        <v>353</v>
      </c>
      <c r="C199" s="6">
        <v>264.80769230769232</v>
      </c>
      <c r="D199" s="3">
        <f t="shared" si="3"/>
        <v>0.72550052687038991</v>
      </c>
    </row>
    <row r="200" spans="1:4" x14ac:dyDescent="0.3">
      <c r="A200" t="s">
        <v>161</v>
      </c>
      <c r="B200" t="s">
        <v>129</v>
      </c>
      <c r="C200" s="6">
        <v>262.375</v>
      </c>
      <c r="D200" s="3">
        <f t="shared" si="3"/>
        <v>0.71883561643835614</v>
      </c>
    </row>
    <row r="201" spans="1:4" x14ac:dyDescent="0.3">
      <c r="A201" t="s">
        <v>108</v>
      </c>
      <c r="B201" t="s">
        <v>365</v>
      </c>
      <c r="C201" s="6">
        <v>261.70588235294122</v>
      </c>
      <c r="D201" s="3">
        <f t="shared" si="3"/>
        <v>0.71700241740531845</v>
      </c>
    </row>
    <row r="202" spans="1:4" x14ac:dyDescent="0.3">
      <c r="A202" t="s">
        <v>82</v>
      </c>
      <c r="B202" t="s">
        <v>350</v>
      </c>
      <c r="C202" s="6">
        <v>261.5</v>
      </c>
      <c r="D202" s="3">
        <f t="shared" si="3"/>
        <v>0.71643835616438356</v>
      </c>
    </row>
    <row r="203" spans="1:4" x14ac:dyDescent="0.3">
      <c r="A203" t="s">
        <v>39</v>
      </c>
      <c r="B203" t="s">
        <v>348</v>
      </c>
      <c r="C203" s="6">
        <v>260</v>
      </c>
      <c r="D203" s="3">
        <f t="shared" si="3"/>
        <v>0.71232876712328763</v>
      </c>
    </row>
    <row r="204" spans="1:4" x14ac:dyDescent="0.3">
      <c r="A204" t="s">
        <v>61</v>
      </c>
      <c r="B204" t="s">
        <v>358</v>
      </c>
      <c r="C204" s="6">
        <v>256.11688311688312</v>
      </c>
      <c r="D204" s="3">
        <f t="shared" si="3"/>
        <v>0.7016900907311866</v>
      </c>
    </row>
    <row r="205" spans="1:4" x14ac:dyDescent="0.3">
      <c r="A205" t="s">
        <v>186</v>
      </c>
      <c r="B205" t="s">
        <v>356</v>
      </c>
      <c r="C205" s="6">
        <v>254.21875</v>
      </c>
      <c r="D205" s="3">
        <f t="shared" si="3"/>
        <v>0.69648972602739723</v>
      </c>
    </row>
    <row r="206" spans="1:4" x14ac:dyDescent="0.3">
      <c r="A206" t="s">
        <v>274</v>
      </c>
      <c r="B206" t="s">
        <v>358</v>
      </c>
      <c r="C206" s="6">
        <v>250.27272727272731</v>
      </c>
      <c r="D206" s="3">
        <f t="shared" si="3"/>
        <v>0.68567870485678717</v>
      </c>
    </row>
    <row r="207" spans="1:4" x14ac:dyDescent="0.3">
      <c r="A207" t="s">
        <v>128</v>
      </c>
      <c r="B207" t="s">
        <v>386</v>
      </c>
      <c r="C207" s="6">
        <v>245.5</v>
      </c>
      <c r="D207" s="3">
        <f t="shared" si="3"/>
        <v>0.67260273972602735</v>
      </c>
    </row>
    <row r="208" spans="1:4" x14ac:dyDescent="0.3">
      <c r="A208" t="s">
        <v>137</v>
      </c>
      <c r="B208" t="s">
        <v>407</v>
      </c>
      <c r="C208" s="6">
        <v>245.4545454545455</v>
      </c>
      <c r="D208" s="3">
        <f t="shared" si="3"/>
        <v>0.6724782067247822</v>
      </c>
    </row>
    <row r="209" spans="1:4" x14ac:dyDescent="0.3">
      <c r="A209" t="s">
        <v>256</v>
      </c>
      <c r="B209" t="s">
        <v>353</v>
      </c>
      <c r="C209" s="6">
        <v>240.8</v>
      </c>
      <c r="D209" s="3">
        <f t="shared" si="3"/>
        <v>0.65972602739726027</v>
      </c>
    </row>
    <row r="210" spans="1:4" x14ac:dyDescent="0.3">
      <c r="A210" t="s">
        <v>183</v>
      </c>
      <c r="B210" t="s">
        <v>379</v>
      </c>
      <c r="C210" s="6">
        <v>237</v>
      </c>
      <c r="D210" s="3">
        <f t="shared" si="3"/>
        <v>0.64931506849315068</v>
      </c>
    </row>
    <row r="211" spans="1:4" x14ac:dyDescent="0.3">
      <c r="A211" t="s">
        <v>281</v>
      </c>
      <c r="B211" t="s">
        <v>363</v>
      </c>
      <c r="C211" s="6">
        <v>236.06666666666669</v>
      </c>
      <c r="D211" s="3">
        <f t="shared" si="3"/>
        <v>0.64675799086758001</v>
      </c>
    </row>
    <row r="212" spans="1:4" x14ac:dyDescent="0.3">
      <c r="A212" t="s">
        <v>226</v>
      </c>
      <c r="B212" t="s">
        <v>397</v>
      </c>
      <c r="C212" s="6">
        <v>230.7068965517241</v>
      </c>
      <c r="D212" s="3">
        <f t="shared" si="3"/>
        <v>0.63207368918280571</v>
      </c>
    </row>
    <row r="213" spans="1:4" x14ac:dyDescent="0.3">
      <c r="A213" t="s">
        <v>49</v>
      </c>
      <c r="B213" t="s">
        <v>350</v>
      </c>
      <c r="C213" s="6">
        <v>227.6902985074627</v>
      </c>
      <c r="D213" s="3">
        <f t="shared" si="3"/>
        <v>0.62380903700674717</v>
      </c>
    </row>
    <row r="214" spans="1:4" x14ac:dyDescent="0.3">
      <c r="A214" t="s">
        <v>282</v>
      </c>
      <c r="B214" t="s">
        <v>407</v>
      </c>
      <c r="C214" s="6">
        <v>227</v>
      </c>
      <c r="D214" s="3">
        <f t="shared" si="3"/>
        <v>0.62191780821917808</v>
      </c>
    </row>
    <row r="215" spans="1:4" x14ac:dyDescent="0.3">
      <c r="A215" t="s">
        <v>198</v>
      </c>
      <c r="B215" t="s">
        <v>359</v>
      </c>
      <c r="C215" s="6">
        <v>226.9473684210526</v>
      </c>
      <c r="D215" s="3">
        <f t="shared" si="3"/>
        <v>0.62177361211247284</v>
      </c>
    </row>
    <row r="216" spans="1:4" x14ac:dyDescent="0.3">
      <c r="A216" t="s">
        <v>192</v>
      </c>
      <c r="B216" t="s">
        <v>360</v>
      </c>
      <c r="C216" s="6">
        <v>223.35483870967741</v>
      </c>
      <c r="D216" s="3">
        <f t="shared" si="3"/>
        <v>0.6119310649580203</v>
      </c>
    </row>
    <row r="217" spans="1:4" x14ac:dyDescent="0.3">
      <c r="A217" t="s">
        <v>122</v>
      </c>
      <c r="B217" t="s">
        <v>358</v>
      </c>
      <c r="C217" s="6">
        <v>222.5333333333333</v>
      </c>
      <c r="D217" s="3">
        <f t="shared" si="3"/>
        <v>0.60968036529680358</v>
      </c>
    </row>
    <row r="218" spans="1:4" x14ac:dyDescent="0.3">
      <c r="A218" t="s">
        <v>72</v>
      </c>
      <c r="B218" t="s">
        <v>348</v>
      </c>
      <c r="C218" s="6">
        <v>219.96268656716421</v>
      </c>
      <c r="D218" s="3">
        <f t="shared" si="3"/>
        <v>0.60263749744428552</v>
      </c>
    </row>
    <row r="219" spans="1:4" x14ac:dyDescent="0.3">
      <c r="A219" t="s">
        <v>115</v>
      </c>
      <c r="B219" t="s">
        <v>379</v>
      </c>
      <c r="C219" s="6">
        <v>217</v>
      </c>
      <c r="D219" s="3">
        <f t="shared" si="3"/>
        <v>0.59452054794520548</v>
      </c>
    </row>
    <row r="220" spans="1:4" x14ac:dyDescent="0.3">
      <c r="A220" t="s">
        <v>179</v>
      </c>
      <c r="B220" t="s">
        <v>360</v>
      </c>
      <c r="C220" s="6">
        <v>216.66666666666671</v>
      </c>
      <c r="D220" s="3">
        <f t="shared" si="3"/>
        <v>0.59360730593607314</v>
      </c>
    </row>
    <row r="221" spans="1:4" x14ac:dyDescent="0.3">
      <c r="A221" t="s">
        <v>195</v>
      </c>
      <c r="B221" t="s">
        <v>385</v>
      </c>
      <c r="C221" s="6">
        <v>209.14285714285711</v>
      </c>
      <c r="D221" s="3">
        <f t="shared" si="3"/>
        <v>0.57299412915851267</v>
      </c>
    </row>
    <row r="222" spans="1:4" x14ac:dyDescent="0.3">
      <c r="A222" t="s">
        <v>228</v>
      </c>
      <c r="B222" t="s">
        <v>407</v>
      </c>
      <c r="C222" s="6">
        <v>208.4</v>
      </c>
      <c r="D222" s="3">
        <f t="shared" si="3"/>
        <v>0.57095890410958905</v>
      </c>
    </row>
    <row r="223" spans="1:4" x14ac:dyDescent="0.3">
      <c r="A223" t="s">
        <v>94</v>
      </c>
      <c r="B223" t="s">
        <v>94</v>
      </c>
      <c r="C223" s="6">
        <v>208.2647058823529</v>
      </c>
      <c r="D223" s="3">
        <f t="shared" si="3"/>
        <v>0.57058823529411751</v>
      </c>
    </row>
    <row r="224" spans="1:4" x14ac:dyDescent="0.3">
      <c r="A224" t="s">
        <v>43</v>
      </c>
      <c r="B224" t="s">
        <v>349</v>
      </c>
      <c r="C224" s="6">
        <v>203.48</v>
      </c>
      <c r="D224" s="3">
        <f t="shared" si="3"/>
        <v>0.55747945205479454</v>
      </c>
    </row>
    <row r="225" spans="1:4" x14ac:dyDescent="0.3">
      <c r="A225" t="s">
        <v>191</v>
      </c>
      <c r="B225" t="s">
        <v>375</v>
      </c>
      <c r="C225" s="6">
        <v>203.11111111111109</v>
      </c>
      <c r="D225" s="3">
        <f t="shared" si="3"/>
        <v>0.55646879756468792</v>
      </c>
    </row>
    <row r="226" spans="1:4" x14ac:dyDescent="0.3">
      <c r="A226" t="s">
        <v>296</v>
      </c>
      <c r="B226" t="s">
        <v>407</v>
      </c>
      <c r="C226" s="6">
        <v>202.95</v>
      </c>
      <c r="D226" s="3">
        <f t="shared" si="3"/>
        <v>0.55602739726027395</v>
      </c>
    </row>
    <row r="227" spans="1:4" x14ac:dyDescent="0.3">
      <c r="A227" t="s">
        <v>199</v>
      </c>
      <c r="B227" t="s">
        <v>366</v>
      </c>
      <c r="C227" s="6">
        <v>202.66666666666671</v>
      </c>
      <c r="D227" s="3">
        <f t="shared" si="3"/>
        <v>0.55525114155251154</v>
      </c>
    </row>
    <row r="228" spans="1:4" x14ac:dyDescent="0.3">
      <c r="A228" t="s">
        <v>36</v>
      </c>
      <c r="B228" t="s">
        <v>372</v>
      </c>
      <c r="C228" s="6">
        <v>187.51111111111109</v>
      </c>
      <c r="D228" s="3">
        <f t="shared" si="3"/>
        <v>0.51372907153729064</v>
      </c>
    </row>
    <row r="229" spans="1:4" x14ac:dyDescent="0.3">
      <c r="A229" t="s">
        <v>130</v>
      </c>
      <c r="B229" t="s">
        <v>348</v>
      </c>
      <c r="C229" s="6">
        <v>187.33333333333329</v>
      </c>
      <c r="D229" s="3">
        <f t="shared" si="3"/>
        <v>0.51324200913241991</v>
      </c>
    </row>
    <row r="230" spans="1:4" x14ac:dyDescent="0.3">
      <c r="A230" t="s">
        <v>146</v>
      </c>
      <c r="B230" t="s">
        <v>375</v>
      </c>
      <c r="C230" s="6">
        <v>178.24242424242419</v>
      </c>
      <c r="D230" s="3">
        <f t="shared" si="3"/>
        <v>0.48833540888335397</v>
      </c>
    </row>
    <row r="231" spans="1:4" x14ac:dyDescent="0.3">
      <c r="A231" t="s">
        <v>148</v>
      </c>
      <c r="B231" t="s">
        <v>348</v>
      </c>
      <c r="C231" s="6">
        <v>177.375</v>
      </c>
      <c r="D231" s="3">
        <f t="shared" si="3"/>
        <v>0.48595890410958903</v>
      </c>
    </row>
    <row r="232" spans="1:4" x14ac:dyDescent="0.3">
      <c r="A232" t="s">
        <v>109</v>
      </c>
      <c r="B232" t="s">
        <v>386</v>
      </c>
      <c r="C232" s="6">
        <v>174.42857142857139</v>
      </c>
      <c r="D232" s="3">
        <f t="shared" si="3"/>
        <v>0.47788649706457914</v>
      </c>
    </row>
    <row r="233" spans="1:4" x14ac:dyDescent="0.3">
      <c r="A233" t="s">
        <v>9</v>
      </c>
      <c r="B233" t="s">
        <v>129</v>
      </c>
      <c r="C233" s="6">
        <v>173.84771573604061</v>
      </c>
      <c r="D233" s="3">
        <f t="shared" si="3"/>
        <v>0.47629511160559074</v>
      </c>
    </row>
    <row r="234" spans="1:4" x14ac:dyDescent="0.3">
      <c r="A234" t="s">
        <v>324</v>
      </c>
      <c r="B234" t="s">
        <v>350</v>
      </c>
      <c r="C234" s="6">
        <v>172</v>
      </c>
      <c r="D234" s="3">
        <f t="shared" si="3"/>
        <v>0.47123287671232877</v>
      </c>
    </row>
    <row r="235" spans="1:4" x14ac:dyDescent="0.3">
      <c r="A235" t="s">
        <v>169</v>
      </c>
      <c r="B235" t="s">
        <v>394</v>
      </c>
      <c r="C235" s="6">
        <v>170.07142857142861</v>
      </c>
      <c r="D235" s="3">
        <f t="shared" si="3"/>
        <v>0.46594911937377703</v>
      </c>
    </row>
    <row r="236" spans="1:4" x14ac:dyDescent="0.3">
      <c r="A236" t="s">
        <v>250</v>
      </c>
      <c r="B236" t="s">
        <v>94</v>
      </c>
      <c r="C236" s="6">
        <v>166</v>
      </c>
      <c r="D236" s="3">
        <f t="shared" si="3"/>
        <v>0.45479452054794522</v>
      </c>
    </row>
    <row r="237" spans="1:4" x14ac:dyDescent="0.3">
      <c r="A237" t="s">
        <v>165</v>
      </c>
      <c r="B237" t="s">
        <v>360</v>
      </c>
      <c r="C237" s="6">
        <v>164.44696969696969</v>
      </c>
      <c r="D237" s="3">
        <f t="shared" si="3"/>
        <v>0.4505396430053964</v>
      </c>
    </row>
    <row r="238" spans="1:4" x14ac:dyDescent="0.3">
      <c r="A238" t="s">
        <v>99</v>
      </c>
      <c r="B238" t="s">
        <v>360</v>
      </c>
      <c r="C238" s="6">
        <v>164.28</v>
      </c>
      <c r="D238" s="3">
        <f t="shared" si="3"/>
        <v>0.45008219178082193</v>
      </c>
    </row>
    <row r="239" spans="1:4" x14ac:dyDescent="0.3">
      <c r="A239" t="s">
        <v>237</v>
      </c>
      <c r="B239" t="s">
        <v>355</v>
      </c>
      <c r="C239" s="6">
        <v>163.76190476190479</v>
      </c>
      <c r="D239" s="3">
        <f t="shared" si="3"/>
        <v>0.44866275277234191</v>
      </c>
    </row>
    <row r="240" spans="1:4" x14ac:dyDescent="0.3">
      <c r="A240" t="s">
        <v>223</v>
      </c>
      <c r="B240" t="s">
        <v>129</v>
      </c>
      <c r="C240" s="6">
        <v>161</v>
      </c>
      <c r="D240" s="3">
        <f t="shared" si="3"/>
        <v>0.44109589041095892</v>
      </c>
    </row>
    <row r="241" spans="1:4" x14ac:dyDescent="0.3">
      <c r="A241" t="s">
        <v>120</v>
      </c>
      <c r="B241" t="s">
        <v>375</v>
      </c>
      <c r="C241" s="6">
        <v>160.12949640287769</v>
      </c>
      <c r="D241" s="3">
        <f t="shared" si="3"/>
        <v>0.43871094904898</v>
      </c>
    </row>
    <row r="242" spans="1:4" x14ac:dyDescent="0.3">
      <c r="A242" t="s">
        <v>21</v>
      </c>
      <c r="B242" t="s">
        <v>368</v>
      </c>
      <c r="C242" s="6">
        <v>160</v>
      </c>
      <c r="D242" s="3">
        <f t="shared" si="3"/>
        <v>0.43835616438356162</v>
      </c>
    </row>
    <row r="243" spans="1:4" x14ac:dyDescent="0.3">
      <c r="A243" t="s">
        <v>91</v>
      </c>
      <c r="B243" t="s">
        <v>94</v>
      </c>
      <c r="C243" s="6">
        <v>149.7931034482759</v>
      </c>
      <c r="D243" s="3">
        <f t="shared" si="3"/>
        <v>0.41039206424185176</v>
      </c>
    </row>
    <row r="244" spans="1:4" x14ac:dyDescent="0.3">
      <c r="A244" t="s">
        <v>231</v>
      </c>
      <c r="B244" t="s">
        <v>355</v>
      </c>
      <c r="C244" s="6">
        <v>148.75</v>
      </c>
      <c r="D244" s="3">
        <f t="shared" si="3"/>
        <v>0.40753424657534248</v>
      </c>
    </row>
    <row r="245" spans="1:4" x14ac:dyDescent="0.3">
      <c r="A245" t="s">
        <v>67</v>
      </c>
      <c r="B245" t="s">
        <v>358</v>
      </c>
      <c r="C245" s="6">
        <v>144.18333333333331</v>
      </c>
      <c r="D245" s="3">
        <f t="shared" si="3"/>
        <v>0.39502283105022823</v>
      </c>
    </row>
    <row r="246" spans="1:4" x14ac:dyDescent="0.3">
      <c r="A246" t="s">
        <v>166</v>
      </c>
      <c r="B246" t="s">
        <v>348</v>
      </c>
      <c r="C246" s="6">
        <v>143</v>
      </c>
      <c r="D246" s="3">
        <f t="shared" si="3"/>
        <v>0.39178082191780822</v>
      </c>
    </row>
    <row r="247" spans="1:4" x14ac:dyDescent="0.3">
      <c r="A247" t="s">
        <v>319</v>
      </c>
      <c r="B247" t="s">
        <v>387</v>
      </c>
      <c r="C247" s="6">
        <v>139.84615384615381</v>
      </c>
      <c r="D247" s="3">
        <f t="shared" si="3"/>
        <v>0.38314014752370906</v>
      </c>
    </row>
    <row r="248" spans="1:4" x14ac:dyDescent="0.3">
      <c r="A248" t="s">
        <v>124</v>
      </c>
      <c r="B248" t="s">
        <v>360</v>
      </c>
      <c r="C248" s="6">
        <v>138.98360655737699</v>
      </c>
      <c r="D248" s="3">
        <f t="shared" si="3"/>
        <v>0.38077700426678629</v>
      </c>
    </row>
    <row r="249" spans="1:4" x14ac:dyDescent="0.3">
      <c r="A249" t="s">
        <v>17</v>
      </c>
      <c r="B249" t="s">
        <v>129</v>
      </c>
      <c r="C249" s="6">
        <v>138</v>
      </c>
      <c r="D249" s="3">
        <f t="shared" si="3"/>
        <v>0.37808219178082192</v>
      </c>
    </row>
    <row r="250" spans="1:4" x14ac:dyDescent="0.3">
      <c r="A250" t="s">
        <v>46</v>
      </c>
      <c r="B250" t="s">
        <v>379</v>
      </c>
      <c r="C250" s="6">
        <v>136.64583333333329</v>
      </c>
      <c r="D250" s="3">
        <f t="shared" si="3"/>
        <v>0.37437214611872133</v>
      </c>
    </row>
    <row r="251" spans="1:4" x14ac:dyDescent="0.3">
      <c r="A251" t="s">
        <v>114</v>
      </c>
      <c r="B251" t="s">
        <v>349</v>
      </c>
      <c r="C251" s="6">
        <v>135</v>
      </c>
      <c r="D251" s="3">
        <f t="shared" si="3"/>
        <v>0.36986301369863012</v>
      </c>
    </row>
    <row r="252" spans="1:4" x14ac:dyDescent="0.3">
      <c r="A252" t="s">
        <v>259</v>
      </c>
      <c r="B252" t="s">
        <v>348</v>
      </c>
      <c r="C252" s="6">
        <v>131.5</v>
      </c>
      <c r="D252" s="3">
        <f t="shared" si="3"/>
        <v>0.36027397260273974</v>
      </c>
    </row>
    <row r="253" spans="1:4" x14ac:dyDescent="0.3">
      <c r="A253" t="s">
        <v>312</v>
      </c>
      <c r="B253" t="s">
        <v>358</v>
      </c>
      <c r="C253" s="6">
        <v>130.76335877862601</v>
      </c>
      <c r="D253" s="3">
        <f t="shared" si="3"/>
        <v>0.35825577747568771</v>
      </c>
    </row>
    <row r="254" spans="1:4" x14ac:dyDescent="0.3">
      <c r="A254" t="s">
        <v>84</v>
      </c>
      <c r="B254" t="s">
        <v>386</v>
      </c>
      <c r="C254" s="6">
        <v>126.7692307692308</v>
      </c>
      <c r="D254" s="3">
        <f t="shared" si="3"/>
        <v>0.34731296101159126</v>
      </c>
    </row>
    <row r="255" spans="1:4" x14ac:dyDescent="0.3">
      <c r="A255" t="s">
        <v>295</v>
      </c>
      <c r="B255" t="s">
        <v>366</v>
      </c>
      <c r="C255" s="6">
        <v>121</v>
      </c>
      <c r="D255" s="3">
        <f t="shared" si="3"/>
        <v>0.33150684931506852</v>
      </c>
    </row>
    <row r="256" spans="1:4" x14ac:dyDescent="0.3">
      <c r="A256" t="s">
        <v>194</v>
      </c>
      <c r="B256" t="s">
        <v>355</v>
      </c>
      <c r="C256" s="6">
        <v>112.625</v>
      </c>
      <c r="D256" s="3">
        <f t="shared" si="3"/>
        <v>0.30856164383561646</v>
      </c>
    </row>
    <row r="257" spans="1:4" x14ac:dyDescent="0.3">
      <c r="A257" t="s">
        <v>333</v>
      </c>
      <c r="B257" t="s">
        <v>350</v>
      </c>
      <c r="C257" s="6">
        <v>109.71428571428569</v>
      </c>
      <c r="D257" s="3">
        <f t="shared" si="3"/>
        <v>0.30058708414872792</v>
      </c>
    </row>
    <row r="258" spans="1:4" x14ac:dyDescent="0.3">
      <c r="A258" t="s">
        <v>92</v>
      </c>
      <c r="B258" t="s">
        <v>349</v>
      </c>
      <c r="C258" s="6">
        <v>108.4</v>
      </c>
      <c r="D258" s="3">
        <f t="shared" si="3"/>
        <v>0.29698630136986304</v>
      </c>
    </row>
    <row r="259" spans="1:4" x14ac:dyDescent="0.3">
      <c r="A259" t="s">
        <v>253</v>
      </c>
      <c r="B259" t="s">
        <v>373</v>
      </c>
      <c r="C259" s="6">
        <v>103.25</v>
      </c>
      <c r="D259" s="3">
        <f t="shared" ref="D259:D295" si="4">C259/365</f>
        <v>0.2828767123287671</v>
      </c>
    </row>
    <row r="260" spans="1:4" x14ac:dyDescent="0.3">
      <c r="A260" t="s">
        <v>310</v>
      </c>
      <c r="B260" t="s">
        <v>348</v>
      </c>
      <c r="C260" s="6">
        <v>103</v>
      </c>
      <c r="D260" s="3">
        <f t="shared" si="4"/>
        <v>0.28219178082191781</v>
      </c>
    </row>
    <row r="261" spans="1:4" x14ac:dyDescent="0.3">
      <c r="A261" t="s">
        <v>315</v>
      </c>
      <c r="B261" t="s">
        <v>374</v>
      </c>
      <c r="C261" s="6">
        <v>94</v>
      </c>
      <c r="D261" s="3">
        <f t="shared" si="4"/>
        <v>0.25753424657534246</v>
      </c>
    </row>
    <row r="262" spans="1:4" x14ac:dyDescent="0.3">
      <c r="A262" t="s">
        <v>95</v>
      </c>
      <c r="B262" t="s">
        <v>360</v>
      </c>
      <c r="C262" s="6">
        <v>87.222222222222229</v>
      </c>
      <c r="D262" s="3">
        <f t="shared" si="4"/>
        <v>0.23896499238964994</v>
      </c>
    </row>
    <row r="263" spans="1:4" x14ac:dyDescent="0.3">
      <c r="A263" t="s">
        <v>111</v>
      </c>
      <c r="B263" t="s">
        <v>379</v>
      </c>
      <c r="C263" s="6">
        <v>85.083333333333329</v>
      </c>
      <c r="D263" s="3">
        <f t="shared" si="4"/>
        <v>0.23310502283105022</v>
      </c>
    </row>
    <row r="264" spans="1:4" x14ac:dyDescent="0.3">
      <c r="A264" t="s">
        <v>334</v>
      </c>
      <c r="B264" t="s">
        <v>407</v>
      </c>
      <c r="C264" s="6">
        <v>82</v>
      </c>
      <c r="D264" s="3">
        <f t="shared" si="4"/>
        <v>0.22465753424657534</v>
      </c>
    </row>
    <row r="265" spans="1:4" x14ac:dyDescent="0.3">
      <c r="A265" t="s">
        <v>290</v>
      </c>
      <c r="B265" t="s">
        <v>386</v>
      </c>
      <c r="C265" s="6">
        <v>81.666666666666671</v>
      </c>
      <c r="D265" s="3">
        <f t="shared" si="4"/>
        <v>0.22374429223744294</v>
      </c>
    </row>
    <row r="266" spans="1:4" x14ac:dyDescent="0.3">
      <c r="A266" t="s">
        <v>286</v>
      </c>
      <c r="B266" t="s">
        <v>407</v>
      </c>
      <c r="C266" s="6">
        <v>74.833333333333329</v>
      </c>
      <c r="D266" s="3">
        <f t="shared" si="4"/>
        <v>0.20502283105022831</v>
      </c>
    </row>
    <row r="267" spans="1:4" x14ac:dyDescent="0.3">
      <c r="A267" t="s">
        <v>157</v>
      </c>
      <c r="B267" t="s">
        <v>385</v>
      </c>
      <c r="C267" s="6">
        <v>74.285714285714292</v>
      </c>
      <c r="D267" s="3">
        <f t="shared" si="4"/>
        <v>0.20352250489236792</v>
      </c>
    </row>
    <row r="268" spans="1:4" x14ac:dyDescent="0.3">
      <c r="A268" t="s">
        <v>287</v>
      </c>
      <c r="B268" t="s">
        <v>366</v>
      </c>
      <c r="C268" s="6">
        <v>69.400000000000006</v>
      </c>
      <c r="D268" s="3">
        <f t="shared" si="4"/>
        <v>0.19013698630136988</v>
      </c>
    </row>
    <row r="269" spans="1:4" x14ac:dyDescent="0.3">
      <c r="A269" t="s">
        <v>230</v>
      </c>
      <c r="B269" t="s">
        <v>398</v>
      </c>
      <c r="C269" s="6">
        <v>68.941176470588232</v>
      </c>
      <c r="D269" s="3">
        <f t="shared" si="4"/>
        <v>0.18887993553585816</v>
      </c>
    </row>
    <row r="270" spans="1:4" x14ac:dyDescent="0.3">
      <c r="A270" t="s">
        <v>257</v>
      </c>
      <c r="B270" t="s">
        <v>94</v>
      </c>
      <c r="C270" s="6">
        <v>64.666666666666671</v>
      </c>
      <c r="D270" s="3">
        <f t="shared" si="4"/>
        <v>0.17716894977168951</v>
      </c>
    </row>
    <row r="271" spans="1:4" x14ac:dyDescent="0.3">
      <c r="A271" s="11" t="s">
        <v>232</v>
      </c>
      <c r="B271" s="11" t="s">
        <v>348</v>
      </c>
      <c r="C271" s="12">
        <v>64.5</v>
      </c>
      <c r="D271" s="3">
        <f t="shared" si="4"/>
        <v>0.17671232876712328</v>
      </c>
    </row>
    <row r="272" spans="1:4" x14ac:dyDescent="0.3">
      <c r="A272" s="11" t="s">
        <v>224</v>
      </c>
      <c r="B272" s="11" t="s">
        <v>348</v>
      </c>
      <c r="C272" s="12">
        <v>62.666666666666657</v>
      </c>
      <c r="D272" s="3">
        <f t="shared" si="4"/>
        <v>0.17168949771689496</v>
      </c>
    </row>
    <row r="273" spans="1:4" x14ac:dyDescent="0.3">
      <c r="A273" s="11" t="s">
        <v>197</v>
      </c>
      <c r="B273" s="11" t="s">
        <v>94</v>
      </c>
      <c r="C273" s="12">
        <v>60.6</v>
      </c>
      <c r="D273" s="3">
        <f t="shared" si="4"/>
        <v>0.16602739726027399</v>
      </c>
    </row>
    <row r="274" spans="1:4" x14ac:dyDescent="0.3">
      <c r="A274" s="11" t="s">
        <v>149</v>
      </c>
      <c r="B274" s="11" t="s">
        <v>390</v>
      </c>
      <c r="C274" s="12">
        <v>52.925925925925917</v>
      </c>
      <c r="D274" s="3">
        <f t="shared" si="4"/>
        <v>0.14500253678335867</v>
      </c>
    </row>
    <row r="275" spans="1:4" x14ac:dyDescent="0.3">
      <c r="A275" t="s">
        <v>88</v>
      </c>
      <c r="B275" t="s">
        <v>364</v>
      </c>
      <c r="C275" s="6">
        <v>50.909090909090907</v>
      </c>
      <c r="D275" s="3">
        <f t="shared" si="4"/>
        <v>0.13947696139476962</v>
      </c>
    </row>
    <row r="276" spans="1:4" x14ac:dyDescent="0.3">
      <c r="A276" t="s">
        <v>136</v>
      </c>
      <c r="B276" t="s">
        <v>379</v>
      </c>
      <c r="C276" s="6">
        <v>49.846153846153847</v>
      </c>
      <c r="D276" s="3">
        <f t="shared" si="4"/>
        <v>0.13656480505795573</v>
      </c>
    </row>
    <row r="277" spans="1:4" x14ac:dyDescent="0.3">
      <c r="A277" t="s">
        <v>308</v>
      </c>
      <c r="B277" t="s">
        <v>350</v>
      </c>
      <c r="C277" s="6">
        <v>48.5</v>
      </c>
      <c r="D277" s="3">
        <f t="shared" si="4"/>
        <v>0.13287671232876713</v>
      </c>
    </row>
    <row r="278" spans="1:4" x14ac:dyDescent="0.3">
      <c r="A278" t="s">
        <v>227</v>
      </c>
      <c r="B278" t="s">
        <v>353</v>
      </c>
      <c r="C278" s="6">
        <v>43.056910569105689</v>
      </c>
      <c r="D278" s="3">
        <f t="shared" si="4"/>
        <v>0.11796413854549503</v>
      </c>
    </row>
    <row r="279" spans="1:4" x14ac:dyDescent="0.3">
      <c r="A279" t="s">
        <v>335</v>
      </c>
      <c r="B279" t="s">
        <v>407</v>
      </c>
      <c r="C279" s="6">
        <v>42</v>
      </c>
      <c r="D279" s="3">
        <f t="shared" si="4"/>
        <v>0.11506849315068493</v>
      </c>
    </row>
    <row r="280" spans="1:4" x14ac:dyDescent="0.3">
      <c r="A280" t="s">
        <v>239</v>
      </c>
      <c r="B280" t="s">
        <v>388</v>
      </c>
      <c r="C280" s="6">
        <v>39.5</v>
      </c>
      <c r="D280" s="3">
        <f t="shared" si="4"/>
        <v>0.10821917808219178</v>
      </c>
    </row>
    <row r="281" spans="1:4" x14ac:dyDescent="0.3">
      <c r="A281" t="s">
        <v>192</v>
      </c>
      <c r="B281" t="s">
        <v>350</v>
      </c>
      <c r="C281" s="6">
        <v>37.428571428571431</v>
      </c>
      <c r="D281" s="3">
        <f t="shared" si="4"/>
        <v>0.10254403131115461</v>
      </c>
    </row>
    <row r="282" spans="1:4" x14ac:dyDescent="0.3">
      <c r="A282" t="s">
        <v>172</v>
      </c>
      <c r="B282" t="s">
        <v>389</v>
      </c>
      <c r="C282" s="6">
        <v>36.5</v>
      </c>
      <c r="D282" s="3">
        <f t="shared" si="4"/>
        <v>0.1</v>
      </c>
    </row>
    <row r="283" spans="1:4" x14ac:dyDescent="0.3">
      <c r="A283" t="s">
        <v>209</v>
      </c>
      <c r="B283" t="s">
        <v>385</v>
      </c>
      <c r="C283" s="6">
        <v>34.75</v>
      </c>
      <c r="D283" s="3">
        <f t="shared" si="4"/>
        <v>9.5205479452054792E-2</v>
      </c>
    </row>
    <row r="284" spans="1:4" x14ac:dyDescent="0.3">
      <c r="A284" t="s">
        <v>238</v>
      </c>
      <c r="B284" t="s">
        <v>350</v>
      </c>
      <c r="C284" s="6">
        <v>27.25</v>
      </c>
      <c r="D284" s="3">
        <f t="shared" si="4"/>
        <v>7.4657534246575341E-2</v>
      </c>
    </row>
    <row r="285" spans="1:4" x14ac:dyDescent="0.3">
      <c r="A285" t="s">
        <v>302</v>
      </c>
      <c r="B285" t="s">
        <v>407</v>
      </c>
      <c r="C285" s="6">
        <v>26</v>
      </c>
      <c r="D285" s="3">
        <f t="shared" si="4"/>
        <v>7.1232876712328766E-2</v>
      </c>
    </row>
    <row r="286" spans="1:4" x14ac:dyDescent="0.3">
      <c r="A286" t="s">
        <v>235</v>
      </c>
      <c r="B286" t="s">
        <v>379</v>
      </c>
      <c r="C286" s="6">
        <v>25.2</v>
      </c>
      <c r="D286" s="3">
        <f t="shared" si="4"/>
        <v>6.904109589041095E-2</v>
      </c>
    </row>
    <row r="287" spans="1:4" x14ac:dyDescent="0.3">
      <c r="A287" t="s">
        <v>336</v>
      </c>
      <c r="B287" t="s">
        <v>363</v>
      </c>
      <c r="C287" s="6">
        <v>23</v>
      </c>
      <c r="D287" s="3">
        <f t="shared" si="4"/>
        <v>6.3013698630136991E-2</v>
      </c>
    </row>
    <row r="288" spans="1:4" x14ac:dyDescent="0.3">
      <c r="A288" t="s">
        <v>125</v>
      </c>
      <c r="B288" t="s">
        <v>379</v>
      </c>
      <c r="C288" s="6">
        <v>22.75</v>
      </c>
      <c r="D288" s="3">
        <f t="shared" si="4"/>
        <v>6.2328767123287672E-2</v>
      </c>
    </row>
    <row r="289" spans="1:4" x14ac:dyDescent="0.3">
      <c r="A289" t="s">
        <v>276</v>
      </c>
      <c r="B289" t="s">
        <v>379</v>
      </c>
      <c r="C289" s="6">
        <v>22.69230769230769</v>
      </c>
      <c r="D289" s="3">
        <f t="shared" si="4"/>
        <v>6.2170706006322435E-2</v>
      </c>
    </row>
    <row r="290" spans="1:4" x14ac:dyDescent="0.3">
      <c r="A290" t="s">
        <v>116</v>
      </c>
      <c r="B290" t="s">
        <v>379</v>
      </c>
      <c r="C290" s="6">
        <v>22</v>
      </c>
      <c r="D290" s="3">
        <f t="shared" si="4"/>
        <v>6.0273972602739728E-2</v>
      </c>
    </row>
    <row r="291" spans="1:4" x14ac:dyDescent="0.3">
      <c r="A291" t="s">
        <v>171</v>
      </c>
      <c r="B291" t="s">
        <v>358</v>
      </c>
      <c r="C291" s="6">
        <v>10</v>
      </c>
      <c r="D291" s="3">
        <f t="shared" si="4"/>
        <v>2.7397260273972601E-2</v>
      </c>
    </row>
    <row r="292" spans="1:4" x14ac:dyDescent="0.3">
      <c r="A292" t="s">
        <v>307</v>
      </c>
      <c r="B292" t="s">
        <v>407</v>
      </c>
      <c r="C292" s="6">
        <v>8.5</v>
      </c>
      <c r="D292" s="3">
        <f t="shared" si="4"/>
        <v>2.3287671232876714E-2</v>
      </c>
    </row>
    <row r="293" spans="1:4" x14ac:dyDescent="0.3">
      <c r="A293" t="s">
        <v>391</v>
      </c>
      <c r="B293" t="s">
        <v>348</v>
      </c>
      <c r="C293" s="6">
        <v>7</v>
      </c>
      <c r="D293" s="3">
        <f t="shared" si="4"/>
        <v>1.9178082191780823E-2</v>
      </c>
    </row>
    <row r="294" spans="1:4" x14ac:dyDescent="0.3">
      <c r="A294" t="s">
        <v>162</v>
      </c>
      <c r="B294" t="s">
        <v>385</v>
      </c>
      <c r="C294" s="6">
        <v>2.5</v>
      </c>
      <c r="D294" s="3">
        <f t="shared" si="4"/>
        <v>6.8493150684931503E-3</v>
      </c>
    </row>
    <row r="295" spans="1:4" x14ac:dyDescent="0.3">
      <c r="A295" t="s">
        <v>159</v>
      </c>
      <c r="B295" t="s">
        <v>386</v>
      </c>
      <c r="C295" s="6">
        <v>0</v>
      </c>
      <c r="D295" s="3">
        <f t="shared" si="4"/>
        <v>0</v>
      </c>
    </row>
    <row r="296" spans="1:4" s="1" customFormat="1" x14ac:dyDescent="0.3">
      <c r="B296" s="8" t="s">
        <v>327</v>
      </c>
      <c r="C296" s="7">
        <f>MAX(C2:C295)</f>
        <v>1441</v>
      </c>
      <c r="D296" s="2"/>
    </row>
    <row r="297" spans="1:4" s="1" customFormat="1" x14ac:dyDescent="0.3">
      <c r="B297" s="8" t="s">
        <v>326</v>
      </c>
      <c r="C297" s="7">
        <f>MIN(C2:C295)</f>
        <v>0</v>
      </c>
      <c r="D297" s="2"/>
    </row>
    <row r="298" spans="1:4" s="1" customFormat="1" x14ac:dyDescent="0.3">
      <c r="B298" s="8" t="s">
        <v>328</v>
      </c>
      <c r="C298" s="7">
        <f>AVERAGE(C2:C295)</f>
        <v>370.29428391843942</v>
      </c>
      <c r="D298" s="2">
        <f>AVERAGE(D2:D295)</f>
        <v>1.0145048874477776</v>
      </c>
    </row>
  </sheetData>
  <sortState xmlns:xlrd2="http://schemas.microsoft.com/office/spreadsheetml/2017/richdata2" ref="A2:C267">
    <sortCondition descending="1" ref="C2:C267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CE65-20CF-42AF-99EB-C6A9687D2941}">
  <dimension ref="A1:C53"/>
  <sheetViews>
    <sheetView workbookViewId="0">
      <selection activeCell="N16" sqref="N16"/>
    </sheetView>
  </sheetViews>
  <sheetFormatPr defaultRowHeight="14.4" x14ac:dyDescent="0.3"/>
  <cols>
    <col min="1" max="1" width="23.44140625" customWidth="1"/>
    <col min="2" max="2" width="8.88671875" style="6"/>
    <col min="3" max="3" width="8.88671875" style="3"/>
  </cols>
  <sheetData>
    <row r="1" spans="1:3" s="1" customFormat="1" x14ac:dyDescent="0.3">
      <c r="A1" s="1" t="s">
        <v>393</v>
      </c>
      <c r="B1" s="7" t="s">
        <v>337</v>
      </c>
      <c r="C1" s="2" t="s">
        <v>338</v>
      </c>
    </row>
    <row r="2" spans="1:3" x14ac:dyDescent="0.3">
      <c r="A2" t="s">
        <v>395</v>
      </c>
      <c r="B2" s="6">
        <v>1441</v>
      </c>
      <c r="C2" s="3">
        <f>B2/365</f>
        <v>3.9479452054794519</v>
      </c>
    </row>
    <row r="3" spans="1:3" x14ac:dyDescent="0.3">
      <c r="A3" t="s">
        <v>370</v>
      </c>
      <c r="B3" s="6">
        <v>1094</v>
      </c>
      <c r="C3" s="3">
        <f t="shared" ref="C3:C49" si="0">B3/365</f>
        <v>2.9972602739726026</v>
      </c>
    </row>
    <row r="4" spans="1:3" x14ac:dyDescent="0.3">
      <c r="A4" t="s">
        <v>362</v>
      </c>
      <c r="B4" s="6">
        <v>967.38709677419354</v>
      </c>
      <c r="C4" s="3">
        <f t="shared" si="0"/>
        <v>2.6503756076005303</v>
      </c>
    </row>
    <row r="5" spans="1:3" x14ac:dyDescent="0.3">
      <c r="A5" t="s">
        <v>351</v>
      </c>
      <c r="B5" s="6">
        <v>744.52631578947364</v>
      </c>
      <c r="C5" s="3">
        <f t="shared" si="0"/>
        <v>2.0397981254506128</v>
      </c>
    </row>
    <row r="6" spans="1:3" x14ac:dyDescent="0.3">
      <c r="A6" t="s">
        <v>384</v>
      </c>
      <c r="B6" s="6">
        <v>731.5</v>
      </c>
      <c r="C6" s="3">
        <f t="shared" si="0"/>
        <v>2.004109589041096</v>
      </c>
    </row>
    <row r="7" spans="1:3" x14ac:dyDescent="0.3">
      <c r="A7" t="s">
        <v>367</v>
      </c>
      <c r="B7" s="6">
        <v>705</v>
      </c>
      <c r="C7" s="3">
        <f t="shared" si="0"/>
        <v>1.9315068493150684</v>
      </c>
    </row>
    <row r="8" spans="1:3" x14ac:dyDescent="0.3">
      <c r="A8" t="s">
        <v>352</v>
      </c>
      <c r="B8" s="6">
        <v>651.33333333333337</v>
      </c>
      <c r="C8" s="3">
        <f t="shared" si="0"/>
        <v>1.784474885844749</v>
      </c>
    </row>
    <row r="9" spans="1:3" x14ac:dyDescent="0.3">
      <c r="A9" t="s">
        <v>368</v>
      </c>
      <c r="B9" s="6">
        <v>615.30303030303025</v>
      </c>
      <c r="C9" s="3">
        <f t="shared" si="0"/>
        <v>1.685761726857617</v>
      </c>
    </row>
    <row r="10" spans="1:3" x14ac:dyDescent="0.3">
      <c r="A10" t="s">
        <v>396</v>
      </c>
      <c r="B10" s="6">
        <v>612.5</v>
      </c>
      <c r="C10" s="3">
        <f t="shared" si="0"/>
        <v>1.678082191780822</v>
      </c>
    </row>
    <row r="11" spans="1:3" x14ac:dyDescent="0.3">
      <c r="A11" t="s">
        <v>356</v>
      </c>
      <c r="B11" s="6">
        <v>548.27368421052631</v>
      </c>
      <c r="C11" s="3">
        <f t="shared" si="0"/>
        <v>1.5021196827685652</v>
      </c>
    </row>
    <row r="12" spans="1:3" x14ac:dyDescent="0.3">
      <c r="A12" t="s">
        <v>407</v>
      </c>
      <c r="B12" s="6">
        <v>498.38842975206609</v>
      </c>
      <c r="C12" s="3">
        <f t="shared" si="0"/>
        <v>1.3654477527453865</v>
      </c>
    </row>
    <row r="13" spans="1:3" x14ac:dyDescent="0.3">
      <c r="A13" t="s">
        <v>361</v>
      </c>
      <c r="B13" s="6">
        <v>486.13144329896909</v>
      </c>
      <c r="C13" s="3">
        <f t="shared" si="0"/>
        <v>1.3318669679423811</v>
      </c>
    </row>
    <row r="14" spans="1:3" x14ac:dyDescent="0.3">
      <c r="A14" t="s">
        <v>350</v>
      </c>
      <c r="B14" s="6">
        <v>480.52556911910261</v>
      </c>
      <c r="C14" s="3">
        <f t="shared" si="0"/>
        <v>1.3165084085454866</v>
      </c>
    </row>
    <row r="15" spans="1:3" x14ac:dyDescent="0.3">
      <c r="A15" t="s">
        <v>371</v>
      </c>
      <c r="B15" s="6">
        <v>479.25</v>
      </c>
      <c r="C15" s="3">
        <f t="shared" si="0"/>
        <v>1.3130136986301371</v>
      </c>
    </row>
    <row r="16" spans="1:3" x14ac:dyDescent="0.3">
      <c r="A16" t="s">
        <v>377</v>
      </c>
      <c r="B16" s="6">
        <v>458.59036144578312</v>
      </c>
      <c r="C16" s="3">
        <f t="shared" si="0"/>
        <v>1.2564119491665291</v>
      </c>
    </row>
    <row r="17" spans="1:3" x14ac:dyDescent="0.3">
      <c r="A17" t="s">
        <v>376</v>
      </c>
      <c r="B17" s="6">
        <v>450.28571428571428</v>
      </c>
      <c r="C17" s="3">
        <f t="shared" si="0"/>
        <v>1.2336594911937377</v>
      </c>
    </row>
    <row r="18" spans="1:3" x14ac:dyDescent="0.3">
      <c r="A18" t="s">
        <v>353</v>
      </c>
      <c r="B18" s="6">
        <v>442.00963576797068</v>
      </c>
      <c r="C18" s="3">
        <f t="shared" si="0"/>
        <v>1.2109853034738922</v>
      </c>
    </row>
    <row r="19" spans="1:3" x14ac:dyDescent="0.3">
      <c r="A19" t="s">
        <v>386</v>
      </c>
      <c r="B19" s="6">
        <v>415</v>
      </c>
      <c r="C19" s="3">
        <f t="shared" si="0"/>
        <v>1.1369863013698631</v>
      </c>
    </row>
    <row r="20" spans="1:3" x14ac:dyDescent="0.3">
      <c r="A20" t="s">
        <v>358</v>
      </c>
      <c r="B20" s="6">
        <v>379.39578454332548</v>
      </c>
      <c r="C20" s="3">
        <f t="shared" si="0"/>
        <v>1.0394405055981519</v>
      </c>
    </row>
    <row r="21" spans="1:3" x14ac:dyDescent="0.3">
      <c r="A21" t="s">
        <v>373</v>
      </c>
      <c r="B21" s="6">
        <v>374.60795454545462</v>
      </c>
      <c r="C21" s="3">
        <f t="shared" si="0"/>
        <v>1.0263231631382319</v>
      </c>
    </row>
    <row r="22" spans="1:3" x14ac:dyDescent="0.3">
      <c r="A22" t="s">
        <v>365</v>
      </c>
      <c r="B22" s="6">
        <v>372.52592592592589</v>
      </c>
      <c r="C22" s="3">
        <f t="shared" si="0"/>
        <v>1.0206189751395229</v>
      </c>
    </row>
    <row r="23" spans="1:3" x14ac:dyDescent="0.3">
      <c r="A23" t="s">
        <v>378</v>
      </c>
      <c r="B23" s="6">
        <v>369.55238095238087</v>
      </c>
      <c r="C23" s="3">
        <f t="shared" si="0"/>
        <v>1.0124722765818654</v>
      </c>
    </row>
    <row r="24" spans="1:3" x14ac:dyDescent="0.3">
      <c r="A24" t="s">
        <v>374</v>
      </c>
      <c r="B24" s="6">
        <v>365.8</v>
      </c>
      <c r="C24" s="3">
        <f t="shared" si="0"/>
        <v>1.0021917808219178</v>
      </c>
    </row>
    <row r="25" spans="1:3" x14ac:dyDescent="0.3">
      <c r="A25" t="s">
        <v>348</v>
      </c>
      <c r="B25" s="6">
        <v>350.05158730158729</v>
      </c>
      <c r="C25" s="3">
        <f t="shared" si="0"/>
        <v>0.95904544466188302</v>
      </c>
    </row>
    <row r="26" spans="1:3" x14ac:dyDescent="0.3">
      <c r="A26" t="s">
        <v>364</v>
      </c>
      <c r="B26" s="6">
        <v>349.89041095890411</v>
      </c>
      <c r="C26" s="3">
        <f t="shared" si="0"/>
        <v>0.95860386564083322</v>
      </c>
    </row>
    <row r="27" spans="1:3" x14ac:dyDescent="0.3">
      <c r="A27" t="s">
        <v>381</v>
      </c>
      <c r="B27" s="6">
        <v>340.78947368421052</v>
      </c>
      <c r="C27" s="3">
        <f t="shared" si="0"/>
        <v>0.93366979091564528</v>
      </c>
    </row>
    <row r="28" spans="1:3" x14ac:dyDescent="0.3">
      <c r="A28" t="s">
        <v>383</v>
      </c>
      <c r="B28" s="6">
        <v>332.37677902621721</v>
      </c>
      <c r="C28" s="3">
        <f t="shared" si="0"/>
        <v>0.91062131240059507</v>
      </c>
    </row>
    <row r="29" spans="1:3" x14ac:dyDescent="0.3">
      <c r="A29" t="s">
        <v>359</v>
      </c>
      <c r="B29" s="6">
        <v>329.65645161290331</v>
      </c>
      <c r="C29" s="3">
        <f t="shared" si="0"/>
        <v>0.90316836058329675</v>
      </c>
    </row>
    <row r="30" spans="1:3" x14ac:dyDescent="0.3">
      <c r="A30" t="s">
        <v>380</v>
      </c>
      <c r="B30" s="6">
        <v>329.530303030303</v>
      </c>
      <c r="C30" s="3">
        <f t="shared" si="0"/>
        <v>0.90282274802822737</v>
      </c>
    </row>
    <row r="31" spans="1:3" x14ac:dyDescent="0.3">
      <c r="A31" t="s">
        <v>372</v>
      </c>
      <c r="B31" s="6">
        <v>324.34146341463412</v>
      </c>
      <c r="C31" s="3">
        <f t="shared" si="0"/>
        <v>0.88860674908118942</v>
      </c>
    </row>
    <row r="32" spans="1:3" x14ac:dyDescent="0.3">
      <c r="A32" t="s">
        <v>382</v>
      </c>
      <c r="B32" s="6">
        <v>323.70833333333331</v>
      </c>
      <c r="C32" s="3">
        <f t="shared" si="0"/>
        <v>0.88687214611872145</v>
      </c>
    </row>
    <row r="33" spans="1:3" x14ac:dyDescent="0.3">
      <c r="A33" t="s">
        <v>385</v>
      </c>
      <c r="B33" s="6">
        <v>322.58333333333331</v>
      </c>
      <c r="C33" s="3">
        <f t="shared" si="0"/>
        <v>0.88378995433789953</v>
      </c>
    </row>
    <row r="34" spans="1:3" x14ac:dyDescent="0.3">
      <c r="A34" t="s">
        <v>129</v>
      </c>
      <c r="B34" s="6">
        <v>319.78767541183652</v>
      </c>
      <c r="C34" s="3">
        <f t="shared" si="0"/>
        <v>0.87613061756667543</v>
      </c>
    </row>
    <row r="35" spans="1:3" x14ac:dyDescent="0.3">
      <c r="A35" t="s">
        <v>355</v>
      </c>
      <c r="B35" s="6">
        <v>317.42465753424659</v>
      </c>
      <c r="C35" s="3">
        <f t="shared" si="0"/>
        <v>0.86965659598423728</v>
      </c>
    </row>
    <row r="36" spans="1:3" x14ac:dyDescent="0.3">
      <c r="A36" t="s">
        <v>357</v>
      </c>
      <c r="B36" s="6">
        <v>288.63636363636363</v>
      </c>
      <c r="C36" s="3">
        <f t="shared" si="0"/>
        <v>0.79078455790784552</v>
      </c>
    </row>
    <row r="37" spans="1:3" x14ac:dyDescent="0.3">
      <c r="A37" t="s">
        <v>379</v>
      </c>
      <c r="B37" s="6">
        <v>268.17365269461078</v>
      </c>
      <c r="C37" s="3">
        <f t="shared" si="0"/>
        <v>0.73472233614961857</v>
      </c>
    </row>
    <row r="38" spans="1:3" x14ac:dyDescent="0.3">
      <c r="A38" t="s">
        <v>349</v>
      </c>
      <c r="B38" s="6">
        <v>250.3650793650794</v>
      </c>
      <c r="C38" s="3">
        <f t="shared" si="0"/>
        <v>0.68593172428788873</v>
      </c>
    </row>
    <row r="39" spans="1:3" x14ac:dyDescent="0.3">
      <c r="A39" t="s">
        <v>360</v>
      </c>
      <c r="B39" s="6">
        <v>236.8276299112801</v>
      </c>
      <c r="C39" s="3">
        <f t="shared" si="0"/>
        <v>0.64884282167473994</v>
      </c>
    </row>
    <row r="40" spans="1:3" x14ac:dyDescent="0.3">
      <c r="A40" t="s">
        <v>397</v>
      </c>
      <c r="B40" s="6">
        <v>230.7068965517241</v>
      </c>
      <c r="C40" s="3">
        <f t="shared" si="0"/>
        <v>0.63207368918280571</v>
      </c>
    </row>
    <row r="41" spans="1:3" x14ac:dyDescent="0.3">
      <c r="A41" t="s">
        <v>363</v>
      </c>
      <c r="B41" s="6">
        <v>211</v>
      </c>
      <c r="C41" s="3">
        <f t="shared" si="0"/>
        <v>0.57808219178082187</v>
      </c>
    </row>
    <row r="42" spans="1:3" x14ac:dyDescent="0.3">
      <c r="A42" t="s">
        <v>94</v>
      </c>
      <c r="B42" s="6">
        <v>185.20270270270271</v>
      </c>
      <c r="C42" s="3">
        <f t="shared" si="0"/>
        <v>0.50740466493891156</v>
      </c>
    </row>
    <row r="43" spans="1:3" x14ac:dyDescent="0.3">
      <c r="A43" t="s">
        <v>375</v>
      </c>
      <c r="B43" s="6">
        <v>171.51037344398341</v>
      </c>
      <c r="C43" s="3">
        <f t="shared" si="0"/>
        <v>0.46989143409310524</v>
      </c>
    </row>
    <row r="44" spans="1:3" x14ac:dyDescent="0.3">
      <c r="A44" t="s">
        <v>394</v>
      </c>
      <c r="B44" s="6">
        <v>170.07142857142861</v>
      </c>
      <c r="C44" s="3">
        <f t="shared" si="0"/>
        <v>0.46594911937377703</v>
      </c>
    </row>
    <row r="45" spans="1:3" x14ac:dyDescent="0.3">
      <c r="A45" t="s">
        <v>387</v>
      </c>
      <c r="B45" s="6">
        <v>139.84615384615381</v>
      </c>
      <c r="C45" s="3">
        <f t="shared" si="0"/>
        <v>0.38314014752370906</v>
      </c>
    </row>
    <row r="46" spans="1:3" x14ac:dyDescent="0.3">
      <c r="A46" t="s">
        <v>366</v>
      </c>
      <c r="B46" s="6">
        <v>119.7</v>
      </c>
      <c r="C46" s="3">
        <f t="shared" si="0"/>
        <v>0.32794520547945205</v>
      </c>
    </row>
    <row r="47" spans="1:3" x14ac:dyDescent="0.3">
      <c r="A47" t="s">
        <v>398</v>
      </c>
      <c r="B47" s="6">
        <v>68.941176470588232</v>
      </c>
      <c r="C47" s="3">
        <f t="shared" si="0"/>
        <v>0.18887993553585816</v>
      </c>
    </row>
    <row r="48" spans="1:3" x14ac:dyDescent="0.3">
      <c r="A48" t="s">
        <v>390</v>
      </c>
      <c r="B48" s="6">
        <v>52.925925925925917</v>
      </c>
      <c r="C48" s="3">
        <f t="shared" si="0"/>
        <v>0.14500253678335867</v>
      </c>
    </row>
    <row r="49" spans="1:3" x14ac:dyDescent="0.3">
      <c r="A49" t="s">
        <v>388</v>
      </c>
      <c r="B49" s="6">
        <v>39.5</v>
      </c>
      <c r="C49" s="3">
        <f t="shared" si="0"/>
        <v>0.10821917808219178</v>
      </c>
    </row>
    <row r="50" spans="1:3" x14ac:dyDescent="0.3">
      <c r="A50" s="8" t="s">
        <v>389</v>
      </c>
      <c r="B50" s="7">
        <v>36.5</v>
      </c>
      <c r="C50" s="2">
        <f>COUNT(C2:C49)</f>
        <v>48</v>
      </c>
    </row>
    <row r="51" spans="1:3" x14ac:dyDescent="0.3">
      <c r="A51" s="8" t="s">
        <v>399</v>
      </c>
      <c r="B51" s="7">
        <f>MAX(B2:B49)</f>
        <v>1441</v>
      </c>
      <c r="C51" s="2">
        <f>MAX(C2:C49)</f>
        <v>3.9479452054794519</v>
      </c>
    </row>
    <row r="52" spans="1:3" x14ac:dyDescent="0.3">
      <c r="A52" s="8" t="s">
        <v>400</v>
      </c>
      <c r="B52" s="7">
        <f>MIN(B2:B49)</f>
        <v>39.5</v>
      </c>
      <c r="C52" s="2">
        <f>MIN(C2:C49)</f>
        <v>0.10821917808219178</v>
      </c>
    </row>
    <row r="53" spans="1:3" x14ac:dyDescent="0.3">
      <c r="A53" s="8" t="s">
        <v>401</v>
      </c>
      <c r="B53" s="7">
        <f>AVERAGE(B2:B49)</f>
        <v>411.59238566267908</v>
      </c>
      <c r="C53" s="2">
        <f>AVERAGE(C2:C49)</f>
        <v>1.1276503716785731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92B3-B569-4BCF-8DCD-A409C3068D9E}">
  <dimension ref="A1:F12"/>
  <sheetViews>
    <sheetView topLeftCell="C1" workbookViewId="0">
      <selection activeCell="D19" sqref="D19"/>
    </sheetView>
  </sheetViews>
  <sheetFormatPr defaultRowHeight="14.4" x14ac:dyDescent="0.3"/>
  <cols>
    <col min="1" max="2" width="28.88671875" customWidth="1"/>
    <col min="3" max="3" width="15.6640625" style="6" customWidth="1"/>
    <col min="4" max="4" width="14.5546875" style="3" customWidth="1"/>
  </cols>
  <sheetData>
    <row r="1" spans="1:6" s="1" customFormat="1" x14ac:dyDescent="0.3">
      <c r="A1" s="1" t="s">
        <v>26</v>
      </c>
      <c r="B1" s="1" t="s">
        <v>405</v>
      </c>
      <c r="C1" s="7" t="s">
        <v>29</v>
      </c>
      <c r="D1" s="2" t="s">
        <v>30</v>
      </c>
      <c r="F1" s="1" t="s">
        <v>7</v>
      </c>
    </row>
    <row r="2" spans="1:6" x14ac:dyDescent="0.3">
      <c r="A2" t="s">
        <v>3</v>
      </c>
      <c r="B2" t="s">
        <v>359</v>
      </c>
      <c r="C2" s="6">
        <v>51091</v>
      </c>
      <c r="D2" s="3">
        <f>C2/$F$2 * 100</f>
        <v>13.606741184021647</v>
      </c>
      <c r="F2" s="6">
        <v>375483</v>
      </c>
    </row>
    <row r="3" spans="1:6" x14ac:dyDescent="0.3">
      <c r="A3" t="s">
        <v>0</v>
      </c>
      <c r="B3" t="s">
        <v>129</v>
      </c>
      <c r="C3" s="6">
        <v>34542</v>
      </c>
      <c r="D3" s="3">
        <f t="shared" ref="D3:D12" si="0">C3/$F$2 * 100</f>
        <v>9.1993512356085354</v>
      </c>
    </row>
    <row r="4" spans="1:6" x14ac:dyDescent="0.3">
      <c r="A4" t="s">
        <v>1</v>
      </c>
      <c r="B4" t="s">
        <v>129</v>
      </c>
      <c r="C4" s="6">
        <v>17937</v>
      </c>
      <c r="D4" s="3">
        <f t="shared" si="0"/>
        <v>4.7770471632537292</v>
      </c>
    </row>
    <row r="5" spans="1:6" x14ac:dyDescent="0.3">
      <c r="A5" t="s">
        <v>5</v>
      </c>
      <c r="B5" t="s">
        <v>359</v>
      </c>
      <c r="C5" s="6">
        <v>12488</v>
      </c>
      <c r="D5" s="3">
        <f t="shared" si="0"/>
        <v>3.3258496389983039</v>
      </c>
    </row>
    <row r="6" spans="1:6" x14ac:dyDescent="0.3">
      <c r="A6" t="s">
        <v>4</v>
      </c>
      <c r="B6" t="s">
        <v>361</v>
      </c>
      <c r="C6" s="6">
        <v>10580</v>
      </c>
      <c r="D6" s="3">
        <f t="shared" si="0"/>
        <v>2.817704130413361</v>
      </c>
    </row>
    <row r="7" spans="1:6" x14ac:dyDescent="0.3">
      <c r="A7" t="s">
        <v>24</v>
      </c>
      <c r="B7" t="s">
        <v>386</v>
      </c>
      <c r="C7" s="6">
        <v>10252</v>
      </c>
      <c r="D7" s="3">
        <f t="shared" si="0"/>
        <v>2.7303499758977106</v>
      </c>
    </row>
    <row r="8" spans="1:6" x14ac:dyDescent="0.3">
      <c r="A8" t="s">
        <v>25</v>
      </c>
      <c r="B8" t="s">
        <v>386</v>
      </c>
      <c r="C8" s="6">
        <v>8637</v>
      </c>
      <c r="D8" s="3">
        <f t="shared" si="0"/>
        <v>2.3002372943648579</v>
      </c>
    </row>
    <row r="9" spans="1:6" x14ac:dyDescent="0.3">
      <c r="A9" t="s">
        <v>14</v>
      </c>
      <c r="B9" t="s">
        <v>359</v>
      </c>
      <c r="C9" s="6">
        <v>7713</v>
      </c>
      <c r="D9" s="3">
        <f t="shared" si="0"/>
        <v>2.0541542493268667</v>
      </c>
    </row>
    <row r="10" spans="1:6" x14ac:dyDescent="0.3">
      <c r="A10" t="s">
        <v>10</v>
      </c>
      <c r="B10" t="s">
        <v>353</v>
      </c>
      <c r="C10" s="6">
        <v>7448</v>
      </c>
      <c r="D10" s="3">
        <f t="shared" si="0"/>
        <v>1.983578484245625</v>
      </c>
    </row>
    <row r="11" spans="1:6" x14ac:dyDescent="0.3">
      <c r="A11" t="s">
        <v>21</v>
      </c>
      <c r="B11" t="s">
        <v>368</v>
      </c>
      <c r="C11" s="6">
        <v>7189</v>
      </c>
      <c r="D11" s="3">
        <f t="shared" si="0"/>
        <v>1.914600661015279</v>
      </c>
    </row>
    <row r="12" spans="1:6" x14ac:dyDescent="0.3">
      <c r="A12" t="s">
        <v>6</v>
      </c>
      <c r="C12" s="6">
        <f>$F$2 - SUM(C2:C11)</f>
        <v>207606</v>
      </c>
      <c r="D12" s="3">
        <f t="shared" si="0"/>
        <v>55.290385982854083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FE34-2BC7-40BB-8650-4B56A19FA7DC}">
  <dimension ref="A1:E11"/>
  <sheetViews>
    <sheetView topLeftCell="B1" workbookViewId="0">
      <selection activeCell="L25" sqref="L25"/>
    </sheetView>
  </sheetViews>
  <sheetFormatPr defaultRowHeight="14.4" x14ac:dyDescent="0.3"/>
  <cols>
    <col min="1" max="1" width="25.109375" customWidth="1"/>
    <col min="2" max="2" width="13.88671875" style="6" customWidth="1"/>
    <col min="3" max="3" width="14.33203125" style="3" customWidth="1"/>
  </cols>
  <sheetData>
    <row r="1" spans="1:5" s="1" customFormat="1" x14ac:dyDescent="0.3">
      <c r="A1" s="1" t="s">
        <v>405</v>
      </c>
      <c r="B1" s="7" t="s">
        <v>29</v>
      </c>
      <c r="C1" s="2" t="s">
        <v>406</v>
      </c>
      <c r="E1" s="1" t="s">
        <v>7</v>
      </c>
    </row>
    <row r="2" spans="1:5" x14ac:dyDescent="0.3">
      <c r="A2" t="s">
        <v>359</v>
      </c>
      <c r="B2" s="6">
        <v>98987</v>
      </c>
      <c r="C2" s="3">
        <f>B2/$E$2 * 100</f>
        <v>26.362578332441149</v>
      </c>
      <c r="E2">
        <v>375483</v>
      </c>
    </row>
    <row r="3" spans="1:5" x14ac:dyDescent="0.3">
      <c r="A3" t="s">
        <v>129</v>
      </c>
      <c r="B3" s="6">
        <v>86031</v>
      </c>
      <c r="C3" s="3">
        <f t="shared" ref="C3:C11" si="0">B3/$E$2 * 100</f>
        <v>22.912089229072954</v>
      </c>
    </row>
    <row r="4" spans="1:5" x14ac:dyDescent="0.3">
      <c r="A4" t="s">
        <v>386</v>
      </c>
      <c r="B4" s="6">
        <v>26708</v>
      </c>
      <c r="C4" s="3">
        <f t="shared" si="0"/>
        <v>7.1129718256219316</v>
      </c>
    </row>
    <row r="5" spans="1:5" x14ac:dyDescent="0.3">
      <c r="A5" t="s">
        <v>353</v>
      </c>
      <c r="B5" s="6">
        <v>20770</v>
      </c>
      <c r="C5" s="3">
        <f t="shared" si="0"/>
        <v>5.5315420405184783</v>
      </c>
    </row>
    <row r="6" spans="1:5" x14ac:dyDescent="0.3">
      <c r="A6" t="s">
        <v>350</v>
      </c>
      <c r="B6" s="6">
        <v>15189</v>
      </c>
      <c r="C6" s="3">
        <f t="shared" si="0"/>
        <v>4.0451897955433402</v>
      </c>
    </row>
    <row r="7" spans="1:5" x14ac:dyDescent="0.3">
      <c r="A7" t="s">
        <v>358</v>
      </c>
      <c r="B7" s="6">
        <v>14603</v>
      </c>
      <c r="C7" s="3">
        <f t="shared" si="0"/>
        <v>3.8891241414391597</v>
      </c>
    </row>
    <row r="8" spans="1:5" x14ac:dyDescent="0.3">
      <c r="A8" t="s">
        <v>368</v>
      </c>
      <c r="B8" s="6">
        <v>13552</v>
      </c>
      <c r="C8" s="3">
        <f t="shared" si="0"/>
        <v>3.6092179938905358</v>
      </c>
    </row>
    <row r="9" spans="1:5" x14ac:dyDescent="0.3">
      <c r="A9" t="s">
        <v>348</v>
      </c>
      <c r="B9" s="6">
        <v>12845</v>
      </c>
      <c r="C9" s="3">
        <f t="shared" si="0"/>
        <v>3.4209271791266183</v>
      </c>
    </row>
    <row r="10" spans="1:5" x14ac:dyDescent="0.3">
      <c r="A10" t="s">
        <v>361</v>
      </c>
      <c r="B10" s="6">
        <v>11276</v>
      </c>
      <c r="C10" s="3">
        <f t="shared" si="0"/>
        <v>3.0030653851173024</v>
      </c>
    </row>
    <row r="11" spans="1:5" x14ac:dyDescent="0.3">
      <c r="A11" t="s">
        <v>6</v>
      </c>
      <c r="B11" s="6">
        <f>$E$2 - SUM(B2:B10)</f>
        <v>75522</v>
      </c>
      <c r="C11" s="3">
        <f t="shared" si="0"/>
        <v>20.113294077228531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E01B-94C6-4A6F-B054-7D004F8D2350}">
  <dimension ref="A1:D265"/>
  <sheetViews>
    <sheetView workbookViewId="0">
      <selection activeCell="A45" sqref="A1:A1048576"/>
    </sheetView>
  </sheetViews>
  <sheetFormatPr defaultRowHeight="14.4" x14ac:dyDescent="0.3"/>
  <cols>
    <col min="1" max="1" width="24" customWidth="1"/>
    <col min="2" max="2" width="19.77734375" customWidth="1"/>
  </cols>
  <sheetData>
    <row r="1" spans="1:3" s="1" customFormat="1" x14ac:dyDescent="0.3">
      <c r="A1" s="1" t="s">
        <v>26</v>
      </c>
      <c r="B1" s="1" t="s">
        <v>405</v>
      </c>
      <c r="C1" s="1" t="s">
        <v>409</v>
      </c>
    </row>
    <row r="2" spans="1:3" x14ac:dyDescent="0.3">
      <c r="A2" t="s">
        <v>0</v>
      </c>
      <c r="B2" t="s">
        <v>129</v>
      </c>
      <c r="C2">
        <v>9586</v>
      </c>
    </row>
    <row r="3" spans="1:3" x14ac:dyDescent="0.3">
      <c r="A3" t="s">
        <v>1</v>
      </c>
      <c r="B3" t="s">
        <v>129</v>
      </c>
      <c r="C3">
        <v>6903</v>
      </c>
    </row>
    <row r="4" spans="1:3" x14ac:dyDescent="0.3">
      <c r="A4" t="s">
        <v>2</v>
      </c>
      <c r="B4" t="s">
        <v>129</v>
      </c>
      <c r="C4">
        <v>2257</v>
      </c>
    </row>
    <row r="5" spans="1:3" x14ac:dyDescent="0.3">
      <c r="A5" t="s">
        <v>4</v>
      </c>
      <c r="B5" t="s">
        <v>361</v>
      </c>
      <c r="C5">
        <v>1831</v>
      </c>
    </row>
    <row r="6" spans="1:3" x14ac:dyDescent="0.3">
      <c r="A6" t="s">
        <v>8</v>
      </c>
      <c r="B6" t="s">
        <v>129</v>
      </c>
      <c r="C6">
        <v>1737</v>
      </c>
    </row>
    <row r="7" spans="1:3" x14ac:dyDescent="0.3">
      <c r="A7" t="s">
        <v>3</v>
      </c>
      <c r="B7" t="s">
        <v>359</v>
      </c>
      <c r="C7">
        <v>1714</v>
      </c>
    </row>
    <row r="8" spans="1:3" x14ac:dyDescent="0.3">
      <c r="A8" t="s">
        <v>9</v>
      </c>
      <c r="B8" t="s">
        <v>129</v>
      </c>
      <c r="C8">
        <v>877</v>
      </c>
    </row>
    <row r="9" spans="1:3" x14ac:dyDescent="0.3">
      <c r="A9" t="s">
        <v>10</v>
      </c>
      <c r="B9" t="s">
        <v>353</v>
      </c>
      <c r="C9">
        <v>738</v>
      </c>
    </row>
    <row r="10" spans="1:3" x14ac:dyDescent="0.3">
      <c r="A10" t="s">
        <v>11</v>
      </c>
      <c r="B10" t="s">
        <v>129</v>
      </c>
      <c r="C10">
        <v>650</v>
      </c>
    </row>
    <row r="11" spans="1:3" x14ac:dyDescent="0.3">
      <c r="A11" t="s">
        <v>13</v>
      </c>
      <c r="B11" t="s">
        <v>385</v>
      </c>
      <c r="C11">
        <v>546</v>
      </c>
    </row>
    <row r="12" spans="1:3" x14ac:dyDescent="0.3">
      <c r="A12" t="s">
        <v>21</v>
      </c>
      <c r="B12" t="s">
        <v>368</v>
      </c>
      <c r="C12">
        <v>520</v>
      </c>
    </row>
    <row r="13" spans="1:3" x14ac:dyDescent="0.3">
      <c r="A13" t="s">
        <v>19</v>
      </c>
      <c r="B13" t="s">
        <v>407</v>
      </c>
      <c r="C13">
        <v>519</v>
      </c>
    </row>
    <row r="14" spans="1:3" x14ac:dyDescent="0.3">
      <c r="A14" t="s">
        <v>12</v>
      </c>
      <c r="B14" t="s">
        <v>359</v>
      </c>
      <c r="C14">
        <v>517</v>
      </c>
    </row>
    <row r="15" spans="1:3" x14ac:dyDescent="0.3">
      <c r="A15" t="s">
        <v>15</v>
      </c>
      <c r="B15" t="s">
        <v>353</v>
      </c>
      <c r="C15">
        <v>504</v>
      </c>
    </row>
    <row r="16" spans="1:3" x14ac:dyDescent="0.3">
      <c r="A16" t="s">
        <v>14</v>
      </c>
      <c r="B16" t="s">
        <v>359</v>
      </c>
      <c r="C16">
        <v>490</v>
      </c>
    </row>
    <row r="17" spans="1:3" x14ac:dyDescent="0.3">
      <c r="A17" t="s">
        <v>16</v>
      </c>
      <c r="B17" t="s">
        <v>353</v>
      </c>
      <c r="C17">
        <v>487</v>
      </c>
    </row>
    <row r="18" spans="1:3" x14ac:dyDescent="0.3">
      <c r="A18" t="s">
        <v>17</v>
      </c>
      <c r="B18" t="s">
        <v>129</v>
      </c>
      <c r="C18">
        <v>460</v>
      </c>
    </row>
    <row r="19" spans="1:3" x14ac:dyDescent="0.3">
      <c r="A19" t="s">
        <v>20</v>
      </c>
      <c r="B19" t="s">
        <v>129</v>
      </c>
      <c r="C19">
        <v>446</v>
      </c>
    </row>
    <row r="20" spans="1:3" x14ac:dyDescent="0.3">
      <c r="A20" t="s">
        <v>18</v>
      </c>
      <c r="B20" t="s">
        <v>129</v>
      </c>
      <c r="C20">
        <v>424</v>
      </c>
    </row>
    <row r="21" spans="1:3" x14ac:dyDescent="0.3">
      <c r="A21" t="s">
        <v>22</v>
      </c>
      <c r="B21" t="s">
        <v>353</v>
      </c>
      <c r="C21">
        <v>412</v>
      </c>
    </row>
    <row r="22" spans="1:3" x14ac:dyDescent="0.3">
      <c r="A22" t="s">
        <v>98</v>
      </c>
      <c r="B22" t="s">
        <v>368</v>
      </c>
      <c r="C22">
        <v>392</v>
      </c>
    </row>
    <row r="23" spans="1:3" x14ac:dyDescent="0.3">
      <c r="A23" t="s">
        <v>110</v>
      </c>
      <c r="B23" t="s">
        <v>129</v>
      </c>
      <c r="C23">
        <v>351</v>
      </c>
    </row>
    <row r="24" spans="1:3" x14ac:dyDescent="0.3">
      <c r="A24" t="s">
        <v>48</v>
      </c>
      <c r="B24" t="s">
        <v>358</v>
      </c>
      <c r="C24">
        <v>322</v>
      </c>
    </row>
    <row r="25" spans="1:3" x14ac:dyDescent="0.3">
      <c r="A25" t="s">
        <v>78</v>
      </c>
      <c r="B25" t="s">
        <v>129</v>
      </c>
      <c r="C25">
        <v>320</v>
      </c>
    </row>
    <row r="26" spans="1:3" x14ac:dyDescent="0.3">
      <c r="A26" t="s">
        <v>66</v>
      </c>
      <c r="B26" t="s">
        <v>368</v>
      </c>
      <c r="C26">
        <v>305</v>
      </c>
    </row>
    <row r="27" spans="1:3" x14ac:dyDescent="0.3">
      <c r="A27" t="s">
        <v>40</v>
      </c>
      <c r="B27" t="s">
        <v>383</v>
      </c>
      <c r="C27">
        <v>291</v>
      </c>
    </row>
    <row r="28" spans="1:3" x14ac:dyDescent="0.3">
      <c r="A28" t="s">
        <v>46</v>
      </c>
      <c r="B28" t="s">
        <v>379</v>
      </c>
      <c r="C28">
        <v>282</v>
      </c>
    </row>
    <row r="29" spans="1:3" x14ac:dyDescent="0.3">
      <c r="A29" t="s">
        <v>102</v>
      </c>
      <c r="B29" t="s">
        <v>129</v>
      </c>
      <c r="C29">
        <v>271</v>
      </c>
    </row>
    <row r="30" spans="1:3" x14ac:dyDescent="0.3">
      <c r="A30" t="s">
        <v>124</v>
      </c>
      <c r="B30" t="s">
        <v>360</v>
      </c>
      <c r="C30">
        <v>270</v>
      </c>
    </row>
    <row r="31" spans="1:3" x14ac:dyDescent="0.3">
      <c r="A31" t="s">
        <v>57</v>
      </c>
      <c r="B31" t="s">
        <v>353</v>
      </c>
      <c r="C31">
        <v>269</v>
      </c>
    </row>
    <row r="32" spans="1:3" x14ac:dyDescent="0.3">
      <c r="A32" t="s">
        <v>60</v>
      </c>
      <c r="B32" t="s">
        <v>353</v>
      </c>
      <c r="C32">
        <v>257</v>
      </c>
    </row>
    <row r="33" spans="1:3" x14ac:dyDescent="0.3">
      <c r="A33" t="s">
        <v>63</v>
      </c>
      <c r="B33" t="s">
        <v>359</v>
      </c>
      <c r="C33">
        <v>251</v>
      </c>
    </row>
    <row r="34" spans="1:3" x14ac:dyDescent="0.3">
      <c r="A34" t="s">
        <v>74</v>
      </c>
      <c r="B34" t="s">
        <v>350</v>
      </c>
      <c r="C34">
        <v>194</v>
      </c>
    </row>
    <row r="35" spans="1:3" x14ac:dyDescent="0.3">
      <c r="A35" t="s">
        <v>53</v>
      </c>
      <c r="B35" t="s">
        <v>129</v>
      </c>
      <c r="C35">
        <v>191</v>
      </c>
    </row>
    <row r="36" spans="1:3" x14ac:dyDescent="0.3">
      <c r="A36" t="s">
        <v>62</v>
      </c>
      <c r="B36" t="s">
        <v>350</v>
      </c>
      <c r="C36">
        <v>190</v>
      </c>
    </row>
    <row r="37" spans="1:3" x14ac:dyDescent="0.3">
      <c r="A37" t="s">
        <v>68</v>
      </c>
      <c r="B37" t="s">
        <v>359</v>
      </c>
      <c r="C37">
        <v>187</v>
      </c>
    </row>
    <row r="38" spans="1:3" x14ac:dyDescent="0.3">
      <c r="A38" t="s">
        <v>55</v>
      </c>
      <c r="B38" t="s">
        <v>385</v>
      </c>
      <c r="C38">
        <v>174</v>
      </c>
    </row>
    <row r="39" spans="1:3" x14ac:dyDescent="0.3">
      <c r="A39" t="s">
        <v>69</v>
      </c>
      <c r="B39" t="s">
        <v>359</v>
      </c>
      <c r="C39">
        <v>173</v>
      </c>
    </row>
    <row r="40" spans="1:3" x14ac:dyDescent="0.3">
      <c r="A40" t="s">
        <v>165</v>
      </c>
      <c r="B40" t="s">
        <v>356</v>
      </c>
      <c r="C40">
        <v>170</v>
      </c>
    </row>
    <row r="41" spans="1:3" x14ac:dyDescent="0.3">
      <c r="A41" t="s">
        <v>100</v>
      </c>
      <c r="B41" t="s">
        <v>129</v>
      </c>
      <c r="C41">
        <v>167</v>
      </c>
    </row>
    <row r="42" spans="1:3" x14ac:dyDescent="0.3">
      <c r="A42" t="s">
        <v>183</v>
      </c>
      <c r="B42" t="s">
        <v>379</v>
      </c>
      <c r="C42">
        <v>164</v>
      </c>
    </row>
    <row r="43" spans="1:3" x14ac:dyDescent="0.3">
      <c r="A43" t="s">
        <v>160</v>
      </c>
      <c r="B43" t="s">
        <v>378</v>
      </c>
      <c r="C43">
        <v>147</v>
      </c>
    </row>
    <row r="44" spans="1:3" x14ac:dyDescent="0.3">
      <c r="A44" t="s">
        <v>67</v>
      </c>
      <c r="B44" t="s">
        <v>358</v>
      </c>
      <c r="C44">
        <v>135</v>
      </c>
    </row>
    <row r="45" spans="1:3" x14ac:dyDescent="0.3">
      <c r="A45" t="s">
        <v>99</v>
      </c>
      <c r="B45" t="s">
        <v>356</v>
      </c>
      <c r="C45">
        <v>121</v>
      </c>
    </row>
    <row r="46" spans="1:3" x14ac:dyDescent="0.3">
      <c r="A46" t="s">
        <v>65</v>
      </c>
      <c r="B46" t="s">
        <v>385</v>
      </c>
      <c r="C46">
        <v>119</v>
      </c>
    </row>
    <row r="47" spans="1:3" x14ac:dyDescent="0.3">
      <c r="A47" t="s">
        <v>141</v>
      </c>
      <c r="B47" t="s">
        <v>360</v>
      </c>
      <c r="C47">
        <v>118</v>
      </c>
    </row>
    <row r="48" spans="1:3" x14ac:dyDescent="0.3">
      <c r="A48" t="s">
        <v>167</v>
      </c>
      <c r="B48" t="s">
        <v>129</v>
      </c>
      <c r="C48">
        <v>116</v>
      </c>
    </row>
    <row r="49" spans="1:3" x14ac:dyDescent="0.3">
      <c r="A49" t="s">
        <v>24</v>
      </c>
      <c r="B49" t="s">
        <v>386</v>
      </c>
      <c r="C49">
        <v>115</v>
      </c>
    </row>
    <row r="50" spans="1:3" x14ac:dyDescent="0.3">
      <c r="A50" t="s">
        <v>117</v>
      </c>
      <c r="B50" t="s">
        <v>129</v>
      </c>
      <c r="C50">
        <v>115</v>
      </c>
    </row>
    <row r="51" spans="1:3" x14ac:dyDescent="0.3">
      <c r="A51" t="s">
        <v>97</v>
      </c>
      <c r="B51" t="s">
        <v>129</v>
      </c>
      <c r="C51">
        <v>111</v>
      </c>
    </row>
    <row r="52" spans="1:3" x14ac:dyDescent="0.3">
      <c r="A52" t="s">
        <v>49</v>
      </c>
      <c r="B52" t="s">
        <v>350</v>
      </c>
      <c r="C52">
        <v>111</v>
      </c>
    </row>
    <row r="53" spans="1:3" x14ac:dyDescent="0.3">
      <c r="A53" t="s">
        <v>142</v>
      </c>
      <c r="B53" t="s">
        <v>353</v>
      </c>
      <c r="C53">
        <v>108</v>
      </c>
    </row>
    <row r="54" spans="1:3" x14ac:dyDescent="0.3">
      <c r="A54" t="s">
        <v>90</v>
      </c>
      <c r="B54" t="s">
        <v>365</v>
      </c>
      <c r="C54">
        <v>107</v>
      </c>
    </row>
    <row r="55" spans="1:3" x14ac:dyDescent="0.3">
      <c r="A55" t="s">
        <v>73</v>
      </c>
      <c r="B55" t="s">
        <v>359</v>
      </c>
      <c r="C55">
        <v>106</v>
      </c>
    </row>
    <row r="56" spans="1:3" x14ac:dyDescent="0.3">
      <c r="A56" t="s">
        <v>47</v>
      </c>
      <c r="B56" t="s">
        <v>359</v>
      </c>
      <c r="C56">
        <v>106</v>
      </c>
    </row>
    <row r="57" spans="1:3" x14ac:dyDescent="0.3">
      <c r="A57" t="s">
        <v>134</v>
      </c>
      <c r="B57" t="s">
        <v>350</v>
      </c>
      <c r="C57">
        <v>88</v>
      </c>
    </row>
    <row r="58" spans="1:3" x14ac:dyDescent="0.3">
      <c r="A58" t="s">
        <v>79</v>
      </c>
      <c r="B58" t="s">
        <v>379</v>
      </c>
      <c r="C58">
        <v>85</v>
      </c>
    </row>
    <row r="59" spans="1:3" x14ac:dyDescent="0.3">
      <c r="A59" t="s">
        <v>126</v>
      </c>
      <c r="B59" t="s">
        <v>353</v>
      </c>
      <c r="C59">
        <v>80</v>
      </c>
    </row>
    <row r="60" spans="1:3" x14ac:dyDescent="0.3">
      <c r="A60" t="s">
        <v>59</v>
      </c>
      <c r="B60" t="s">
        <v>359</v>
      </c>
      <c r="C60">
        <v>79</v>
      </c>
    </row>
    <row r="61" spans="1:3" x14ac:dyDescent="0.3">
      <c r="A61" t="s">
        <v>144</v>
      </c>
      <c r="B61" t="s">
        <v>129</v>
      </c>
      <c r="C61">
        <v>78</v>
      </c>
    </row>
    <row r="62" spans="1:3" x14ac:dyDescent="0.3">
      <c r="A62" t="s">
        <v>108</v>
      </c>
      <c r="B62" t="s">
        <v>365</v>
      </c>
      <c r="C62">
        <v>76</v>
      </c>
    </row>
    <row r="63" spans="1:3" x14ac:dyDescent="0.3">
      <c r="A63" t="s">
        <v>227</v>
      </c>
      <c r="B63" t="s">
        <v>353</v>
      </c>
      <c r="C63">
        <v>73</v>
      </c>
    </row>
    <row r="64" spans="1:3" x14ac:dyDescent="0.3">
      <c r="A64" t="s">
        <v>104</v>
      </c>
      <c r="B64" t="s">
        <v>365</v>
      </c>
      <c r="C64">
        <v>72</v>
      </c>
    </row>
    <row r="65" spans="1:3" x14ac:dyDescent="0.3">
      <c r="A65" t="s">
        <v>177</v>
      </c>
      <c r="B65" t="s">
        <v>129</v>
      </c>
      <c r="C65">
        <v>70</v>
      </c>
    </row>
    <row r="66" spans="1:3" x14ac:dyDescent="0.3">
      <c r="A66" t="s">
        <v>150</v>
      </c>
      <c r="B66" t="s">
        <v>365</v>
      </c>
      <c r="C66">
        <v>67</v>
      </c>
    </row>
    <row r="67" spans="1:3" x14ac:dyDescent="0.3">
      <c r="A67" t="s">
        <v>106</v>
      </c>
      <c r="B67" t="s">
        <v>129</v>
      </c>
      <c r="C67">
        <v>65</v>
      </c>
    </row>
    <row r="68" spans="1:3" x14ac:dyDescent="0.3">
      <c r="A68" t="s">
        <v>111</v>
      </c>
      <c r="B68" t="s">
        <v>379</v>
      </c>
      <c r="C68">
        <v>63</v>
      </c>
    </row>
    <row r="69" spans="1:3" x14ac:dyDescent="0.3">
      <c r="A69" t="s">
        <v>131</v>
      </c>
      <c r="B69" t="s">
        <v>365</v>
      </c>
      <c r="C69">
        <v>62</v>
      </c>
    </row>
    <row r="70" spans="1:3" x14ac:dyDescent="0.3">
      <c r="A70" t="s">
        <v>127</v>
      </c>
      <c r="B70" t="s">
        <v>350</v>
      </c>
      <c r="C70">
        <v>62</v>
      </c>
    </row>
    <row r="71" spans="1:3" x14ac:dyDescent="0.3">
      <c r="A71" t="s">
        <v>158</v>
      </c>
      <c r="B71" t="s">
        <v>348</v>
      </c>
      <c r="C71">
        <v>62</v>
      </c>
    </row>
    <row r="72" spans="1:3" x14ac:dyDescent="0.3">
      <c r="A72" t="s">
        <v>154</v>
      </c>
      <c r="B72" t="s">
        <v>371</v>
      </c>
      <c r="C72">
        <v>61</v>
      </c>
    </row>
    <row r="73" spans="1:3" x14ac:dyDescent="0.3">
      <c r="A73" t="s">
        <v>132</v>
      </c>
      <c r="B73" t="s">
        <v>364</v>
      </c>
      <c r="C73">
        <v>61</v>
      </c>
    </row>
    <row r="74" spans="1:3" x14ac:dyDescent="0.3">
      <c r="A74" t="s">
        <v>121</v>
      </c>
      <c r="B74" t="s">
        <v>350</v>
      </c>
      <c r="C74">
        <v>60</v>
      </c>
    </row>
    <row r="75" spans="1:3" x14ac:dyDescent="0.3">
      <c r="A75" t="s">
        <v>64</v>
      </c>
      <c r="B75" t="s">
        <v>372</v>
      </c>
      <c r="C75">
        <v>60</v>
      </c>
    </row>
    <row r="76" spans="1:3" x14ac:dyDescent="0.3">
      <c r="A76" t="s">
        <v>139</v>
      </c>
      <c r="B76" t="s">
        <v>129</v>
      </c>
      <c r="C76">
        <v>57</v>
      </c>
    </row>
    <row r="77" spans="1:3" x14ac:dyDescent="0.3">
      <c r="A77" t="s">
        <v>223</v>
      </c>
      <c r="B77" t="s">
        <v>129</v>
      </c>
      <c r="C77">
        <v>56</v>
      </c>
    </row>
    <row r="78" spans="1:3" x14ac:dyDescent="0.3">
      <c r="A78" t="s">
        <v>51</v>
      </c>
      <c r="B78" t="s">
        <v>368</v>
      </c>
      <c r="C78">
        <v>55</v>
      </c>
    </row>
    <row r="79" spans="1:3" x14ac:dyDescent="0.3">
      <c r="A79" t="s">
        <v>113</v>
      </c>
      <c r="B79" t="s">
        <v>368</v>
      </c>
      <c r="C79">
        <v>51</v>
      </c>
    </row>
    <row r="80" spans="1:3" x14ac:dyDescent="0.3">
      <c r="A80" t="s">
        <v>50</v>
      </c>
      <c r="B80" t="s">
        <v>358</v>
      </c>
      <c r="C80">
        <v>49</v>
      </c>
    </row>
    <row r="81" spans="1:3" x14ac:dyDescent="0.3">
      <c r="A81" t="s">
        <v>164</v>
      </c>
      <c r="B81" t="s">
        <v>129</v>
      </c>
      <c r="C81">
        <v>47</v>
      </c>
    </row>
    <row r="82" spans="1:3" x14ac:dyDescent="0.3">
      <c r="A82" t="s">
        <v>125</v>
      </c>
      <c r="B82" t="s">
        <v>379</v>
      </c>
      <c r="C82">
        <v>47</v>
      </c>
    </row>
    <row r="83" spans="1:3" x14ac:dyDescent="0.3">
      <c r="A83" t="s">
        <v>112</v>
      </c>
      <c r="B83" t="s">
        <v>371</v>
      </c>
      <c r="C83">
        <v>47</v>
      </c>
    </row>
    <row r="84" spans="1:3" x14ac:dyDescent="0.3">
      <c r="A84" t="s">
        <v>208</v>
      </c>
      <c r="B84" t="s">
        <v>355</v>
      </c>
      <c r="C84">
        <v>46</v>
      </c>
    </row>
    <row r="85" spans="1:3" x14ac:dyDescent="0.3">
      <c r="A85" t="s">
        <v>57</v>
      </c>
      <c r="B85" t="s">
        <v>379</v>
      </c>
      <c r="C85">
        <v>45</v>
      </c>
    </row>
    <row r="86" spans="1:3" x14ac:dyDescent="0.3">
      <c r="A86" t="s">
        <v>143</v>
      </c>
      <c r="B86" t="s">
        <v>353</v>
      </c>
      <c r="C86">
        <v>44</v>
      </c>
    </row>
    <row r="87" spans="1:3" x14ac:dyDescent="0.3">
      <c r="A87" t="s">
        <v>175</v>
      </c>
      <c r="B87" t="s">
        <v>129</v>
      </c>
      <c r="C87">
        <v>43</v>
      </c>
    </row>
    <row r="88" spans="1:3" x14ac:dyDescent="0.3">
      <c r="A88" t="s">
        <v>237</v>
      </c>
      <c r="B88" t="s">
        <v>360</v>
      </c>
      <c r="C88">
        <v>43</v>
      </c>
    </row>
    <row r="89" spans="1:3" x14ac:dyDescent="0.3">
      <c r="A89" t="s">
        <v>233</v>
      </c>
      <c r="B89" t="s">
        <v>407</v>
      </c>
      <c r="C89">
        <v>41</v>
      </c>
    </row>
    <row r="90" spans="1:3" x14ac:dyDescent="0.3">
      <c r="A90" t="s">
        <v>5</v>
      </c>
      <c r="B90" t="s">
        <v>359</v>
      </c>
      <c r="C90">
        <v>41</v>
      </c>
    </row>
    <row r="91" spans="1:3" x14ac:dyDescent="0.3">
      <c r="A91" t="s">
        <v>120</v>
      </c>
      <c r="B91" t="s">
        <v>375</v>
      </c>
      <c r="C91">
        <v>40</v>
      </c>
    </row>
    <row r="92" spans="1:3" x14ac:dyDescent="0.3">
      <c r="A92" t="s">
        <v>85</v>
      </c>
      <c r="B92" t="s">
        <v>350</v>
      </c>
      <c r="C92">
        <v>39</v>
      </c>
    </row>
    <row r="93" spans="1:3" x14ac:dyDescent="0.3">
      <c r="A93" t="s">
        <v>188</v>
      </c>
      <c r="B93" t="s">
        <v>129</v>
      </c>
      <c r="C93">
        <v>38</v>
      </c>
    </row>
    <row r="94" spans="1:3" x14ac:dyDescent="0.3">
      <c r="A94" t="s">
        <v>185</v>
      </c>
      <c r="B94" t="s">
        <v>129</v>
      </c>
      <c r="C94">
        <v>36</v>
      </c>
    </row>
    <row r="95" spans="1:3" x14ac:dyDescent="0.3">
      <c r="A95" t="s">
        <v>14</v>
      </c>
      <c r="B95" t="s">
        <v>365</v>
      </c>
      <c r="C95">
        <v>36</v>
      </c>
    </row>
    <row r="96" spans="1:3" x14ac:dyDescent="0.3">
      <c r="A96" t="s">
        <v>151</v>
      </c>
      <c r="B96" t="s">
        <v>350</v>
      </c>
      <c r="C96">
        <v>36</v>
      </c>
    </row>
    <row r="97" spans="1:3" x14ac:dyDescent="0.3">
      <c r="A97" t="s">
        <v>165</v>
      </c>
      <c r="B97" t="s">
        <v>360</v>
      </c>
      <c r="C97">
        <v>36</v>
      </c>
    </row>
    <row r="98" spans="1:3" x14ac:dyDescent="0.3">
      <c r="A98" t="s">
        <v>105</v>
      </c>
      <c r="B98" t="s">
        <v>359</v>
      </c>
      <c r="C98">
        <v>35</v>
      </c>
    </row>
    <row r="99" spans="1:3" x14ac:dyDescent="0.3">
      <c r="A99" t="s">
        <v>136</v>
      </c>
      <c r="B99" t="s">
        <v>379</v>
      </c>
      <c r="C99">
        <v>35</v>
      </c>
    </row>
    <row r="100" spans="1:3" x14ac:dyDescent="0.3">
      <c r="A100" t="s">
        <v>58</v>
      </c>
      <c r="B100" t="s">
        <v>359</v>
      </c>
      <c r="C100">
        <v>35</v>
      </c>
    </row>
    <row r="101" spans="1:3" x14ac:dyDescent="0.3">
      <c r="A101" t="s">
        <v>71</v>
      </c>
      <c r="B101" t="s">
        <v>359</v>
      </c>
      <c r="C101">
        <v>34</v>
      </c>
    </row>
    <row r="102" spans="1:3" x14ac:dyDescent="0.3">
      <c r="A102" t="s">
        <v>220</v>
      </c>
      <c r="B102" t="s">
        <v>353</v>
      </c>
      <c r="C102">
        <v>33</v>
      </c>
    </row>
    <row r="103" spans="1:3" x14ac:dyDescent="0.3">
      <c r="A103" t="s">
        <v>76</v>
      </c>
      <c r="B103" t="s">
        <v>385</v>
      </c>
      <c r="C103">
        <v>33</v>
      </c>
    </row>
    <row r="104" spans="1:3" x14ac:dyDescent="0.3">
      <c r="A104" t="s">
        <v>152</v>
      </c>
      <c r="B104" t="s">
        <v>361</v>
      </c>
      <c r="C104">
        <v>31</v>
      </c>
    </row>
    <row r="105" spans="1:3" x14ac:dyDescent="0.3">
      <c r="A105" t="s">
        <v>276</v>
      </c>
      <c r="B105" t="s">
        <v>379</v>
      </c>
      <c r="C105">
        <v>31</v>
      </c>
    </row>
    <row r="106" spans="1:3" x14ac:dyDescent="0.3">
      <c r="A106" t="s">
        <v>120</v>
      </c>
      <c r="B106" t="s">
        <v>355</v>
      </c>
      <c r="C106">
        <v>30</v>
      </c>
    </row>
    <row r="107" spans="1:3" x14ac:dyDescent="0.3">
      <c r="A107" t="s">
        <v>25</v>
      </c>
      <c r="B107" t="s">
        <v>386</v>
      </c>
      <c r="C107">
        <v>30</v>
      </c>
    </row>
    <row r="108" spans="1:3" x14ac:dyDescent="0.3">
      <c r="A108" t="s">
        <v>99</v>
      </c>
      <c r="B108" t="s">
        <v>360</v>
      </c>
      <c r="C108">
        <v>28</v>
      </c>
    </row>
    <row r="109" spans="1:3" x14ac:dyDescent="0.3">
      <c r="A109" t="s">
        <v>119</v>
      </c>
      <c r="B109" t="s">
        <v>379</v>
      </c>
      <c r="C109">
        <v>28</v>
      </c>
    </row>
    <row r="110" spans="1:3" x14ac:dyDescent="0.3">
      <c r="A110" t="s">
        <v>3</v>
      </c>
      <c r="B110" t="s">
        <v>356</v>
      </c>
      <c r="C110">
        <v>28</v>
      </c>
    </row>
    <row r="111" spans="1:3" x14ac:dyDescent="0.3">
      <c r="A111" t="s">
        <v>235</v>
      </c>
      <c r="B111" t="s">
        <v>379</v>
      </c>
      <c r="C111">
        <v>28</v>
      </c>
    </row>
    <row r="112" spans="1:3" x14ac:dyDescent="0.3">
      <c r="A112" t="s">
        <v>198</v>
      </c>
      <c r="B112" t="s">
        <v>359</v>
      </c>
      <c r="C112">
        <v>28</v>
      </c>
    </row>
    <row r="113" spans="1:3" x14ac:dyDescent="0.3">
      <c r="A113" t="s">
        <v>84</v>
      </c>
      <c r="B113" t="s">
        <v>386</v>
      </c>
      <c r="C113">
        <v>27</v>
      </c>
    </row>
    <row r="114" spans="1:3" x14ac:dyDescent="0.3">
      <c r="A114" t="s">
        <v>174</v>
      </c>
      <c r="B114" t="s">
        <v>365</v>
      </c>
      <c r="C114">
        <v>27</v>
      </c>
    </row>
    <row r="115" spans="1:3" x14ac:dyDescent="0.3">
      <c r="A115" t="s">
        <v>216</v>
      </c>
      <c r="B115" t="s">
        <v>382</v>
      </c>
      <c r="C115">
        <v>27</v>
      </c>
    </row>
    <row r="116" spans="1:3" x14ac:dyDescent="0.3">
      <c r="A116" t="s">
        <v>192</v>
      </c>
      <c r="B116" t="s">
        <v>356</v>
      </c>
      <c r="C116">
        <v>26</v>
      </c>
    </row>
    <row r="117" spans="1:3" x14ac:dyDescent="0.3">
      <c r="A117" t="s">
        <v>61</v>
      </c>
      <c r="B117" t="s">
        <v>358</v>
      </c>
      <c r="C117">
        <v>26</v>
      </c>
    </row>
    <row r="118" spans="1:3" x14ac:dyDescent="0.3">
      <c r="A118" t="s">
        <v>191</v>
      </c>
      <c r="B118" t="s">
        <v>360</v>
      </c>
      <c r="C118">
        <v>25</v>
      </c>
    </row>
    <row r="119" spans="1:3" x14ac:dyDescent="0.3">
      <c r="A119" t="s">
        <v>218</v>
      </c>
      <c r="B119" t="s">
        <v>353</v>
      </c>
      <c r="C119">
        <v>25</v>
      </c>
    </row>
    <row r="120" spans="1:3" x14ac:dyDescent="0.3">
      <c r="A120" t="s">
        <v>115</v>
      </c>
      <c r="B120" t="s">
        <v>379</v>
      </c>
      <c r="C120">
        <v>25</v>
      </c>
    </row>
    <row r="121" spans="1:3" x14ac:dyDescent="0.3">
      <c r="A121" t="s">
        <v>116</v>
      </c>
      <c r="B121" t="s">
        <v>379</v>
      </c>
      <c r="C121">
        <v>25</v>
      </c>
    </row>
    <row r="122" spans="1:3" x14ac:dyDescent="0.3">
      <c r="A122" t="s">
        <v>203</v>
      </c>
      <c r="B122" t="s">
        <v>379</v>
      </c>
      <c r="C122">
        <v>25</v>
      </c>
    </row>
    <row r="123" spans="1:3" x14ac:dyDescent="0.3">
      <c r="A123" t="s">
        <v>145</v>
      </c>
      <c r="B123" t="s">
        <v>365</v>
      </c>
      <c r="C123">
        <v>23</v>
      </c>
    </row>
    <row r="124" spans="1:3" x14ac:dyDescent="0.3">
      <c r="A124" t="s">
        <v>161</v>
      </c>
      <c r="B124" t="s">
        <v>129</v>
      </c>
      <c r="C124">
        <v>23</v>
      </c>
    </row>
    <row r="125" spans="1:3" x14ac:dyDescent="0.3">
      <c r="A125" t="s">
        <v>54</v>
      </c>
      <c r="B125" t="s">
        <v>348</v>
      </c>
      <c r="C125">
        <v>23</v>
      </c>
    </row>
    <row r="126" spans="1:3" x14ac:dyDescent="0.3">
      <c r="A126" t="s">
        <v>103</v>
      </c>
      <c r="B126" t="s">
        <v>407</v>
      </c>
      <c r="C126">
        <v>23</v>
      </c>
    </row>
    <row r="127" spans="1:3" x14ac:dyDescent="0.3">
      <c r="A127" t="s">
        <v>95</v>
      </c>
      <c r="B127" t="s">
        <v>360</v>
      </c>
      <c r="C127">
        <v>22</v>
      </c>
    </row>
    <row r="128" spans="1:3" x14ac:dyDescent="0.3">
      <c r="A128" t="s">
        <v>148</v>
      </c>
      <c r="B128" t="s">
        <v>348</v>
      </c>
      <c r="C128">
        <v>22</v>
      </c>
    </row>
    <row r="129" spans="1:3" x14ac:dyDescent="0.3">
      <c r="A129" t="s">
        <v>153</v>
      </c>
      <c r="B129" t="s">
        <v>359</v>
      </c>
      <c r="C129">
        <v>22</v>
      </c>
    </row>
    <row r="130" spans="1:3" x14ac:dyDescent="0.3">
      <c r="A130" t="s">
        <v>162</v>
      </c>
      <c r="B130" t="s">
        <v>385</v>
      </c>
      <c r="C130">
        <v>21</v>
      </c>
    </row>
    <row r="131" spans="1:3" x14ac:dyDescent="0.3">
      <c r="A131" t="s">
        <v>201</v>
      </c>
      <c r="B131" t="s">
        <v>360</v>
      </c>
      <c r="C131">
        <v>20</v>
      </c>
    </row>
    <row r="132" spans="1:3" x14ac:dyDescent="0.3">
      <c r="A132" t="s">
        <v>146</v>
      </c>
      <c r="B132" t="s">
        <v>360</v>
      </c>
      <c r="C132">
        <v>19</v>
      </c>
    </row>
    <row r="133" spans="1:3" x14ac:dyDescent="0.3">
      <c r="A133" t="s">
        <v>190</v>
      </c>
      <c r="B133" t="s">
        <v>359</v>
      </c>
      <c r="C133">
        <v>19</v>
      </c>
    </row>
    <row r="134" spans="1:3" x14ac:dyDescent="0.3">
      <c r="A134" t="s">
        <v>118</v>
      </c>
      <c r="B134" t="s">
        <v>359</v>
      </c>
      <c r="C134">
        <v>17</v>
      </c>
    </row>
    <row r="135" spans="1:3" x14ac:dyDescent="0.3">
      <c r="A135" t="s">
        <v>146</v>
      </c>
      <c r="B135" t="s">
        <v>375</v>
      </c>
      <c r="C135">
        <v>17</v>
      </c>
    </row>
    <row r="136" spans="1:3" x14ac:dyDescent="0.3">
      <c r="A136" t="s">
        <v>186</v>
      </c>
      <c r="B136" t="s">
        <v>356</v>
      </c>
      <c r="C136">
        <v>17</v>
      </c>
    </row>
    <row r="137" spans="1:3" x14ac:dyDescent="0.3">
      <c r="A137" t="s">
        <v>123</v>
      </c>
      <c r="B137" t="s">
        <v>386</v>
      </c>
      <c r="C137">
        <v>16</v>
      </c>
    </row>
    <row r="138" spans="1:3" x14ac:dyDescent="0.3">
      <c r="A138" t="s">
        <v>107</v>
      </c>
      <c r="B138" t="s">
        <v>350</v>
      </c>
      <c r="C138">
        <v>16</v>
      </c>
    </row>
    <row r="139" spans="1:3" x14ac:dyDescent="0.3">
      <c r="A139" t="s">
        <v>109</v>
      </c>
      <c r="B139" t="s">
        <v>386</v>
      </c>
      <c r="C139">
        <v>15</v>
      </c>
    </row>
    <row r="140" spans="1:3" x14ac:dyDescent="0.3">
      <c r="A140" t="s">
        <v>77</v>
      </c>
      <c r="B140" t="s">
        <v>384</v>
      </c>
      <c r="C140">
        <v>15</v>
      </c>
    </row>
    <row r="141" spans="1:3" x14ac:dyDescent="0.3">
      <c r="A141" t="s">
        <v>129</v>
      </c>
      <c r="B141" t="s">
        <v>129</v>
      </c>
      <c r="C141">
        <v>14</v>
      </c>
    </row>
    <row r="142" spans="1:3" x14ac:dyDescent="0.3">
      <c r="A142" t="s">
        <v>176</v>
      </c>
      <c r="B142" t="s">
        <v>348</v>
      </c>
      <c r="C142">
        <v>14</v>
      </c>
    </row>
    <row r="143" spans="1:3" x14ac:dyDescent="0.3">
      <c r="A143" t="s">
        <v>189</v>
      </c>
      <c r="B143" t="s">
        <v>382</v>
      </c>
      <c r="C143">
        <v>14</v>
      </c>
    </row>
    <row r="144" spans="1:3" x14ac:dyDescent="0.3">
      <c r="A144" t="s">
        <v>75</v>
      </c>
      <c r="B144" t="s">
        <v>359</v>
      </c>
      <c r="C144">
        <v>14</v>
      </c>
    </row>
    <row r="145" spans="1:3" x14ac:dyDescent="0.3">
      <c r="A145" t="s">
        <v>52</v>
      </c>
      <c r="B145" t="s">
        <v>386</v>
      </c>
      <c r="C145">
        <v>13</v>
      </c>
    </row>
    <row r="146" spans="1:3" x14ac:dyDescent="0.3">
      <c r="A146" t="s">
        <v>213</v>
      </c>
      <c r="B146" t="s">
        <v>129</v>
      </c>
      <c r="C146">
        <v>13</v>
      </c>
    </row>
    <row r="147" spans="1:3" x14ac:dyDescent="0.3">
      <c r="A147" t="s">
        <v>202</v>
      </c>
      <c r="B147" t="s">
        <v>353</v>
      </c>
      <c r="C147">
        <v>13</v>
      </c>
    </row>
    <row r="148" spans="1:3" x14ac:dyDescent="0.3">
      <c r="A148" t="s">
        <v>231</v>
      </c>
      <c r="B148" t="s">
        <v>355</v>
      </c>
      <c r="C148">
        <v>12</v>
      </c>
    </row>
    <row r="149" spans="1:3" x14ac:dyDescent="0.3">
      <c r="A149" t="s">
        <v>217</v>
      </c>
      <c r="B149" t="s">
        <v>365</v>
      </c>
      <c r="C149">
        <v>12</v>
      </c>
    </row>
    <row r="150" spans="1:3" x14ac:dyDescent="0.3">
      <c r="A150" t="s">
        <v>42</v>
      </c>
      <c r="B150" t="s">
        <v>359</v>
      </c>
      <c r="C150">
        <v>11</v>
      </c>
    </row>
    <row r="151" spans="1:3" x14ac:dyDescent="0.3">
      <c r="A151" t="s">
        <v>245</v>
      </c>
      <c r="B151" t="s">
        <v>353</v>
      </c>
      <c r="C151">
        <v>11</v>
      </c>
    </row>
    <row r="152" spans="1:3" x14ac:dyDescent="0.3">
      <c r="A152" t="s">
        <v>194</v>
      </c>
      <c r="B152" t="s">
        <v>355</v>
      </c>
      <c r="C152">
        <v>10</v>
      </c>
    </row>
    <row r="153" spans="1:3" x14ac:dyDescent="0.3">
      <c r="A153" t="s">
        <v>253</v>
      </c>
      <c r="B153" t="s">
        <v>407</v>
      </c>
      <c r="C153">
        <v>10</v>
      </c>
    </row>
    <row r="154" spans="1:3" x14ac:dyDescent="0.3">
      <c r="A154" t="s">
        <v>264</v>
      </c>
      <c r="B154" t="s">
        <v>407</v>
      </c>
      <c r="C154">
        <v>9</v>
      </c>
    </row>
    <row r="155" spans="1:3" x14ac:dyDescent="0.3">
      <c r="A155" t="s">
        <v>222</v>
      </c>
      <c r="B155" t="s">
        <v>407</v>
      </c>
      <c r="C155">
        <v>9</v>
      </c>
    </row>
    <row r="156" spans="1:3" x14ac:dyDescent="0.3">
      <c r="A156" t="s">
        <v>212</v>
      </c>
      <c r="B156" t="s">
        <v>350</v>
      </c>
      <c r="C156">
        <v>9</v>
      </c>
    </row>
    <row r="157" spans="1:3" x14ac:dyDescent="0.3">
      <c r="A157" t="s">
        <v>279</v>
      </c>
      <c r="B157" t="s">
        <v>129</v>
      </c>
      <c r="C157">
        <v>8</v>
      </c>
    </row>
    <row r="158" spans="1:3" x14ac:dyDescent="0.3">
      <c r="A158" t="s">
        <v>225</v>
      </c>
      <c r="B158" t="s">
        <v>350</v>
      </c>
      <c r="C158">
        <v>8</v>
      </c>
    </row>
    <row r="159" spans="1:3" x14ac:dyDescent="0.3">
      <c r="A159" t="s">
        <v>87</v>
      </c>
      <c r="B159" t="s">
        <v>358</v>
      </c>
      <c r="C159">
        <v>8</v>
      </c>
    </row>
    <row r="160" spans="1:3" x14ac:dyDescent="0.3">
      <c r="A160" t="s">
        <v>319</v>
      </c>
      <c r="B160" t="s">
        <v>387</v>
      </c>
      <c r="C160">
        <v>8</v>
      </c>
    </row>
    <row r="161" spans="1:3" x14ac:dyDescent="0.3">
      <c r="A161" t="s">
        <v>199</v>
      </c>
      <c r="B161" t="s">
        <v>366</v>
      </c>
      <c r="C161">
        <v>8</v>
      </c>
    </row>
    <row r="162" spans="1:3" x14ac:dyDescent="0.3">
      <c r="A162" t="s">
        <v>46</v>
      </c>
      <c r="B162" t="s">
        <v>407</v>
      </c>
      <c r="C162">
        <v>8</v>
      </c>
    </row>
    <row r="163" spans="1:3" x14ac:dyDescent="0.3">
      <c r="A163" t="s">
        <v>80</v>
      </c>
      <c r="B163" t="s">
        <v>351</v>
      </c>
      <c r="C163">
        <v>8</v>
      </c>
    </row>
    <row r="164" spans="1:3" x14ac:dyDescent="0.3">
      <c r="A164" t="s">
        <v>163</v>
      </c>
      <c r="B164" t="s">
        <v>350</v>
      </c>
      <c r="C164">
        <v>8</v>
      </c>
    </row>
    <row r="165" spans="1:3" x14ac:dyDescent="0.3">
      <c r="A165" t="s">
        <v>88</v>
      </c>
      <c r="B165" t="s">
        <v>364</v>
      </c>
      <c r="C165">
        <v>8</v>
      </c>
    </row>
    <row r="166" spans="1:3" x14ac:dyDescent="0.3">
      <c r="A166" t="s">
        <v>70</v>
      </c>
      <c r="B166" t="s">
        <v>350</v>
      </c>
      <c r="C166">
        <v>8</v>
      </c>
    </row>
    <row r="167" spans="1:3" x14ac:dyDescent="0.3">
      <c r="A167" t="s">
        <v>192</v>
      </c>
      <c r="B167" t="s">
        <v>350</v>
      </c>
      <c r="C167">
        <v>7</v>
      </c>
    </row>
    <row r="168" spans="1:3" x14ac:dyDescent="0.3">
      <c r="A168" t="s">
        <v>56</v>
      </c>
      <c r="B168" t="s">
        <v>386</v>
      </c>
      <c r="C168">
        <v>7</v>
      </c>
    </row>
    <row r="169" spans="1:3" x14ac:dyDescent="0.3">
      <c r="A169" t="s">
        <v>204</v>
      </c>
      <c r="B169" t="s">
        <v>373</v>
      </c>
      <c r="C169">
        <v>7</v>
      </c>
    </row>
    <row r="170" spans="1:3" x14ac:dyDescent="0.3">
      <c r="A170" t="s">
        <v>89</v>
      </c>
      <c r="B170" t="s">
        <v>350</v>
      </c>
      <c r="C170">
        <v>7</v>
      </c>
    </row>
    <row r="171" spans="1:3" x14ac:dyDescent="0.3">
      <c r="A171" t="s">
        <v>169</v>
      </c>
      <c r="B171" t="s">
        <v>394</v>
      </c>
      <c r="C171">
        <v>6</v>
      </c>
    </row>
    <row r="172" spans="1:3" x14ac:dyDescent="0.3">
      <c r="A172" t="s">
        <v>149</v>
      </c>
      <c r="B172" t="s">
        <v>390</v>
      </c>
      <c r="C172">
        <v>6</v>
      </c>
    </row>
    <row r="173" spans="1:3" x14ac:dyDescent="0.3">
      <c r="A173" t="s">
        <v>191</v>
      </c>
      <c r="B173" t="s">
        <v>375</v>
      </c>
      <c r="C173">
        <v>6</v>
      </c>
    </row>
    <row r="174" spans="1:3" x14ac:dyDescent="0.3">
      <c r="A174" t="s">
        <v>288</v>
      </c>
      <c r="B174" t="s">
        <v>407</v>
      </c>
      <c r="C174">
        <v>6</v>
      </c>
    </row>
    <row r="175" spans="1:3" x14ac:dyDescent="0.3">
      <c r="A175" t="s">
        <v>192</v>
      </c>
      <c r="B175" t="s">
        <v>360</v>
      </c>
      <c r="C175">
        <v>6</v>
      </c>
    </row>
    <row r="176" spans="1:3" x14ac:dyDescent="0.3">
      <c r="A176" t="s">
        <v>135</v>
      </c>
      <c r="B176" t="s">
        <v>358</v>
      </c>
      <c r="C176">
        <v>6</v>
      </c>
    </row>
    <row r="177" spans="1:3" x14ac:dyDescent="0.3">
      <c r="A177" t="s">
        <v>122</v>
      </c>
      <c r="B177" t="s">
        <v>358</v>
      </c>
      <c r="C177">
        <v>6</v>
      </c>
    </row>
    <row r="178" spans="1:3" x14ac:dyDescent="0.3">
      <c r="A178" t="s">
        <v>240</v>
      </c>
      <c r="B178" t="s">
        <v>348</v>
      </c>
      <c r="C178">
        <v>6</v>
      </c>
    </row>
    <row r="179" spans="1:3" x14ac:dyDescent="0.3">
      <c r="A179" t="s">
        <v>35</v>
      </c>
      <c r="B179" t="s">
        <v>380</v>
      </c>
      <c r="C179">
        <v>6</v>
      </c>
    </row>
    <row r="180" spans="1:3" x14ac:dyDescent="0.3">
      <c r="A180" t="s">
        <v>300</v>
      </c>
      <c r="B180" t="s">
        <v>407</v>
      </c>
      <c r="C180">
        <v>5</v>
      </c>
    </row>
    <row r="181" spans="1:3" x14ac:dyDescent="0.3">
      <c r="A181" t="s">
        <v>312</v>
      </c>
      <c r="B181" t="s">
        <v>358</v>
      </c>
      <c r="C181">
        <v>5</v>
      </c>
    </row>
    <row r="182" spans="1:3" x14ac:dyDescent="0.3">
      <c r="A182" t="s">
        <v>86</v>
      </c>
      <c r="B182" t="s">
        <v>358</v>
      </c>
      <c r="C182">
        <v>5</v>
      </c>
    </row>
    <row r="183" spans="1:3" x14ac:dyDescent="0.3">
      <c r="A183" t="s">
        <v>179</v>
      </c>
      <c r="B183" t="s">
        <v>360</v>
      </c>
      <c r="C183">
        <v>4</v>
      </c>
    </row>
    <row r="184" spans="1:3" x14ac:dyDescent="0.3">
      <c r="A184" t="s">
        <v>272</v>
      </c>
      <c r="B184" t="s">
        <v>379</v>
      </c>
      <c r="C184">
        <v>4</v>
      </c>
    </row>
    <row r="185" spans="1:3" x14ac:dyDescent="0.3">
      <c r="A185" t="s">
        <v>170</v>
      </c>
      <c r="B185" t="s">
        <v>386</v>
      </c>
      <c r="C185">
        <v>4</v>
      </c>
    </row>
    <row r="186" spans="1:3" x14ac:dyDescent="0.3">
      <c r="A186" t="s">
        <v>277</v>
      </c>
      <c r="B186" t="s">
        <v>407</v>
      </c>
      <c r="C186">
        <v>4</v>
      </c>
    </row>
    <row r="187" spans="1:3" x14ac:dyDescent="0.3">
      <c r="A187" t="s">
        <v>187</v>
      </c>
      <c r="B187" t="s">
        <v>379</v>
      </c>
      <c r="C187">
        <v>4</v>
      </c>
    </row>
    <row r="188" spans="1:3" x14ac:dyDescent="0.3">
      <c r="A188" t="s">
        <v>168</v>
      </c>
      <c r="B188" t="s">
        <v>359</v>
      </c>
      <c r="C188">
        <v>4</v>
      </c>
    </row>
    <row r="189" spans="1:3" x14ac:dyDescent="0.3">
      <c r="A189" t="s">
        <v>211</v>
      </c>
      <c r="B189" t="s">
        <v>348</v>
      </c>
      <c r="C189">
        <v>4</v>
      </c>
    </row>
    <row r="190" spans="1:3" x14ac:dyDescent="0.3">
      <c r="A190" t="s">
        <v>138</v>
      </c>
      <c r="B190" t="s">
        <v>356</v>
      </c>
      <c r="C190">
        <v>4</v>
      </c>
    </row>
    <row r="191" spans="1:3" x14ac:dyDescent="0.3">
      <c r="A191" t="s">
        <v>159</v>
      </c>
      <c r="B191" t="s">
        <v>386</v>
      </c>
      <c r="C191">
        <v>4</v>
      </c>
    </row>
    <row r="192" spans="1:3" x14ac:dyDescent="0.3">
      <c r="A192" t="s">
        <v>256</v>
      </c>
      <c r="B192" t="s">
        <v>353</v>
      </c>
      <c r="C192">
        <v>4</v>
      </c>
    </row>
    <row r="193" spans="1:3" x14ac:dyDescent="0.3">
      <c r="A193" t="s">
        <v>281</v>
      </c>
      <c r="B193" t="s">
        <v>363</v>
      </c>
      <c r="C193">
        <v>3</v>
      </c>
    </row>
    <row r="194" spans="1:3" x14ac:dyDescent="0.3">
      <c r="A194" t="s">
        <v>273</v>
      </c>
      <c r="B194" t="s">
        <v>129</v>
      </c>
      <c r="C194">
        <v>3</v>
      </c>
    </row>
    <row r="195" spans="1:3" x14ac:dyDescent="0.3">
      <c r="A195" t="s">
        <v>43</v>
      </c>
      <c r="B195" t="s">
        <v>349</v>
      </c>
      <c r="C195">
        <v>3</v>
      </c>
    </row>
    <row r="196" spans="1:3" x14ac:dyDescent="0.3">
      <c r="A196" t="s">
        <v>181</v>
      </c>
      <c r="B196" t="s">
        <v>351</v>
      </c>
      <c r="C196">
        <v>3</v>
      </c>
    </row>
    <row r="197" spans="1:3" x14ac:dyDescent="0.3">
      <c r="A197" t="s">
        <v>72</v>
      </c>
      <c r="B197" t="s">
        <v>348</v>
      </c>
      <c r="C197">
        <v>3</v>
      </c>
    </row>
    <row r="198" spans="1:3" x14ac:dyDescent="0.3">
      <c r="A198" t="s">
        <v>172</v>
      </c>
      <c r="B198" t="s">
        <v>389</v>
      </c>
      <c r="C198">
        <v>3</v>
      </c>
    </row>
    <row r="199" spans="1:3" x14ac:dyDescent="0.3">
      <c r="A199" t="s">
        <v>36</v>
      </c>
      <c r="B199" t="s">
        <v>372</v>
      </c>
      <c r="C199">
        <v>3</v>
      </c>
    </row>
    <row r="200" spans="1:3" x14ac:dyDescent="0.3">
      <c r="A200" t="s">
        <v>206</v>
      </c>
      <c r="B200" t="s">
        <v>376</v>
      </c>
      <c r="C200">
        <v>3</v>
      </c>
    </row>
    <row r="201" spans="1:3" x14ac:dyDescent="0.3">
      <c r="A201" t="s">
        <v>287</v>
      </c>
      <c r="B201" t="s">
        <v>366</v>
      </c>
      <c r="C201">
        <v>3</v>
      </c>
    </row>
    <row r="202" spans="1:3" x14ac:dyDescent="0.3">
      <c r="A202" t="s">
        <v>128</v>
      </c>
      <c r="B202" t="s">
        <v>386</v>
      </c>
      <c r="C202">
        <v>3</v>
      </c>
    </row>
    <row r="203" spans="1:3" x14ac:dyDescent="0.3">
      <c r="A203" t="s">
        <v>207</v>
      </c>
      <c r="B203" t="s">
        <v>350</v>
      </c>
      <c r="C203">
        <v>2</v>
      </c>
    </row>
    <row r="204" spans="1:3" x14ac:dyDescent="0.3">
      <c r="A204" t="s">
        <v>196</v>
      </c>
      <c r="B204" t="s">
        <v>348</v>
      </c>
      <c r="C204">
        <v>2</v>
      </c>
    </row>
    <row r="205" spans="1:3" x14ac:dyDescent="0.3">
      <c r="A205" t="s">
        <v>195</v>
      </c>
      <c r="B205" t="s">
        <v>385</v>
      </c>
      <c r="C205">
        <v>2</v>
      </c>
    </row>
    <row r="206" spans="1:3" x14ac:dyDescent="0.3">
      <c r="A206" t="s">
        <v>178</v>
      </c>
      <c r="B206" t="s">
        <v>376</v>
      </c>
      <c r="C206">
        <v>2</v>
      </c>
    </row>
    <row r="207" spans="1:3" x14ac:dyDescent="0.3">
      <c r="A207" t="s">
        <v>200</v>
      </c>
      <c r="B207" t="s">
        <v>370</v>
      </c>
      <c r="C207">
        <v>2</v>
      </c>
    </row>
    <row r="208" spans="1:3" x14ac:dyDescent="0.3">
      <c r="A208" t="s">
        <v>290</v>
      </c>
      <c r="B208" t="s">
        <v>386</v>
      </c>
      <c r="C208">
        <v>2</v>
      </c>
    </row>
    <row r="209" spans="1:3" x14ac:dyDescent="0.3">
      <c r="A209" t="s">
        <v>81</v>
      </c>
      <c r="B209" t="s">
        <v>358</v>
      </c>
      <c r="C209">
        <v>2</v>
      </c>
    </row>
    <row r="210" spans="1:3" x14ac:dyDescent="0.3">
      <c r="A210" t="s">
        <v>302</v>
      </c>
      <c r="B210" t="s">
        <v>407</v>
      </c>
      <c r="C210">
        <v>2</v>
      </c>
    </row>
    <row r="211" spans="1:3" x14ac:dyDescent="0.3">
      <c r="A211" t="s">
        <v>145</v>
      </c>
      <c r="B211" t="s">
        <v>359</v>
      </c>
      <c r="C211">
        <v>2</v>
      </c>
    </row>
    <row r="212" spans="1:3" x14ac:dyDescent="0.3">
      <c r="A212" t="s">
        <v>307</v>
      </c>
      <c r="B212" t="s">
        <v>407</v>
      </c>
      <c r="C212">
        <v>2</v>
      </c>
    </row>
    <row r="213" spans="1:3" x14ac:dyDescent="0.3">
      <c r="A213" t="s">
        <v>268</v>
      </c>
      <c r="B213" t="s">
        <v>348</v>
      </c>
      <c r="C213">
        <v>2</v>
      </c>
    </row>
    <row r="214" spans="1:3" x14ac:dyDescent="0.3">
      <c r="A214" t="s">
        <v>311</v>
      </c>
      <c r="B214" t="s">
        <v>350</v>
      </c>
      <c r="C214">
        <v>2</v>
      </c>
    </row>
    <row r="215" spans="1:3" x14ac:dyDescent="0.3">
      <c r="A215" t="s">
        <v>155</v>
      </c>
      <c r="B215" t="s">
        <v>368</v>
      </c>
      <c r="C215">
        <v>2</v>
      </c>
    </row>
    <row r="216" spans="1:3" x14ac:dyDescent="0.3">
      <c r="A216" t="s">
        <v>182</v>
      </c>
      <c r="B216" t="s">
        <v>377</v>
      </c>
      <c r="C216">
        <v>2</v>
      </c>
    </row>
    <row r="217" spans="1:3" x14ac:dyDescent="0.3">
      <c r="A217" t="s">
        <v>39</v>
      </c>
      <c r="B217" t="s">
        <v>348</v>
      </c>
      <c r="C217">
        <v>2</v>
      </c>
    </row>
    <row r="218" spans="1:3" x14ac:dyDescent="0.3">
      <c r="A218" t="s">
        <v>21</v>
      </c>
      <c r="B218" t="s">
        <v>354</v>
      </c>
      <c r="C218">
        <v>2</v>
      </c>
    </row>
    <row r="219" spans="1:3" x14ac:dyDescent="0.3">
      <c r="A219" t="s">
        <v>41</v>
      </c>
      <c r="B219" t="s">
        <v>349</v>
      </c>
      <c r="C219">
        <v>2</v>
      </c>
    </row>
    <row r="220" spans="1:3" x14ac:dyDescent="0.3">
      <c r="A220" t="s">
        <v>297</v>
      </c>
      <c r="B220" t="s">
        <v>365</v>
      </c>
      <c r="C220">
        <v>2</v>
      </c>
    </row>
    <row r="221" spans="1:3" x14ac:dyDescent="0.3">
      <c r="A221" t="s">
        <v>310</v>
      </c>
      <c r="B221" t="s">
        <v>348</v>
      </c>
      <c r="C221">
        <v>2</v>
      </c>
    </row>
    <row r="222" spans="1:3" x14ac:dyDescent="0.3">
      <c r="A222" t="s">
        <v>219</v>
      </c>
      <c r="B222" t="s">
        <v>385</v>
      </c>
      <c r="C222">
        <v>2</v>
      </c>
    </row>
    <row r="223" spans="1:3" x14ac:dyDescent="0.3">
      <c r="A223" t="s">
        <v>107</v>
      </c>
      <c r="B223" t="s">
        <v>362</v>
      </c>
      <c r="C223">
        <v>2</v>
      </c>
    </row>
    <row r="224" spans="1:3" x14ac:dyDescent="0.3">
      <c r="A224" t="s">
        <v>266</v>
      </c>
      <c r="B224" t="s">
        <v>366</v>
      </c>
      <c r="C224">
        <v>1</v>
      </c>
    </row>
    <row r="225" spans="1:3" x14ac:dyDescent="0.3">
      <c r="A225" t="s">
        <v>92</v>
      </c>
      <c r="B225" t="s">
        <v>349</v>
      </c>
      <c r="C225">
        <v>1</v>
      </c>
    </row>
    <row r="226" spans="1:3" x14ac:dyDescent="0.3">
      <c r="A226" t="s">
        <v>324</v>
      </c>
      <c r="B226" t="s">
        <v>350</v>
      </c>
      <c r="C226">
        <v>1</v>
      </c>
    </row>
    <row r="227" spans="1:3" x14ac:dyDescent="0.3">
      <c r="A227" t="s">
        <v>308</v>
      </c>
      <c r="B227" t="s">
        <v>350</v>
      </c>
      <c r="C227">
        <v>1</v>
      </c>
    </row>
    <row r="228" spans="1:3" x14ac:dyDescent="0.3">
      <c r="A228" t="s">
        <v>309</v>
      </c>
      <c r="B228" t="s">
        <v>374</v>
      </c>
      <c r="C228">
        <v>1</v>
      </c>
    </row>
    <row r="229" spans="1:3" x14ac:dyDescent="0.3">
      <c r="A229" t="s">
        <v>180</v>
      </c>
      <c r="B229" t="s">
        <v>407</v>
      </c>
      <c r="C229">
        <v>1</v>
      </c>
    </row>
    <row r="230" spans="1:3" x14ac:dyDescent="0.3">
      <c r="A230" t="s">
        <v>236</v>
      </c>
      <c r="B230" t="s">
        <v>129</v>
      </c>
      <c r="C230">
        <v>1</v>
      </c>
    </row>
    <row r="231" spans="1:3" x14ac:dyDescent="0.3">
      <c r="A231" t="s">
        <v>101</v>
      </c>
      <c r="B231" t="s">
        <v>349</v>
      </c>
      <c r="C231">
        <v>1</v>
      </c>
    </row>
    <row r="232" spans="1:3" x14ac:dyDescent="0.3">
      <c r="A232" t="s">
        <v>301</v>
      </c>
      <c r="B232" t="s">
        <v>129</v>
      </c>
      <c r="C232">
        <v>1</v>
      </c>
    </row>
    <row r="233" spans="1:3" x14ac:dyDescent="0.3">
      <c r="A233" t="s">
        <v>147</v>
      </c>
      <c r="B233" t="s">
        <v>386</v>
      </c>
      <c r="C233">
        <v>1</v>
      </c>
    </row>
    <row r="234" spans="1:3" x14ac:dyDescent="0.3">
      <c r="A234" t="s">
        <v>293</v>
      </c>
      <c r="B234" t="s">
        <v>357</v>
      </c>
      <c r="C234">
        <v>1</v>
      </c>
    </row>
    <row r="235" spans="1:3" x14ac:dyDescent="0.3">
      <c r="A235" t="s">
        <v>317</v>
      </c>
      <c r="B235" t="s">
        <v>366</v>
      </c>
      <c r="C235">
        <v>1</v>
      </c>
    </row>
    <row r="236" spans="1:3" x14ac:dyDescent="0.3">
      <c r="A236" t="s">
        <v>104</v>
      </c>
      <c r="B236" t="s">
        <v>350</v>
      </c>
      <c r="C236">
        <v>1</v>
      </c>
    </row>
    <row r="237" spans="1:3" x14ac:dyDescent="0.3">
      <c r="A237" t="s">
        <v>242</v>
      </c>
      <c r="B237" t="s">
        <v>366</v>
      </c>
      <c r="C237">
        <v>1</v>
      </c>
    </row>
    <row r="238" spans="1:3" x14ac:dyDescent="0.3">
      <c r="A238" t="s">
        <v>299</v>
      </c>
      <c r="B238" t="s">
        <v>381</v>
      </c>
      <c r="C238">
        <v>1</v>
      </c>
    </row>
    <row r="239" spans="1:3" x14ac:dyDescent="0.3">
      <c r="A239" t="s">
        <v>315</v>
      </c>
      <c r="B239" t="s">
        <v>374</v>
      </c>
      <c r="C239">
        <v>1</v>
      </c>
    </row>
    <row r="240" spans="1:3" x14ac:dyDescent="0.3">
      <c r="A240" t="s">
        <v>323</v>
      </c>
      <c r="B240" t="s">
        <v>407</v>
      </c>
      <c r="C240">
        <v>1</v>
      </c>
    </row>
    <row r="241" spans="1:4" x14ac:dyDescent="0.3">
      <c r="A241" t="s">
        <v>251</v>
      </c>
      <c r="B241" t="s">
        <v>351</v>
      </c>
      <c r="C241">
        <v>1</v>
      </c>
    </row>
    <row r="242" spans="1:4" x14ac:dyDescent="0.3">
      <c r="A242" t="s">
        <v>291</v>
      </c>
      <c r="B242" t="s">
        <v>407</v>
      </c>
      <c r="C242">
        <v>1</v>
      </c>
    </row>
    <row r="243" spans="1:4" x14ac:dyDescent="0.3">
      <c r="A243" t="s">
        <v>259</v>
      </c>
      <c r="B243" t="s">
        <v>348</v>
      </c>
      <c r="C243">
        <v>1</v>
      </c>
    </row>
    <row r="244" spans="1:4" x14ac:dyDescent="0.3">
      <c r="A244" t="s">
        <v>241</v>
      </c>
      <c r="B244" t="s">
        <v>386</v>
      </c>
      <c r="C244">
        <v>1</v>
      </c>
    </row>
    <row r="245" spans="1:4" x14ac:dyDescent="0.3">
      <c r="A245" t="s">
        <v>234</v>
      </c>
      <c r="B245" t="s">
        <v>407</v>
      </c>
      <c r="C245">
        <v>1</v>
      </c>
    </row>
    <row r="246" spans="1:4" x14ac:dyDescent="0.3">
      <c r="A246" t="s">
        <v>184</v>
      </c>
      <c r="B246" t="s">
        <v>350</v>
      </c>
      <c r="C246">
        <v>1</v>
      </c>
    </row>
    <row r="247" spans="1:4" x14ac:dyDescent="0.3">
      <c r="A247" t="s">
        <v>94</v>
      </c>
      <c r="B247" t="s">
        <v>94</v>
      </c>
      <c r="C247">
        <v>1</v>
      </c>
    </row>
    <row r="248" spans="1:4" x14ac:dyDescent="0.3">
      <c r="A248" t="s">
        <v>295</v>
      </c>
      <c r="B248" t="s">
        <v>366</v>
      </c>
      <c r="C248">
        <v>1</v>
      </c>
    </row>
    <row r="249" spans="1:4" x14ac:dyDescent="0.3">
      <c r="A249" t="s">
        <v>260</v>
      </c>
      <c r="B249" t="s">
        <v>379</v>
      </c>
      <c r="C249">
        <v>1</v>
      </c>
    </row>
    <row r="250" spans="1:4" x14ac:dyDescent="0.3">
      <c r="A250" t="s">
        <v>64</v>
      </c>
      <c r="B250" t="s">
        <v>369</v>
      </c>
      <c r="C250">
        <v>1</v>
      </c>
    </row>
    <row r="251" spans="1:4" x14ac:dyDescent="0.3">
      <c r="A251" t="s">
        <v>239</v>
      </c>
      <c r="B251" t="s">
        <v>388</v>
      </c>
      <c r="C251">
        <v>1</v>
      </c>
    </row>
    <row r="252" spans="1:4" x14ac:dyDescent="0.3">
      <c r="A252" t="s">
        <v>157</v>
      </c>
      <c r="B252" t="s">
        <v>385</v>
      </c>
      <c r="C252">
        <v>1</v>
      </c>
    </row>
    <row r="253" spans="1:4" x14ac:dyDescent="0.3">
      <c r="A253" t="s">
        <v>246</v>
      </c>
      <c r="B253" t="s">
        <v>348</v>
      </c>
      <c r="C253">
        <v>1</v>
      </c>
      <c r="D253">
        <f>SUM(C239:C253)</f>
        <v>15</v>
      </c>
    </row>
    <row r="254" spans="1:4" x14ac:dyDescent="0.3">
      <c r="A254" t="s">
        <v>237</v>
      </c>
      <c r="B254" t="s">
        <v>355</v>
      </c>
      <c r="C254">
        <v>1</v>
      </c>
    </row>
    <row r="255" spans="1:4" x14ac:dyDescent="0.3">
      <c r="A255" t="s">
        <v>82</v>
      </c>
      <c r="B255" t="s">
        <v>348</v>
      </c>
      <c r="C255">
        <v>1</v>
      </c>
    </row>
    <row r="256" spans="1:4" x14ac:dyDescent="0.3">
      <c r="A256" t="s">
        <v>82</v>
      </c>
      <c r="B256" t="s">
        <v>350</v>
      </c>
      <c r="C256">
        <v>1</v>
      </c>
    </row>
    <row r="257" spans="1:3" x14ac:dyDescent="0.3">
      <c r="A257" t="s">
        <v>137</v>
      </c>
      <c r="B257" t="s">
        <v>407</v>
      </c>
      <c r="C257">
        <v>1</v>
      </c>
    </row>
    <row r="258" spans="1:3" x14ac:dyDescent="0.3">
      <c r="A258" t="s">
        <v>228</v>
      </c>
      <c r="B258" t="s">
        <v>407</v>
      </c>
      <c r="C258">
        <v>1</v>
      </c>
    </row>
    <row r="259" spans="1:3" x14ac:dyDescent="0.3">
      <c r="A259" t="s">
        <v>215</v>
      </c>
      <c r="B259" t="s">
        <v>348</v>
      </c>
      <c r="C259">
        <v>1</v>
      </c>
    </row>
    <row r="260" spans="1:3" x14ac:dyDescent="0.3">
      <c r="A260" t="s">
        <v>265</v>
      </c>
      <c r="B260" t="s">
        <v>407</v>
      </c>
      <c r="C260">
        <v>1</v>
      </c>
    </row>
    <row r="261" spans="1:3" x14ac:dyDescent="0.3">
      <c r="A261" t="s">
        <v>283</v>
      </c>
      <c r="B261" t="s">
        <v>367</v>
      </c>
      <c r="C261">
        <v>1</v>
      </c>
    </row>
    <row r="262" spans="1:3" x14ac:dyDescent="0.3">
      <c r="A262" t="s">
        <v>197</v>
      </c>
      <c r="B262" t="s">
        <v>94</v>
      </c>
      <c r="C262">
        <v>1</v>
      </c>
    </row>
    <row r="263" spans="1:3" x14ac:dyDescent="0.3">
      <c r="A263" t="s">
        <v>79</v>
      </c>
      <c r="B263" t="s">
        <v>352</v>
      </c>
      <c r="C263">
        <v>1</v>
      </c>
    </row>
    <row r="264" spans="1:3" x14ac:dyDescent="0.3">
      <c r="A264" t="s">
        <v>116</v>
      </c>
      <c r="B264" t="s">
        <v>352</v>
      </c>
      <c r="C264">
        <v>1</v>
      </c>
    </row>
    <row r="265" spans="1:3" x14ac:dyDescent="0.3">
      <c r="A265" t="s">
        <v>210</v>
      </c>
      <c r="B265" t="s">
        <v>358</v>
      </c>
      <c r="C265">
        <v>1</v>
      </c>
    </row>
  </sheetData>
  <sortState xmlns:xlrd2="http://schemas.microsoft.com/office/spreadsheetml/2017/richdata2" ref="A2:D266">
    <sortCondition descending="1" ref="C2:C266"/>
    <sortCondition ref="A2:A2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01A5-FF77-47AE-ADF0-235FDFBC5873}">
  <dimension ref="A1:C48"/>
  <sheetViews>
    <sheetView workbookViewId="0">
      <selection activeCell="B2" sqref="B2"/>
    </sheetView>
  </sheetViews>
  <sheetFormatPr defaultRowHeight="14.4" x14ac:dyDescent="0.3"/>
  <cols>
    <col min="1" max="1" width="20.33203125" customWidth="1"/>
  </cols>
  <sheetData>
    <row r="1" spans="1:3" s="1" customFormat="1" x14ac:dyDescent="0.3">
      <c r="A1" s="1" t="s">
        <v>405</v>
      </c>
      <c r="B1" s="1" t="s">
        <v>409</v>
      </c>
      <c r="C1" s="1" t="s">
        <v>417</v>
      </c>
    </row>
    <row r="2" spans="1:3" x14ac:dyDescent="0.3">
      <c r="A2" t="s">
        <v>348</v>
      </c>
      <c r="B2">
        <v>146</v>
      </c>
      <c r="C2">
        <v>0.34486831227117037</v>
      </c>
    </row>
    <row r="3" spans="1:3" x14ac:dyDescent="0.3">
      <c r="A3" t="s">
        <v>381</v>
      </c>
      <c r="B3">
        <v>1</v>
      </c>
      <c r="C3">
        <v>2.3621117278847291E-3</v>
      </c>
    </row>
    <row r="4" spans="1:3" x14ac:dyDescent="0.3">
      <c r="A4" t="s">
        <v>382</v>
      </c>
      <c r="B4">
        <v>41</v>
      </c>
      <c r="C4">
        <v>9.6846580843273883E-2</v>
      </c>
    </row>
    <row r="5" spans="1:3" x14ac:dyDescent="0.3">
      <c r="A5" t="s">
        <v>380</v>
      </c>
      <c r="B5">
        <v>6</v>
      </c>
      <c r="C5">
        <v>1.417267036730837E-2</v>
      </c>
    </row>
    <row r="6" spans="1:3" x14ac:dyDescent="0.3">
      <c r="A6" t="s">
        <v>349</v>
      </c>
      <c r="B6">
        <v>7</v>
      </c>
      <c r="C6">
        <v>1.6534782095193101E-2</v>
      </c>
    </row>
    <row r="7" spans="1:3" x14ac:dyDescent="0.3">
      <c r="A7" t="s">
        <v>374</v>
      </c>
      <c r="B7">
        <v>2</v>
      </c>
      <c r="C7">
        <v>4.7242234557694574E-3</v>
      </c>
    </row>
    <row r="8" spans="1:3" x14ac:dyDescent="0.3">
      <c r="A8" t="s">
        <v>363</v>
      </c>
      <c r="B8">
        <v>3</v>
      </c>
      <c r="C8">
        <v>7.0863351836541874E-3</v>
      </c>
    </row>
    <row r="9" spans="1:3" x14ac:dyDescent="0.3">
      <c r="A9" t="s">
        <v>388</v>
      </c>
      <c r="B9">
        <v>1</v>
      </c>
      <c r="C9">
        <v>2.3621117278847291E-3</v>
      </c>
    </row>
    <row r="10" spans="1:3" x14ac:dyDescent="0.3">
      <c r="A10" t="s">
        <v>383</v>
      </c>
      <c r="B10">
        <v>291</v>
      </c>
      <c r="C10">
        <v>0.68737451281445616</v>
      </c>
    </row>
    <row r="11" spans="1:3" x14ac:dyDescent="0.3">
      <c r="A11" t="s">
        <v>372</v>
      </c>
      <c r="B11">
        <v>63</v>
      </c>
      <c r="C11">
        <v>0.14881303885673791</v>
      </c>
    </row>
    <row r="12" spans="1:3" x14ac:dyDescent="0.3">
      <c r="A12" t="s">
        <v>375</v>
      </c>
      <c r="B12">
        <v>63</v>
      </c>
      <c r="C12">
        <v>0.14881303885673791</v>
      </c>
    </row>
    <row r="13" spans="1:3" x14ac:dyDescent="0.3">
      <c r="A13" t="s">
        <v>350</v>
      </c>
      <c r="B13">
        <v>852</v>
      </c>
      <c r="C13">
        <v>2.012519192157789</v>
      </c>
    </row>
    <row r="14" spans="1:3" x14ac:dyDescent="0.3">
      <c r="A14" t="s">
        <v>356</v>
      </c>
      <c r="B14">
        <v>366</v>
      </c>
      <c r="C14">
        <v>0.86453289240581088</v>
      </c>
    </row>
    <row r="15" spans="1:3" x14ac:dyDescent="0.3">
      <c r="A15" t="s">
        <v>355</v>
      </c>
      <c r="B15">
        <v>99</v>
      </c>
      <c r="C15">
        <v>0.2338490610605882</v>
      </c>
    </row>
    <row r="16" spans="1:3" x14ac:dyDescent="0.3">
      <c r="A16" t="s">
        <v>379</v>
      </c>
      <c r="B16">
        <v>892</v>
      </c>
      <c r="C16">
        <v>2.1070036612731782</v>
      </c>
    </row>
    <row r="17" spans="1:3" x14ac:dyDescent="0.3">
      <c r="A17" t="s">
        <v>368</v>
      </c>
      <c r="B17">
        <v>1325</v>
      </c>
      <c r="C17">
        <v>3.129798039447266</v>
      </c>
    </row>
    <row r="18" spans="1:3" x14ac:dyDescent="0.3">
      <c r="A18" t="s">
        <v>384</v>
      </c>
      <c r="B18">
        <v>15</v>
      </c>
      <c r="C18">
        <v>3.5431675918270927E-2</v>
      </c>
    </row>
    <row r="19" spans="1:3" x14ac:dyDescent="0.3">
      <c r="A19" t="s">
        <v>364</v>
      </c>
      <c r="B19">
        <v>69</v>
      </c>
      <c r="C19">
        <v>0.16298570922404629</v>
      </c>
    </row>
    <row r="20" spans="1:3" x14ac:dyDescent="0.3">
      <c r="A20" t="s">
        <v>369</v>
      </c>
      <c r="B20">
        <v>1</v>
      </c>
      <c r="C20">
        <v>2.3621117278847291E-3</v>
      </c>
    </row>
    <row r="21" spans="1:3" x14ac:dyDescent="0.3">
      <c r="A21" t="s">
        <v>360</v>
      </c>
      <c r="B21">
        <v>591</v>
      </c>
      <c r="C21">
        <v>1.396008031179875</v>
      </c>
    </row>
    <row r="22" spans="1:3" x14ac:dyDescent="0.3">
      <c r="A22" t="s">
        <v>371</v>
      </c>
      <c r="B22">
        <v>108</v>
      </c>
      <c r="C22">
        <v>0.25510806661155072</v>
      </c>
    </row>
    <row r="23" spans="1:3" x14ac:dyDescent="0.3">
      <c r="A23" t="s">
        <v>385</v>
      </c>
      <c r="B23">
        <v>898</v>
      </c>
      <c r="C23">
        <v>2.1211763316404859</v>
      </c>
    </row>
    <row r="24" spans="1:3" x14ac:dyDescent="0.3">
      <c r="A24" t="s">
        <v>365</v>
      </c>
      <c r="B24">
        <v>484</v>
      </c>
      <c r="C24">
        <v>1.1432620762962089</v>
      </c>
    </row>
    <row r="25" spans="1:3" x14ac:dyDescent="0.3">
      <c r="A25" t="s">
        <v>362</v>
      </c>
      <c r="B25">
        <v>2</v>
      </c>
      <c r="C25">
        <v>4.7242234557694574E-3</v>
      </c>
    </row>
    <row r="26" spans="1:3" x14ac:dyDescent="0.3">
      <c r="A26" t="s">
        <v>386</v>
      </c>
      <c r="B26">
        <v>238</v>
      </c>
      <c r="C26">
        <v>0.56218259123656544</v>
      </c>
    </row>
    <row r="27" spans="1:3" x14ac:dyDescent="0.3">
      <c r="A27" t="s">
        <v>359</v>
      </c>
      <c r="B27">
        <v>3885</v>
      </c>
      <c r="C27">
        <v>9.1768040628321721</v>
      </c>
    </row>
    <row r="28" spans="1:3" x14ac:dyDescent="0.3">
      <c r="A28" t="s">
        <v>354</v>
      </c>
      <c r="B28">
        <v>2</v>
      </c>
      <c r="C28">
        <v>4.7242234557694574E-3</v>
      </c>
    </row>
    <row r="29" spans="1:3" x14ac:dyDescent="0.3">
      <c r="A29" t="s">
        <v>352</v>
      </c>
      <c r="B29">
        <v>2</v>
      </c>
      <c r="C29">
        <v>4.7242234557694574E-3</v>
      </c>
    </row>
    <row r="30" spans="1:3" x14ac:dyDescent="0.3">
      <c r="A30" t="s">
        <v>367</v>
      </c>
      <c r="B30">
        <v>1</v>
      </c>
      <c r="C30">
        <v>2.3621117278847291E-3</v>
      </c>
    </row>
    <row r="31" spans="1:3" x14ac:dyDescent="0.3">
      <c r="A31" t="s">
        <v>366</v>
      </c>
      <c r="B31">
        <v>15</v>
      </c>
      <c r="C31">
        <v>3.5431675918270927E-2</v>
      </c>
    </row>
    <row r="32" spans="1:3" x14ac:dyDescent="0.3">
      <c r="A32" t="s">
        <v>351</v>
      </c>
      <c r="B32">
        <v>12</v>
      </c>
      <c r="C32">
        <v>2.8345340734616749E-2</v>
      </c>
    </row>
    <row r="33" spans="1:3" x14ac:dyDescent="0.3">
      <c r="A33" t="s">
        <v>370</v>
      </c>
      <c r="B33">
        <v>2</v>
      </c>
      <c r="C33">
        <v>4.7242234557694574E-3</v>
      </c>
    </row>
    <row r="34" spans="1:3" x14ac:dyDescent="0.3">
      <c r="A34" t="s">
        <v>394</v>
      </c>
      <c r="B34">
        <v>6</v>
      </c>
      <c r="C34">
        <v>1.417267036730837E-2</v>
      </c>
    </row>
    <row r="35" spans="1:3" x14ac:dyDescent="0.3">
      <c r="A35" t="s">
        <v>378</v>
      </c>
      <c r="B35">
        <v>147</v>
      </c>
      <c r="C35">
        <v>0.34723042399905518</v>
      </c>
    </row>
    <row r="36" spans="1:3" x14ac:dyDescent="0.3">
      <c r="A36" t="s">
        <v>377</v>
      </c>
      <c r="B36">
        <v>2</v>
      </c>
      <c r="C36">
        <v>4.7242234557694574E-3</v>
      </c>
    </row>
    <row r="37" spans="1:3" x14ac:dyDescent="0.3">
      <c r="A37" t="s">
        <v>387</v>
      </c>
      <c r="B37">
        <v>8</v>
      </c>
      <c r="C37">
        <v>1.889689382307783E-2</v>
      </c>
    </row>
    <row r="38" spans="1:3" x14ac:dyDescent="0.3">
      <c r="A38" t="s">
        <v>94</v>
      </c>
      <c r="B38">
        <v>2</v>
      </c>
      <c r="C38">
        <v>4.7242234557694574E-3</v>
      </c>
    </row>
    <row r="39" spans="1:3" x14ac:dyDescent="0.3">
      <c r="A39" t="s">
        <v>376</v>
      </c>
      <c r="B39">
        <v>5</v>
      </c>
      <c r="C39">
        <v>1.181055863942364E-2</v>
      </c>
    </row>
    <row r="40" spans="1:3" x14ac:dyDescent="0.3">
      <c r="A40" t="s">
        <v>357</v>
      </c>
      <c r="B40">
        <v>1</v>
      </c>
      <c r="C40">
        <v>2.3621117278847291E-3</v>
      </c>
    </row>
    <row r="41" spans="1:3" x14ac:dyDescent="0.3">
      <c r="A41" t="s">
        <v>129</v>
      </c>
      <c r="B41">
        <v>25535</v>
      </c>
      <c r="C41">
        <v>60.316522971536557</v>
      </c>
    </row>
    <row r="42" spans="1:3" x14ac:dyDescent="0.3">
      <c r="A42" t="s">
        <v>358</v>
      </c>
      <c r="B42">
        <v>565</v>
      </c>
      <c r="C42">
        <v>1.334593126254872</v>
      </c>
    </row>
    <row r="43" spans="1:3" x14ac:dyDescent="0.3">
      <c r="A43" t="s">
        <v>361</v>
      </c>
      <c r="B43">
        <v>1862</v>
      </c>
      <c r="C43">
        <v>4.3982520373213649</v>
      </c>
    </row>
    <row r="44" spans="1:3" x14ac:dyDescent="0.3">
      <c r="A44" t="s">
        <v>373</v>
      </c>
      <c r="B44">
        <v>7</v>
      </c>
      <c r="C44">
        <v>1.6534782095193101E-2</v>
      </c>
    </row>
    <row r="45" spans="1:3" x14ac:dyDescent="0.3">
      <c r="A45" t="s">
        <v>353</v>
      </c>
      <c r="B45">
        <v>3058</v>
      </c>
      <c r="C45">
        <v>7.2233376638715017</v>
      </c>
    </row>
    <row r="46" spans="1:3" x14ac:dyDescent="0.3">
      <c r="A46" t="s">
        <v>389</v>
      </c>
      <c r="B46">
        <v>3</v>
      </c>
      <c r="C46">
        <v>7.0863351836541874E-3</v>
      </c>
    </row>
    <row r="47" spans="1:3" x14ac:dyDescent="0.3">
      <c r="A47" t="s">
        <v>390</v>
      </c>
      <c r="B47">
        <v>6</v>
      </c>
      <c r="C47">
        <v>1.417267036730837E-2</v>
      </c>
    </row>
    <row r="48" spans="1:3" x14ac:dyDescent="0.3">
      <c r="A48" t="s">
        <v>407</v>
      </c>
      <c r="B48">
        <v>645</v>
      </c>
      <c r="C48">
        <v>1.52356206448565</v>
      </c>
    </row>
  </sheetData>
  <sortState xmlns:xlrd2="http://schemas.microsoft.com/office/spreadsheetml/2017/richdata2" ref="A2:C48">
    <sortCondition ref="A2:A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EFC0-7979-4A0E-A531-2DEC2317B6D2}">
  <dimension ref="A1:H21"/>
  <sheetViews>
    <sheetView workbookViewId="0">
      <selection activeCell="F2" sqref="F2"/>
    </sheetView>
  </sheetViews>
  <sheetFormatPr defaultRowHeight="14.4" x14ac:dyDescent="0.3"/>
  <cols>
    <col min="1" max="2" width="21.77734375" customWidth="1"/>
    <col min="3" max="3" width="13.21875" style="6" customWidth="1"/>
    <col min="4" max="4" width="16.5546875" style="3" customWidth="1"/>
    <col min="5" max="5" width="11.88671875" style="3" customWidth="1"/>
    <col min="6" max="6" width="19.44140625" customWidth="1"/>
    <col min="7" max="7" width="13.33203125" customWidth="1"/>
    <col min="8" max="8" width="16.21875" customWidth="1"/>
  </cols>
  <sheetData>
    <row r="1" spans="1:8" s="1" customFormat="1" x14ac:dyDescent="0.3">
      <c r="A1" s="1" t="s">
        <v>26</v>
      </c>
      <c r="B1" s="1" t="s">
        <v>405</v>
      </c>
      <c r="C1" s="7" t="s">
        <v>27</v>
      </c>
      <c r="D1" s="2" t="s">
        <v>28</v>
      </c>
      <c r="E1" s="2" t="s">
        <v>31</v>
      </c>
      <c r="F1" s="1" t="s">
        <v>33</v>
      </c>
      <c r="G1" s="1" t="s">
        <v>32</v>
      </c>
      <c r="H1" s="1" t="s">
        <v>34</v>
      </c>
    </row>
    <row r="2" spans="1:8" x14ac:dyDescent="0.3">
      <c r="A2" t="s">
        <v>0</v>
      </c>
      <c r="B2" t="s">
        <v>129</v>
      </c>
      <c r="C2" s="6">
        <v>9586</v>
      </c>
      <c r="D2" s="3">
        <f>C2/$F$2 * 100</f>
        <v>22.643203023503013</v>
      </c>
      <c r="E2" s="3">
        <f>C2 /$G$2 * 100</f>
        <v>2.5529784304482495</v>
      </c>
      <c r="F2" s="6">
        <v>42335</v>
      </c>
      <c r="G2" s="6">
        <v>375483</v>
      </c>
      <c r="H2" s="3">
        <f>$F$2 / $G$2 * 100</f>
        <v>11.274811376280685</v>
      </c>
    </row>
    <row r="3" spans="1:8" x14ac:dyDescent="0.3">
      <c r="A3" t="s">
        <v>1</v>
      </c>
      <c r="B3" t="s">
        <v>129</v>
      </c>
      <c r="C3" s="6">
        <v>6903</v>
      </c>
      <c r="D3" s="3">
        <f t="shared" ref="D3:D21" si="0">C3/$F$2 * 100</f>
        <v>16.305657257588287</v>
      </c>
      <c r="E3" s="3">
        <f t="shared" ref="E3:E21" si="1">C3 /$G$2 * 100</f>
        <v>1.8384320994559007</v>
      </c>
    </row>
    <row r="4" spans="1:8" x14ac:dyDescent="0.3">
      <c r="A4" t="s">
        <v>2</v>
      </c>
      <c r="B4" t="s">
        <v>129</v>
      </c>
      <c r="C4" s="6">
        <v>2257</v>
      </c>
      <c r="D4" s="3">
        <f t="shared" si="0"/>
        <v>5.3312861698358329</v>
      </c>
      <c r="E4" s="3">
        <f t="shared" si="1"/>
        <v>0.60109245957872925</v>
      </c>
    </row>
    <row r="5" spans="1:8" x14ac:dyDescent="0.3">
      <c r="A5" t="s">
        <v>4</v>
      </c>
      <c r="B5" t="s">
        <v>361</v>
      </c>
      <c r="C5" s="6">
        <v>1831</v>
      </c>
      <c r="D5" s="3">
        <f t="shared" si="0"/>
        <v>4.3250265737569382</v>
      </c>
      <c r="E5" s="3">
        <f t="shared" si="1"/>
        <v>0.48763858816510997</v>
      </c>
    </row>
    <row r="6" spans="1:8" x14ac:dyDescent="0.3">
      <c r="A6" t="s">
        <v>8</v>
      </c>
      <c r="B6" t="s">
        <v>129</v>
      </c>
      <c r="C6" s="6">
        <v>1737</v>
      </c>
      <c r="D6" s="3">
        <f t="shared" si="0"/>
        <v>4.1029880713357736</v>
      </c>
      <c r="E6" s="3">
        <f t="shared" si="1"/>
        <v>0.46260416583440528</v>
      </c>
    </row>
    <row r="7" spans="1:8" x14ac:dyDescent="0.3">
      <c r="A7" t="s">
        <v>3</v>
      </c>
      <c r="B7" t="s">
        <v>359</v>
      </c>
      <c r="C7" s="6">
        <v>1714</v>
      </c>
      <c r="D7" s="3">
        <f t="shared" si="0"/>
        <v>4.0486595015944253</v>
      </c>
      <c r="E7" s="3">
        <f t="shared" si="1"/>
        <v>0.45647872207263712</v>
      </c>
    </row>
    <row r="8" spans="1:8" x14ac:dyDescent="0.3">
      <c r="A8" t="s">
        <v>9</v>
      </c>
      <c r="B8" t="s">
        <v>129</v>
      </c>
      <c r="C8" s="6">
        <v>877</v>
      </c>
      <c r="D8" s="3">
        <f t="shared" si="0"/>
        <v>2.0715719853549071</v>
      </c>
      <c r="E8" s="3">
        <f t="shared" si="1"/>
        <v>0.23356583387263871</v>
      </c>
    </row>
    <row r="9" spans="1:8" x14ac:dyDescent="0.3">
      <c r="A9" t="s">
        <v>10</v>
      </c>
      <c r="B9" t="s">
        <v>353</v>
      </c>
      <c r="C9" s="6">
        <v>738</v>
      </c>
      <c r="D9" s="3">
        <f t="shared" si="0"/>
        <v>1.7432384551789299</v>
      </c>
      <c r="E9" s="3">
        <f t="shared" si="1"/>
        <v>0.19654684766021363</v>
      </c>
    </row>
    <row r="10" spans="1:8" x14ac:dyDescent="0.3">
      <c r="A10" t="s">
        <v>11</v>
      </c>
      <c r="B10" t="s">
        <v>129</v>
      </c>
      <c r="C10" s="6">
        <v>650</v>
      </c>
      <c r="D10" s="3">
        <f t="shared" si="0"/>
        <v>1.5353726231250739</v>
      </c>
      <c r="E10" s="3">
        <f t="shared" si="1"/>
        <v>0.17311036718040498</v>
      </c>
    </row>
    <row r="11" spans="1:8" x14ac:dyDescent="0.3">
      <c r="A11" t="s">
        <v>13</v>
      </c>
      <c r="B11" t="s">
        <v>385</v>
      </c>
      <c r="C11" s="6">
        <v>546</v>
      </c>
      <c r="D11" s="3">
        <f t="shared" si="0"/>
        <v>1.2897130034250619</v>
      </c>
      <c r="E11" s="3">
        <f t="shared" si="1"/>
        <v>0.14541270843154019</v>
      </c>
    </row>
    <row r="12" spans="1:8" x14ac:dyDescent="0.3">
      <c r="A12" t="s">
        <v>21</v>
      </c>
      <c r="B12" t="s">
        <v>368</v>
      </c>
      <c r="C12" s="6">
        <v>520</v>
      </c>
      <c r="D12" s="3">
        <f t="shared" si="0"/>
        <v>1.2282980985000591</v>
      </c>
      <c r="E12" s="3">
        <f t="shared" si="1"/>
        <v>0.13848829374432398</v>
      </c>
    </row>
    <row r="13" spans="1:8" x14ac:dyDescent="0.3">
      <c r="A13" t="s">
        <v>19</v>
      </c>
      <c r="B13" t="s">
        <v>407</v>
      </c>
      <c r="C13" s="6">
        <v>519</v>
      </c>
      <c r="D13" s="3">
        <f t="shared" si="0"/>
        <v>1.2259359867721742</v>
      </c>
      <c r="E13" s="3">
        <f t="shared" si="1"/>
        <v>0.13822197010250797</v>
      </c>
    </row>
    <row r="14" spans="1:8" x14ac:dyDescent="0.3">
      <c r="A14" t="s">
        <v>12</v>
      </c>
      <c r="B14" t="s">
        <v>359</v>
      </c>
      <c r="C14" s="6">
        <v>517</v>
      </c>
      <c r="D14" s="3">
        <f t="shared" si="0"/>
        <v>1.2212117633164048</v>
      </c>
      <c r="E14" s="3">
        <f t="shared" si="1"/>
        <v>0.13768932281887594</v>
      </c>
    </row>
    <row r="15" spans="1:8" x14ac:dyDescent="0.3">
      <c r="A15" t="s">
        <v>15</v>
      </c>
      <c r="B15" t="s">
        <v>353</v>
      </c>
      <c r="C15" s="6">
        <v>504</v>
      </c>
      <c r="D15" s="3">
        <f t="shared" si="0"/>
        <v>1.1905043108539035</v>
      </c>
      <c r="E15" s="3">
        <f t="shared" si="1"/>
        <v>0.13422711547526783</v>
      </c>
    </row>
    <row r="16" spans="1:8" x14ac:dyDescent="0.3">
      <c r="A16" t="s">
        <v>14</v>
      </c>
      <c r="B16" t="s">
        <v>359</v>
      </c>
      <c r="C16" s="6">
        <v>490</v>
      </c>
      <c r="D16" s="3">
        <f t="shared" si="0"/>
        <v>1.1574347466635171</v>
      </c>
      <c r="E16" s="3">
        <f t="shared" si="1"/>
        <v>0.13049858448984375</v>
      </c>
    </row>
    <row r="17" spans="1:5" x14ac:dyDescent="0.3">
      <c r="A17" t="s">
        <v>16</v>
      </c>
      <c r="B17" t="s">
        <v>353</v>
      </c>
      <c r="C17" s="6">
        <v>487</v>
      </c>
      <c r="D17" s="3">
        <f t="shared" si="0"/>
        <v>1.150348411479863</v>
      </c>
      <c r="E17" s="3">
        <f t="shared" si="1"/>
        <v>0.12969961356439574</v>
      </c>
    </row>
    <row r="18" spans="1:5" x14ac:dyDescent="0.3">
      <c r="A18" t="s">
        <v>17</v>
      </c>
      <c r="B18" t="s">
        <v>129</v>
      </c>
      <c r="C18" s="6">
        <v>460</v>
      </c>
      <c r="D18" s="3">
        <f t="shared" si="0"/>
        <v>1.0865713948269753</v>
      </c>
      <c r="E18" s="3">
        <f t="shared" si="1"/>
        <v>0.12250887523536352</v>
      </c>
    </row>
    <row r="19" spans="1:5" x14ac:dyDescent="0.3">
      <c r="A19" t="s">
        <v>20</v>
      </c>
      <c r="B19" t="s">
        <v>129</v>
      </c>
      <c r="C19" s="6">
        <v>446</v>
      </c>
      <c r="D19" s="3">
        <f t="shared" si="0"/>
        <v>1.0535018306365891</v>
      </c>
      <c r="E19" s="3">
        <f t="shared" si="1"/>
        <v>0.11878034424993941</v>
      </c>
    </row>
    <row r="20" spans="1:5" x14ac:dyDescent="0.3">
      <c r="A20" t="s">
        <v>18</v>
      </c>
      <c r="B20" t="s">
        <v>129</v>
      </c>
      <c r="C20" s="6">
        <v>424</v>
      </c>
      <c r="D20" s="3">
        <f t="shared" si="0"/>
        <v>1.0015353726231251</v>
      </c>
      <c r="E20" s="3">
        <f t="shared" si="1"/>
        <v>0.11292122412998723</v>
      </c>
    </row>
    <row r="21" spans="1:5" x14ac:dyDescent="0.3">
      <c r="A21" t="s">
        <v>22</v>
      </c>
      <c r="B21" t="s">
        <v>353</v>
      </c>
      <c r="C21" s="6">
        <v>412</v>
      </c>
      <c r="D21" s="3">
        <f t="shared" si="0"/>
        <v>0.97319003188850828</v>
      </c>
      <c r="E21" s="3">
        <f t="shared" si="1"/>
        <v>0.10972534042819515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0697-CD13-4866-871C-6195C306F3AD}">
  <dimension ref="A1:F12"/>
  <sheetViews>
    <sheetView topLeftCell="A10" workbookViewId="0">
      <selection sqref="A1:C11"/>
    </sheetView>
  </sheetViews>
  <sheetFormatPr defaultRowHeight="14.4" x14ac:dyDescent="0.3"/>
  <cols>
    <col min="1" max="2" width="33.6640625" customWidth="1"/>
    <col min="3" max="3" width="15.44140625" style="6" customWidth="1"/>
    <col min="4" max="4" width="19" style="3" customWidth="1"/>
  </cols>
  <sheetData>
    <row r="1" spans="1:6" s="1" customFormat="1" x14ac:dyDescent="0.3">
      <c r="A1" s="1" t="s">
        <v>26</v>
      </c>
      <c r="B1" s="1" t="s">
        <v>405</v>
      </c>
      <c r="C1" s="7" t="s">
        <v>27</v>
      </c>
      <c r="D1" s="2" t="s">
        <v>28</v>
      </c>
      <c r="F1" s="1" t="s">
        <v>23</v>
      </c>
    </row>
    <row r="2" spans="1:6" x14ac:dyDescent="0.3">
      <c r="A2" t="s">
        <v>0</v>
      </c>
      <c r="B2" t="s">
        <v>129</v>
      </c>
      <c r="C2" s="6">
        <v>9594</v>
      </c>
      <c r="D2" s="3">
        <f xml:space="preserve"> C2 / $F$2 * 100</f>
        <v>22.662099917326088</v>
      </c>
      <c r="F2">
        <v>42335</v>
      </c>
    </row>
    <row r="3" spans="1:6" x14ac:dyDescent="0.3">
      <c r="A3" t="s">
        <v>1</v>
      </c>
      <c r="B3" t="s">
        <v>129</v>
      </c>
      <c r="C3" s="6">
        <v>6887</v>
      </c>
      <c r="D3" s="3">
        <f t="shared" ref="D3:D7" si="0" xml:space="preserve"> C3 / $F$2 * 100</f>
        <v>16.267863469942128</v>
      </c>
    </row>
    <row r="4" spans="1:6" x14ac:dyDescent="0.3">
      <c r="A4" t="s">
        <v>2</v>
      </c>
      <c r="B4" t="s">
        <v>129</v>
      </c>
      <c r="C4" s="6">
        <v>2245</v>
      </c>
      <c r="D4" s="3">
        <f t="shared" si="0"/>
        <v>5.3029408291012166</v>
      </c>
    </row>
    <row r="5" spans="1:6" x14ac:dyDescent="0.3">
      <c r="A5" t="s">
        <v>4</v>
      </c>
      <c r="B5" t="s">
        <v>361</v>
      </c>
      <c r="C5" s="6">
        <v>1826</v>
      </c>
      <c r="D5" s="3">
        <f t="shared" si="0"/>
        <v>4.313216015117515</v>
      </c>
    </row>
    <row r="6" spans="1:6" x14ac:dyDescent="0.3">
      <c r="A6" t="s">
        <v>8</v>
      </c>
      <c r="B6" t="s">
        <v>129</v>
      </c>
      <c r="C6" s="6">
        <v>1738</v>
      </c>
      <c r="D6" s="3">
        <f t="shared" si="0"/>
        <v>4.105350183063659</v>
      </c>
    </row>
    <row r="7" spans="1:6" x14ac:dyDescent="0.3">
      <c r="A7" t="s">
        <v>3</v>
      </c>
      <c r="B7" t="s">
        <v>359</v>
      </c>
      <c r="C7" s="6">
        <v>1732</v>
      </c>
      <c r="D7" s="3">
        <f t="shared" si="0"/>
        <v>4.0911775126963503</v>
      </c>
    </row>
    <row r="8" spans="1:6" x14ac:dyDescent="0.3">
      <c r="A8" t="s">
        <v>9</v>
      </c>
      <c r="B8" t="s">
        <v>129</v>
      </c>
      <c r="C8" s="6">
        <v>874</v>
      </c>
      <c r="D8" s="3">
        <f>C8/$F$2 * 100</f>
        <v>2.0644856501712532</v>
      </c>
    </row>
    <row r="9" spans="1:6" x14ac:dyDescent="0.3">
      <c r="A9" t="s">
        <v>10</v>
      </c>
      <c r="B9" t="s">
        <v>353</v>
      </c>
      <c r="C9" s="6">
        <v>764</v>
      </c>
      <c r="D9" s="3">
        <f>C9/$F$2 * 100</f>
        <v>1.804653360103933</v>
      </c>
    </row>
    <row r="10" spans="1:6" x14ac:dyDescent="0.3">
      <c r="A10" t="s">
        <v>11</v>
      </c>
      <c r="B10" t="s">
        <v>129</v>
      </c>
      <c r="C10" s="6">
        <v>651</v>
      </c>
      <c r="D10" s="3">
        <f>C10/$F$2 * 100</f>
        <v>1.5377347348529584</v>
      </c>
    </row>
    <row r="11" spans="1:6" x14ac:dyDescent="0.3">
      <c r="A11" t="s">
        <v>13</v>
      </c>
      <c r="B11" t="s">
        <v>385</v>
      </c>
      <c r="C11" s="6">
        <v>557</v>
      </c>
      <c r="D11" s="3">
        <f>C11/$F$2 * 100</f>
        <v>1.315696232431794</v>
      </c>
    </row>
    <row r="12" spans="1:6" x14ac:dyDescent="0.3">
      <c r="A12" t="s">
        <v>6</v>
      </c>
      <c r="C12" s="6">
        <f>$F$2 - SUM(C2:C11)</f>
        <v>15467</v>
      </c>
      <c r="D12" s="3">
        <f>C12/$F$2 * 100</f>
        <v>36.534782095193101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A6092-5E25-4C60-AFF4-93A939278A5A}">
  <dimension ref="A1:F12"/>
  <sheetViews>
    <sheetView tabSelected="1" topLeftCell="C1" workbookViewId="0"/>
  </sheetViews>
  <sheetFormatPr defaultRowHeight="14.4" x14ac:dyDescent="0.3"/>
  <cols>
    <col min="1" max="1" width="15.44140625" customWidth="1"/>
    <col min="2" max="2" width="11.6640625" style="6" customWidth="1"/>
    <col min="3" max="3" width="8.88671875" style="3"/>
  </cols>
  <sheetData>
    <row r="1" spans="1:6" s="1" customFormat="1" x14ac:dyDescent="0.3">
      <c r="A1" s="1" t="s">
        <v>405</v>
      </c>
      <c r="B1" s="7" t="s">
        <v>409</v>
      </c>
      <c r="C1" s="2" t="s">
        <v>408</v>
      </c>
      <c r="F1" s="1" t="s">
        <v>23</v>
      </c>
    </row>
    <row r="2" spans="1:6" x14ac:dyDescent="0.3">
      <c r="A2" t="s">
        <v>129</v>
      </c>
      <c r="B2" s="6">
        <v>25535</v>
      </c>
      <c r="C2" s="3">
        <f>B2/$F$2 * 100</f>
        <v>60.316522971536557</v>
      </c>
      <c r="F2">
        <v>42335</v>
      </c>
    </row>
    <row r="3" spans="1:6" x14ac:dyDescent="0.3">
      <c r="A3" t="s">
        <v>359</v>
      </c>
      <c r="B3" s="6">
        <v>3885</v>
      </c>
      <c r="C3" s="3">
        <f t="shared" ref="C3:C12" si="0">B3/$F$2 * 100</f>
        <v>9.1768040628321721</v>
      </c>
    </row>
    <row r="4" spans="1:6" x14ac:dyDescent="0.3">
      <c r="A4" t="s">
        <v>353</v>
      </c>
      <c r="B4" s="6">
        <v>3058</v>
      </c>
      <c r="C4" s="3">
        <f t="shared" si="0"/>
        <v>7.2233376638715017</v>
      </c>
    </row>
    <row r="5" spans="1:6" x14ac:dyDescent="0.3">
      <c r="A5" t="s">
        <v>361</v>
      </c>
      <c r="B5" s="6">
        <v>1862</v>
      </c>
      <c r="C5" s="3">
        <f t="shared" si="0"/>
        <v>4.3982520373213649</v>
      </c>
    </row>
    <row r="6" spans="1:6" x14ac:dyDescent="0.3">
      <c r="A6" t="s">
        <v>368</v>
      </c>
      <c r="B6" s="6">
        <v>1325</v>
      </c>
      <c r="C6" s="3">
        <f t="shared" si="0"/>
        <v>3.129798039447266</v>
      </c>
    </row>
    <row r="7" spans="1:6" x14ac:dyDescent="0.3">
      <c r="A7" t="s">
        <v>385</v>
      </c>
      <c r="B7" s="6">
        <v>898</v>
      </c>
      <c r="C7" s="3">
        <f t="shared" si="0"/>
        <v>2.1211763316404864</v>
      </c>
    </row>
    <row r="8" spans="1:6" x14ac:dyDescent="0.3">
      <c r="A8" t="s">
        <v>379</v>
      </c>
      <c r="B8" s="6">
        <v>892</v>
      </c>
      <c r="C8" s="3">
        <f t="shared" si="0"/>
        <v>2.1070036612731782</v>
      </c>
    </row>
    <row r="9" spans="1:6" x14ac:dyDescent="0.3">
      <c r="A9" t="s">
        <v>350</v>
      </c>
      <c r="B9" s="6">
        <v>852</v>
      </c>
      <c r="C9" s="3">
        <f t="shared" si="0"/>
        <v>2.012519192157789</v>
      </c>
    </row>
    <row r="10" spans="1:6" x14ac:dyDescent="0.3">
      <c r="A10" t="s">
        <v>407</v>
      </c>
      <c r="B10" s="6">
        <v>645</v>
      </c>
      <c r="C10" s="3">
        <f t="shared" si="0"/>
        <v>1.5235620644856502</v>
      </c>
    </row>
    <row r="11" spans="1:6" x14ac:dyDescent="0.3">
      <c r="A11" t="s">
        <v>360</v>
      </c>
      <c r="B11" s="6">
        <v>591</v>
      </c>
      <c r="C11" s="3">
        <f t="shared" si="0"/>
        <v>1.3960080311798748</v>
      </c>
    </row>
    <row r="12" spans="1:6" x14ac:dyDescent="0.3">
      <c r="A12" t="s">
        <v>6</v>
      </c>
      <c r="B12" s="6">
        <f>$F$2 - SUM(B2:B11)</f>
        <v>2792</v>
      </c>
      <c r="C12" s="3">
        <f t="shared" si="0"/>
        <v>6.5950159442541638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All_Requests</vt:lpstr>
      <vt:lpstr>All_Requests_by_Dept</vt:lpstr>
      <vt:lpstr>Top_10_Requests</vt:lpstr>
      <vt:lpstr>Top_10_Requests_by_Dept</vt:lpstr>
      <vt:lpstr>All_Open_Requests</vt:lpstr>
      <vt:lpstr>All_Open_by_Dept</vt:lpstr>
      <vt:lpstr>Top_20_Open_Requests</vt:lpstr>
      <vt:lpstr>Top_10_Open_Requests</vt:lpstr>
      <vt:lpstr>Top_10_Open_Requests_by_Dept</vt:lpstr>
      <vt:lpstr>All_Closed_Requests</vt:lpstr>
      <vt:lpstr>All_Closed_by_Dept</vt:lpstr>
      <vt:lpstr>Top_10_Closed_Requests</vt:lpstr>
      <vt:lpstr>Top_10_Closed_Requests_by_Dept</vt:lpstr>
      <vt:lpstr>Open-to_Closed_Ratio</vt:lpstr>
      <vt:lpstr>Open_to_Closed_Ratio_by_Dept</vt:lpstr>
      <vt:lpstr>ED_Open_by_ReqType</vt:lpstr>
      <vt:lpstr>ED_Open_By_Dept</vt:lpstr>
      <vt:lpstr>New_Requests_by_Req_Type</vt:lpstr>
      <vt:lpstr>New_Requests_by_Dept</vt:lpstr>
      <vt:lpstr>ED_New_by_ReqType</vt:lpstr>
      <vt:lpstr>ED_New_by_Dept</vt:lpstr>
      <vt:lpstr>Top_10_Requests!Print_Area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Nydick</dc:creator>
  <cp:lastModifiedBy>Lisa Nydick</cp:lastModifiedBy>
  <cp:lastPrinted>2019-09-19T17:39:41Z</cp:lastPrinted>
  <dcterms:created xsi:type="dcterms:W3CDTF">2019-09-19T16:27:44Z</dcterms:created>
  <dcterms:modified xsi:type="dcterms:W3CDTF">2019-10-31T19:57:25Z</dcterms:modified>
</cp:coreProperties>
</file>