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nydi\Documents\DAT-129_Play_Code\Final_Project\"/>
    </mc:Choice>
  </mc:AlternateContent>
  <xr:revisionPtr revIDLastSave="0" documentId="13_ncr:1_{F876A60F-D31A-4161-97C8-1F744272EB56}" xr6:coauthVersionLast="41" xr6:coauthVersionMax="41" xr10:uidLastSave="{00000000-0000-0000-0000-000000000000}"/>
  <bookViews>
    <workbookView xWindow="-108" yWindow="-108" windowWidth="23256" windowHeight="12576" tabRatio="786" xr2:uid="{7144D828-AB39-40F5-B4D6-18316B62D361}"/>
  </bookViews>
  <sheets>
    <sheet name="Top_10_Requests" sheetId="2" r:id="rId1"/>
    <sheet name="All_Requests_by_Dept" sheetId="12" r:id="rId2"/>
    <sheet name="All_Open_Requests" sheetId="3" r:id="rId3"/>
    <sheet name="Top_10_Open_Requests" sheetId="1" r:id="rId4"/>
    <sheet name="Top_10_Open_Requests_by_Dept" sheetId="11" r:id="rId5"/>
    <sheet name="Elapsed_Days_Open" sheetId="5" r:id="rId6"/>
    <sheet name="Elapsed_Days_Open_by_Dept" sheetId="13" r:id="rId7"/>
    <sheet name="Top_20_Closed_Requests" sheetId="4" r:id="rId8"/>
    <sheet name="Top_10_Closed_Requests" sheetId="14" r:id="rId9"/>
    <sheet name="Closed_Requests_by_Dept" sheetId="15" r:id="rId10"/>
    <sheet name="Open-to_Closed_Ratio" sheetId="6" r:id="rId11"/>
    <sheet name="Open-to-Closed_Ratio_by_Dept" sheetId="16" r:id="rId12"/>
    <sheet name="New_by_Req_Category" sheetId="10" r:id="rId13"/>
    <sheet name="New_by_Dept" sheetId="17" r:id="rId14"/>
    <sheet name="Elapsed_Days_New" sheetId="8" r:id="rId15"/>
    <sheet name="Elapsed_Days_New_by_Dept" sheetId="18" r:id="rId16"/>
    <sheet name="All_Closed_Requests" sheetId="7" r:id="rId17"/>
    <sheet name="All_Requests" sheetId="9" r:id="rId18"/>
  </sheets>
  <definedNames>
    <definedName name="_xlnm.Print_Area" localSheetId="0">Top_10_Requests!$A$1:$F$19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0" i="18" l="1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H14" i="8"/>
  <c r="H13" i="8"/>
  <c r="H12" i="8"/>
  <c r="H11" i="8"/>
  <c r="H10" i="8"/>
  <c r="H9" i="8"/>
  <c r="H8" i="8"/>
  <c r="H7" i="8"/>
  <c r="H6" i="8"/>
  <c r="H5" i="8"/>
  <c r="D5" i="17"/>
  <c r="K12" i="17"/>
  <c r="J12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C3" i="17"/>
  <c r="C2" i="17"/>
  <c r="G2" i="10"/>
  <c r="J12" i="10"/>
  <c r="D4" i="10"/>
  <c r="D11" i="16"/>
  <c r="D10" i="16"/>
  <c r="D9" i="16"/>
  <c r="D8" i="16"/>
  <c r="D7" i="16"/>
  <c r="D6" i="16"/>
  <c r="D5" i="16"/>
  <c r="D4" i="16"/>
  <c r="D3" i="16"/>
  <c r="D2" i="16"/>
  <c r="D14" i="6"/>
  <c r="D13" i="6"/>
  <c r="D12" i="6"/>
  <c r="L4" i="15"/>
  <c r="K12" i="15"/>
  <c r="J12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C2" i="15"/>
  <c r="B12" i="14"/>
  <c r="C12" i="1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H11" i="13"/>
  <c r="H10" i="13"/>
  <c r="H9" i="13"/>
  <c r="H8" i="13"/>
  <c r="H7" i="13"/>
  <c r="H6" i="13"/>
  <c r="H5" i="13"/>
  <c r="H4" i="13"/>
  <c r="H3" i="13"/>
  <c r="H2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J12" i="11"/>
  <c r="L4" i="11"/>
  <c r="K12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D4" i="1"/>
  <c r="D4" i="12"/>
  <c r="I12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B12" i="1"/>
  <c r="C11" i="1"/>
  <c r="C10" i="1"/>
  <c r="C9" i="1"/>
  <c r="C8" i="1"/>
  <c r="C7" i="1"/>
  <c r="C6" i="1"/>
  <c r="C5" i="1"/>
  <c r="C4" i="1"/>
  <c r="C3" i="1"/>
  <c r="C2" i="1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F14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1" l="1"/>
  <c r="C267" i="10" l="1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I11" i="5"/>
  <c r="I10" i="5"/>
  <c r="I9" i="5"/>
  <c r="I8" i="5"/>
  <c r="I7" i="5"/>
  <c r="H2" i="8"/>
  <c r="D11" i="6"/>
  <c r="D10" i="6"/>
  <c r="D9" i="6"/>
  <c r="D8" i="6"/>
  <c r="D7" i="6"/>
  <c r="B186" i="8" l="1"/>
  <c r="B185" i="8"/>
  <c r="B184" i="8"/>
  <c r="B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I4" i="5"/>
  <c r="I2" i="5"/>
  <c r="I5" i="5"/>
  <c r="I3" i="5"/>
  <c r="I6" i="5"/>
  <c r="C155" i="5"/>
  <c r="C154" i="5"/>
  <c r="C153" i="5"/>
  <c r="C152" i="5"/>
  <c r="D6" i="6"/>
  <c r="D5" i="6"/>
  <c r="D4" i="6"/>
  <c r="D3" i="6"/>
  <c r="D2" i="6"/>
  <c r="C12" i="2"/>
  <c r="C11" i="2"/>
  <c r="C10" i="2"/>
  <c r="C9" i="2"/>
  <c r="C8" i="2"/>
  <c r="C7" i="2"/>
  <c r="C6" i="2"/>
  <c r="C5" i="2"/>
  <c r="C4" i="2"/>
  <c r="C3" i="2"/>
  <c r="C2" i="2"/>
  <c r="C184" i="8" l="1"/>
  <c r="C183" i="8"/>
  <c r="C186" i="8"/>
  <c r="C185" i="8"/>
  <c r="D153" i="5"/>
  <c r="D155" i="5"/>
  <c r="D152" i="5"/>
  <c r="D154" i="5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H2" i="4"/>
  <c r="G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<sst xmlns="http://schemas.openxmlformats.org/spreadsheetml/2006/main" count="2184" uniqueCount="409">
  <si>
    <t>Weeds/Debris</t>
  </si>
  <si>
    <t>Building Maintenance</t>
  </si>
  <si>
    <t>Potholes</t>
  </si>
  <si>
    <t>Other</t>
  </si>
  <si>
    <t>Total Requests</t>
  </si>
  <si>
    <t>Unpermitted Electrical Work</t>
  </si>
  <si>
    <t>Overgrowth</t>
  </si>
  <si>
    <t>Pruning (city tree)</t>
  </si>
  <si>
    <t>Litter</t>
  </si>
  <si>
    <t>Patrol</t>
  </si>
  <si>
    <t>Drug Enforcement</t>
  </si>
  <si>
    <t>Fire Safety System Not Working</t>
  </si>
  <si>
    <t>Zoning Issue</t>
  </si>
  <si>
    <t>Fire Safety System Issue</t>
  </si>
  <si>
    <t>Junk Vehicles</t>
  </si>
  <si>
    <t>Replace/Repair a Sign</t>
  </si>
  <si>
    <t>Total Open Requests</t>
  </si>
  <si>
    <t>Refuse Violations</t>
  </si>
  <si>
    <t>Missed Pick Up</t>
  </si>
  <si>
    <t>Request Type</t>
  </si>
  <si>
    <t>Open Req Count</t>
  </si>
  <si>
    <t>% Total Open Reqs</t>
  </si>
  <si>
    <t>Request Count</t>
  </si>
  <si>
    <t>% Total Reqs</t>
  </si>
  <si>
    <t>% Total All Reqs</t>
  </si>
  <si>
    <t>Total All Reqs</t>
  </si>
  <si>
    <t>Total Open Reqs</t>
  </si>
  <si>
    <t>% Open to All</t>
  </si>
  <si>
    <t>Total Closed Reqs</t>
  </si>
  <si>
    <t>% Closed to All</t>
  </si>
  <si>
    <t>Referral</t>
  </si>
  <si>
    <t>City Source (CDBG)</t>
  </si>
  <si>
    <t>Rodent control</t>
  </si>
  <si>
    <t>Sinkhole</t>
  </si>
  <si>
    <t>Dead Animal</t>
  </si>
  <si>
    <t>Closed Req Count</t>
  </si>
  <si>
    <t>% Total Closed Reqs</t>
  </si>
  <si>
    <t>Catch Basin, Clogged</t>
  </si>
  <si>
    <t>Illegal Dumping</t>
  </si>
  <si>
    <t>Leak</t>
  </si>
  <si>
    <t>Traffic or Pedestrian Signal, Repair</t>
  </si>
  <si>
    <t>Early Set Out</t>
  </si>
  <si>
    <t>Sign</t>
  </si>
  <si>
    <t>Question</t>
  </si>
  <si>
    <t>Tree Removal</t>
  </si>
  <si>
    <t>Missed Blue Bag</t>
  </si>
  <si>
    <t>Traffic</t>
  </si>
  <si>
    <t>Tree Fallen Across Road</t>
  </si>
  <si>
    <t>Excessive Noise/Disturbances</t>
  </si>
  <si>
    <t>Drainage/Leak</t>
  </si>
  <si>
    <t>Dead tree (Public property)</t>
  </si>
  <si>
    <t>Maintenance Issue</t>
  </si>
  <si>
    <t>Collapsed Catch Basin</t>
  </si>
  <si>
    <t>Public Right of Way</t>
  </si>
  <si>
    <t>Wires</t>
  </si>
  <si>
    <t>Leaves/Street Cleaning</t>
  </si>
  <si>
    <t>Mayor's Office</t>
  </si>
  <si>
    <t>Tree Fallen Across Sidewalk</t>
  </si>
  <si>
    <t xml:space="preserve">Root prune </t>
  </si>
  <si>
    <t>Graffiti, Removal</t>
  </si>
  <si>
    <t>Tree Issues</t>
  </si>
  <si>
    <t xml:space="preserve">Traffic or Pedestrian Signal, Request </t>
  </si>
  <si>
    <t>Smoke detectors</t>
  </si>
  <si>
    <t>Hydrant</t>
  </si>
  <si>
    <t>Sidewalk, Lack of Snow/Ice Removal</t>
  </si>
  <si>
    <t>Need Potable Water</t>
  </si>
  <si>
    <t>Commercial Refuse/Dumpsters</t>
  </si>
  <si>
    <t>Water Main Break</t>
  </si>
  <si>
    <t>Manhole Covers, PWSA</t>
  </si>
  <si>
    <t>Thank you - DPW</t>
  </si>
  <si>
    <t>Utility Pole</t>
  </si>
  <si>
    <t>Playground</t>
  </si>
  <si>
    <t>Permit Parking (Residential Parking Permit)</t>
  </si>
  <si>
    <t>Barking Dog</t>
  </si>
  <si>
    <t>Animal Waste</t>
  </si>
  <si>
    <t>Parking Authority</t>
  </si>
  <si>
    <t>Board Up (PLI referral to DPW)</t>
  </si>
  <si>
    <t>Other (please describe)</t>
  </si>
  <si>
    <t>Construction Site Maintenance</t>
  </si>
  <si>
    <t>Dumping, Private Property</t>
  </si>
  <si>
    <t>Check Conditions</t>
  </si>
  <si>
    <t>Unpermitted HVAC Work</t>
  </si>
  <si>
    <t>URA property</t>
  </si>
  <si>
    <t>Field</t>
  </si>
  <si>
    <t>Barricades</t>
  </si>
  <si>
    <t>Operating Without a License</t>
  </si>
  <si>
    <t>Overgrowth, Parks</t>
  </si>
  <si>
    <t>Bulk</t>
  </si>
  <si>
    <t>Retaining Wall Maintenance</t>
  </si>
  <si>
    <t>Handicap Parking Signs</t>
  </si>
  <si>
    <t>Water/Drinking Fountains</t>
  </si>
  <si>
    <t>Replace/Repair Sign</t>
  </si>
  <si>
    <t>Loose Dog(s)</t>
  </si>
  <si>
    <t>New Request</t>
  </si>
  <si>
    <t>Traffic Signal Request</t>
  </si>
  <si>
    <t>Stormwater Runoff</t>
  </si>
  <si>
    <t>Curb /Angle Iron/Metal Exposed</t>
  </si>
  <si>
    <t>Pedestrian/Bicycle Concerns</t>
  </si>
  <si>
    <t>Landslide</t>
  </si>
  <si>
    <t>Sewers</t>
  </si>
  <si>
    <t>Leaves, Grass or Other Yard Debris</t>
  </si>
  <si>
    <t>New Crosswalk Request</t>
  </si>
  <si>
    <t>Speeding</t>
  </si>
  <si>
    <t>Recycling</t>
  </si>
  <si>
    <t>Permits, Licenses and Inspections</t>
  </si>
  <si>
    <t>Schedule Request</t>
  </si>
  <si>
    <t>Lights</t>
  </si>
  <si>
    <t>Public Works Department</t>
  </si>
  <si>
    <t>Application Request</t>
  </si>
  <si>
    <t>PWSA Billing or Shut Off</t>
  </si>
  <si>
    <t>Curb Paint</t>
  </si>
  <si>
    <t>Snow Angel Intake</t>
  </si>
  <si>
    <t>Snow/Ice Removal</t>
  </si>
  <si>
    <t>Couch on Porch</t>
  </si>
  <si>
    <t>Handicapped Parking Application</t>
  </si>
  <si>
    <t>Brick/Block or Concrete Slab Repair</t>
  </si>
  <si>
    <t>Boat/Trailer on Street</t>
  </si>
  <si>
    <t>Noise</t>
  </si>
  <si>
    <t>Fence Maintenance</t>
  </si>
  <si>
    <t>Litter Can</t>
  </si>
  <si>
    <t>Guide Rail</t>
  </si>
  <si>
    <t>Early Trash Set Out</t>
  </si>
  <si>
    <t>Concern</t>
  </si>
  <si>
    <t>Crossing Guards</t>
  </si>
  <si>
    <t>Parks Trails</t>
  </si>
  <si>
    <t xml:space="preserve">Manhole Cover </t>
  </si>
  <si>
    <t>Abandoned Vehicle</t>
  </si>
  <si>
    <t>Port A Potty</t>
  </si>
  <si>
    <t>City Facility</t>
  </si>
  <si>
    <t>DO NOT USE (Vacant and Open Building)</t>
  </si>
  <si>
    <t>Planting</t>
  </si>
  <si>
    <t>Vacant Lot</t>
  </si>
  <si>
    <t>Special Pick Up</t>
  </si>
  <si>
    <t>Homeless</t>
  </si>
  <si>
    <t>Overcrowding</t>
  </si>
  <si>
    <t>Electrical Violation</t>
  </si>
  <si>
    <t>Claim form (Law)</t>
  </si>
  <si>
    <t>Unpermitted Fire System Work</t>
  </si>
  <si>
    <t>Salt Box</t>
  </si>
  <si>
    <t>Bus Shelter</t>
  </si>
  <si>
    <t>Late Set Out</t>
  </si>
  <si>
    <t>Lead Testing Kit</t>
  </si>
  <si>
    <t>PAT</t>
  </si>
  <si>
    <t>No Water</t>
  </si>
  <si>
    <t>Court, Basketball or Tennis</t>
  </si>
  <si>
    <t>Demolition</t>
  </si>
  <si>
    <t>Police Department</t>
  </si>
  <si>
    <t>Dumpster</t>
  </si>
  <si>
    <t>CitiParks Programs</t>
  </si>
  <si>
    <t>Bike Lane Bollard</t>
  </si>
  <si>
    <t>Building or Property Maintenance</t>
  </si>
  <si>
    <t>Fire Prevention</t>
  </si>
  <si>
    <t>Performance</t>
  </si>
  <si>
    <t>Traffic Calming</t>
  </si>
  <si>
    <t>No Parking Variance</t>
  </si>
  <si>
    <t>Improper Work in a Historic District</t>
  </si>
  <si>
    <t>Handicap Ramp, Request for Installation</t>
  </si>
  <si>
    <t>Pedestrian Signal Request</t>
  </si>
  <si>
    <t>Unpermitted Land Operations</t>
  </si>
  <si>
    <t>Stagnant Water</t>
  </si>
  <si>
    <t>Trail Maintenance</t>
  </si>
  <si>
    <t>Fence</t>
  </si>
  <si>
    <t>Meter (broken)</t>
  </si>
  <si>
    <t>Bridge Maintenance</t>
  </si>
  <si>
    <t>Christmas Tree</t>
  </si>
  <si>
    <t>Ticket, Pgh Parking Authority</t>
  </si>
  <si>
    <t>Walkway or Trail</t>
  </si>
  <si>
    <t>Real Estate Tax</t>
  </si>
  <si>
    <t>City Website</t>
  </si>
  <si>
    <t xml:space="preserve">Bollard Repair/Maintenance </t>
  </si>
  <si>
    <t>Panhandling</t>
  </si>
  <si>
    <t>Traffic Signals Surtrac</t>
  </si>
  <si>
    <t>Nuisance Bar</t>
  </si>
  <si>
    <t>Thank You</t>
  </si>
  <si>
    <t>Program</t>
  </si>
  <si>
    <t>Basketball Hoop</t>
  </si>
  <si>
    <t>Retaining Wall (Public Property)</t>
  </si>
  <si>
    <t>Cited Root Prunes</t>
  </si>
  <si>
    <t>Water Pressure</t>
  </si>
  <si>
    <t>Sewage</t>
  </si>
  <si>
    <t>Sidewalk Closure Violation</t>
  </si>
  <si>
    <t>HVAC Not Functioning</t>
  </si>
  <si>
    <t>Fire Department</t>
  </si>
  <si>
    <t>Thank You - 311</t>
  </si>
  <si>
    <t>Health Hazard</t>
  </si>
  <si>
    <t>Shelters</t>
  </si>
  <si>
    <t>Gang Activity</t>
  </si>
  <si>
    <t>Storm Damage</t>
  </si>
  <si>
    <t>Graffiti</t>
  </si>
  <si>
    <t>Street Light - Increased Wattage</t>
  </si>
  <si>
    <t>Neighborhood Issues</t>
  </si>
  <si>
    <t>Unpermitted Sign Construction</t>
  </si>
  <si>
    <t>Curb paint application</t>
  </si>
  <si>
    <t>Curb Cuts</t>
  </si>
  <si>
    <t>Americans with Disabilities</t>
  </si>
  <si>
    <t>Special Events</t>
  </si>
  <si>
    <t>Fire Lane</t>
  </si>
  <si>
    <t>Thank You - DOMI</t>
  </si>
  <si>
    <t xml:space="preserve">Retaining Wall </t>
  </si>
  <si>
    <t>Tenant/Landlord Problems</t>
  </si>
  <si>
    <t>County Maintenance</t>
  </si>
  <si>
    <t>Traffic Improvement</t>
  </si>
  <si>
    <t>Retaining Wall</t>
  </si>
  <si>
    <t>Signs, Advertising or Political</t>
  </si>
  <si>
    <t>Permit Parking (Request for RPP zone)</t>
  </si>
  <si>
    <t>Medical Exemption - Tote</t>
  </si>
  <si>
    <t>Finance Department</t>
  </si>
  <si>
    <t>Discrimination/Unfair Practices</t>
  </si>
  <si>
    <t>Thank You - Police</t>
  </si>
  <si>
    <t>Potholes-Test</t>
  </si>
  <si>
    <t>EMS Procedures</t>
  </si>
  <si>
    <t>Towed Vehicle</t>
  </si>
  <si>
    <t>PPA Parking Lot</t>
  </si>
  <si>
    <t>Hydrant - Fire Admin</t>
  </si>
  <si>
    <t>Prostitution</t>
  </si>
  <si>
    <t>Sinkhole, PWSA</t>
  </si>
  <si>
    <t>Ticket, Police-issued</t>
  </si>
  <si>
    <t>Parking Garage</t>
  </si>
  <si>
    <t>Street Light Repair</t>
  </si>
  <si>
    <t>Loading Zone, Request</t>
  </si>
  <si>
    <t>911 Perfomance</t>
  </si>
  <si>
    <t>City Council</t>
  </si>
  <si>
    <t>Thank You - CitiParks</t>
  </si>
  <si>
    <t>Alarm Permit</t>
  </si>
  <si>
    <t>Cable Bureau/Programming</t>
  </si>
  <si>
    <t>Mobile Phone App</t>
  </si>
  <si>
    <t>Procedure</t>
  </si>
  <si>
    <t>Park Shelter</t>
  </si>
  <si>
    <t>Spay/neuter application</t>
  </si>
  <si>
    <t>Bus Stop Request</t>
  </si>
  <si>
    <t>Business Accessibility</t>
  </si>
  <si>
    <t>Thank You - PWSA</t>
  </si>
  <si>
    <t>Economic Development</t>
  </si>
  <si>
    <t>Bicycle/Pedestrian Concerns</t>
  </si>
  <si>
    <t>No Dumping Sign</t>
  </si>
  <si>
    <t>Accessibility Construction Issue</t>
  </si>
  <si>
    <t>Residency</t>
  </si>
  <si>
    <t>Bike Rack Request</t>
  </si>
  <si>
    <t>Park Ranger</t>
  </si>
  <si>
    <t>Thank You - EMS</t>
  </si>
  <si>
    <t>City Clerk</t>
  </si>
  <si>
    <t>Earned Income Tax</t>
  </si>
  <si>
    <t>Thank You - PLI Personnel</t>
  </si>
  <si>
    <t>Property Purchase</t>
  </si>
  <si>
    <t>Electronic/Hazardous Waste Disposal</t>
  </si>
  <si>
    <t>Employment/Hiring</t>
  </si>
  <si>
    <t>Parking Lot</t>
  </si>
  <si>
    <t>Ethics Office</t>
  </si>
  <si>
    <t>Schenley Ice Rink</t>
  </si>
  <si>
    <t>Food Safety Complaints</t>
  </si>
  <si>
    <t>Capital Budget Candidate</t>
  </si>
  <si>
    <t>Improvements</t>
  </si>
  <si>
    <t>Permits</t>
  </si>
  <si>
    <t>Homestead Act/Senior Tax Relief</t>
  </si>
  <si>
    <t>Billing</t>
  </si>
  <si>
    <t>Catch Basins</t>
  </si>
  <si>
    <t>Maintenance Conditions</t>
  </si>
  <si>
    <t>Blocked or Closed Sidewalks</t>
  </si>
  <si>
    <t>Building Benchmark Ordinance</t>
  </si>
  <si>
    <t>Side Yard Program</t>
  </si>
  <si>
    <t>Paper street</t>
  </si>
  <si>
    <t>Grate, Stormwater</t>
  </si>
  <si>
    <t>Benefits</t>
  </si>
  <si>
    <t>Amusement Tax</t>
  </si>
  <si>
    <t>Greenways</t>
  </si>
  <si>
    <t>EMT</t>
  </si>
  <si>
    <t>Amenities</t>
  </si>
  <si>
    <t>Project Info Request, PAW</t>
  </si>
  <si>
    <t>Ratio Open to Closed</t>
  </si>
  <si>
    <t>Open Requests</t>
  </si>
  <si>
    <t>Closed Requests</t>
  </si>
  <si>
    <t>Bicycle/Pedestrian/Trail - Network Improvements</t>
  </si>
  <si>
    <t>Mean Elapsed Days Open</t>
  </si>
  <si>
    <t>Count</t>
  </si>
  <si>
    <t>Min</t>
  </si>
  <si>
    <t>Max</t>
  </si>
  <si>
    <t>Mean</t>
  </si>
  <si>
    <t>Request Type Count</t>
  </si>
  <si>
    <t>Mean Elapsed Years Open</t>
  </si>
  <si>
    <t>Sidewalk (city property)</t>
  </si>
  <si>
    <t>Environmental Services - Refuse Accumulation</t>
  </si>
  <si>
    <t>Scoobi Scooters</t>
  </si>
  <si>
    <t>Bus Shelter Relocation Request</t>
  </si>
  <si>
    <t>Planning Issues</t>
  </si>
  <si>
    <t>Commission on Human Relations</t>
  </si>
  <si>
    <t>Bicycle Parking</t>
  </si>
  <si>
    <t>Mean Days in New Status</t>
  </si>
  <si>
    <t>Mean Years</t>
  </si>
  <si>
    <t>Buildings</t>
  </si>
  <si>
    <t>Signs</t>
  </si>
  <si>
    <t>Trees</t>
  </si>
  <si>
    <t>Parking</t>
  </si>
  <si>
    <t>Sidewalks</t>
  </si>
  <si>
    <t>Fire Safety System</t>
  </si>
  <si>
    <t>Street Light</t>
  </si>
  <si>
    <t>Paving</t>
  </si>
  <si>
    <t>Traffic Signal</t>
  </si>
  <si>
    <t>Street</t>
  </si>
  <si>
    <t>Utility Cut</t>
  </si>
  <si>
    <t>Curb</t>
  </si>
  <si>
    <t>City Steps</t>
  </si>
  <si>
    <t>Leaves</t>
  </si>
  <si>
    <t>Handicap Accessability</t>
  </si>
  <si>
    <t>Parks</t>
  </si>
  <si>
    <t>Manhole Cover</t>
  </si>
  <si>
    <t>Bicycles</t>
  </si>
  <si>
    <t>Dogs</t>
  </si>
  <si>
    <t>Pedestrian Signal</t>
  </si>
  <si>
    <t>Snow Angel Program</t>
  </si>
  <si>
    <t>Late Trash Set Out</t>
  </si>
  <si>
    <t>Meter</t>
  </si>
  <si>
    <t>Ticket</t>
  </si>
  <si>
    <t>Loading Zone</t>
  </si>
  <si>
    <t>Payroll Expense</t>
  </si>
  <si>
    <t>EMS</t>
  </si>
  <si>
    <t>Total Reqs</t>
  </si>
  <si>
    <t>Total New Reqs</t>
  </si>
  <si>
    <t>% of All Reqs in New Status</t>
  </si>
  <si>
    <t>Top 10 Open Requests</t>
  </si>
  <si>
    <t>% of New Requests</t>
  </si>
  <si>
    <t>Total New Requests</t>
  </si>
  <si>
    <t>Road/Street Issues</t>
  </si>
  <si>
    <t>Garbage and Litter Issues</t>
  </si>
  <si>
    <t>Construction Issues</t>
  </si>
  <si>
    <t>Public Safety</t>
  </si>
  <si>
    <t>Utility Issues</t>
  </si>
  <si>
    <t>Animal Issues</t>
  </si>
  <si>
    <t>Traffic and Street Sign Issues</t>
  </si>
  <si>
    <t>Business Issues</t>
  </si>
  <si>
    <t>Sidewalk Issues</t>
  </si>
  <si>
    <t>City Facilities and Infrastructure</t>
  </si>
  <si>
    <t>Parks Issues</t>
  </si>
  <si>
    <t>Graffiti Issues</t>
  </si>
  <si>
    <t>Ask Us/General FAQs</t>
  </si>
  <si>
    <t>Accessibility</t>
  </si>
  <si>
    <t>Personnel (City)</t>
  </si>
  <si>
    <t>Vacant Building Issues</t>
  </si>
  <si>
    <t>Taxes</t>
  </si>
  <si>
    <t>Communications (Cable, Website)</t>
  </si>
  <si>
    <t>KNOWLEDGE BASE ARTICLES</t>
  </si>
  <si>
    <t>Building Issues</t>
  </si>
  <si>
    <t>Thank you - Finance</t>
  </si>
  <si>
    <t>Hold - 311</t>
  </si>
  <si>
    <t>% of Total Requests</t>
  </si>
  <si>
    <t>Request Category</t>
  </si>
  <si>
    <t>Assigned Department</t>
  </si>
  <si>
    <t>DPW - Street Maintenance</t>
  </si>
  <si>
    <t>DPW - Refuse</t>
  </si>
  <si>
    <t>Police - AVU</t>
  </si>
  <si>
    <t>Animal Care &amp; Control</t>
  </si>
  <si>
    <t>DPW - Forestry Division</t>
  </si>
  <si>
    <t>Pittsburgh Water and Sewer Authority</t>
  </si>
  <si>
    <t>Police - Zones 1-6</t>
  </si>
  <si>
    <t>DOMI - TrafficShop</t>
  </si>
  <si>
    <t>DOMI - Asphalt</t>
  </si>
  <si>
    <t>Allegheny City Electric</t>
  </si>
  <si>
    <t>City Source Associates, Inc.</t>
  </si>
  <si>
    <t>311</t>
  </si>
  <si>
    <t>DOMI - Traffic</t>
  </si>
  <si>
    <t>DOMI - Permits</t>
  </si>
  <si>
    <t>DPW - Park Maintenance</t>
  </si>
  <si>
    <t>Unknown</t>
  </si>
  <si>
    <t>Fire Bureau</t>
  </si>
  <si>
    <t>DPW - 2nd Division</t>
  </si>
  <si>
    <t>DPW - Construction Division</t>
  </si>
  <si>
    <t>DPW - Administration</t>
  </si>
  <si>
    <t>DOMI - Streets</t>
  </si>
  <si>
    <t>DOMI - Construction</t>
  </si>
  <si>
    <t>ACHD - Housing</t>
  </si>
  <si>
    <t>DPW - Facilities</t>
  </si>
  <si>
    <t>Mayor's Office - Community Affairs</t>
  </si>
  <si>
    <t>DOMI - Structures</t>
  </si>
  <si>
    <t>School Guards</t>
  </si>
  <si>
    <t>Police - Narcotics</t>
  </si>
  <si>
    <t>OMI</t>
  </si>
  <si>
    <t>Lamar Advertising</t>
  </si>
  <si>
    <t>Port Authority Transit</t>
  </si>
  <si>
    <t>Parks &amp; Recs-Programs</t>
  </si>
  <si>
    <t>Finance</t>
  </si>
  <si>
    <t>City Planning - Disabilities</t>
  </si>
  <si>
    <t>Innovation &amp; Performance</t>
  </si>
  <si>
    <t>PCSC</t>
  </si>
  <si>
    <t>DOMIAdministration</t>
  </si>
  <si>
    <t>City Planning - Residential Permit Parking Program</t>
  </si>
  <si>
    <t>EMS - Administration</t>
  </si>
  <si>
    <t>City Planning - Bicycles/Pedestrian traffic</t>
  </si>
  <si>
    <t>DPW - Major Dumping</t>
  </si>
  <si>
    <t>911</t>
  </si>
  <si>
    <t>ACHD - Food Safety</t>
  </si>
  <si>
    <t>PA. American Water - Dist.</t>
  </si>
  <si>
    <t>DPW - Permits</t>
  </si>
  <si>
    <t>City Clerks Office</t>
  </si>
  <si>
    <t>City Planning</t>
  </si>
  <si>
    <t>DPW - Transportation &amp; Engineering</t>
  </si>
  <si>
    <t>Park Rangers</t>
  </si>
  <si>
    <t>DPW - Traffic</t>
  </si>
  <si>
    <t>DOMIStructures</t>
  </si>
  <si>
    <t>DPW - Asphalt</t>
  </si>
  <si>
    <t>% of Open Requests</t>
  </si>
  <si>
    <t>Mean Elapsed Years</t>
  </si>
  <si>
    <t>Total Closed Requests</t>
  </si>
  <si>
    <t>% of Total Closed Reqs</t>
  </si>
  <si>
    <t>Closed Request Count</t>
  </si>
  <si>
    <t>Count of Open Requests</t>
  </si>
  <si>
    <t>Count of Closed Requests</t>
  </si>
  <si>
    <t>Ratio Open-to-Closed</t>
  </si>
  <si>
    <t>Count of New Requests</t>
  </si>
  <si>
    <t>% of Total</t>
  </si>
  <si>
    <t>% of Total New 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</si>
</sst>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4" fontId="1" fillId="0" borderId="0" xfId="0" applyNumberFormat="1" applyFont="1"/>
    <xf numFmtId="4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0" fontId="1" fillId="0" borderId="0" xfId="0" applyFont="1" applyAlignment="1">
      <alignment horizontal="right"/>
    </xf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% of Total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Top_10_Requests!$F$3</c:f>
              <c:strCache>
                <c:ptCount val="1"/>
                <c:pt idx="0">
                  <c:v>% of Total Requests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095-4D00-B56E-4BE1CFD22F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095-4D00-B56E-4BE1CFD22F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8095-4D00-B56E-4BE1CFD22F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095-4D00-B56E-4BE1CFD22F6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8095-4D00-B56E-4BE1CFD22F6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8095-4D00-B56E-4BE1CFD22F6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095-4D00-B56E-4BE1CFD22F6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8095-4D00-B56E-4BE1CFD22F6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095-4D00-B56E-4BE1CFD22F62}"/>
              </c:ext>
            </c:extLst>
          </c:dPt>
          <c:dLbls>
            <c:dLbl>
              <c:idx val="0"/>
              <c:layout>
                <c:manualLayout>
                  <c:x val="1.6666666666666666E-2"/>
                  <c:y val="-6.481481481481483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095-4D00-B56E-4BE1CFD22F62}"/>
                </c:ext>
              </c:extLst>
            </c:dLbl>
            <c:dLbl>
              <c:idx val="2"/>
              <c:layout>
                <c:manualLayout>
                  <c:x val="0.11666666666666667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095-4D00-B56E-4BE1CFD22F62}"/>
                </c:ext>
              </c:extLst>
            </c:dLbl>
            <c:dLbl>
              <c:idx val="3"/>
              <c:layout>
                <c:manualLayout>
                  <c:x val="0.13611111111111107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095-4D00-B56E-4BE1CFD22F62}"/>
                </c:ext>
              </c:extLst>
            </c:dLbl>
            <c:dLbl>
              <c:idx val="4"/>
              <c:layout>
                <c:manualLayout>
                  <c:x val="6.6666666666666693E-2"/>
                  <c:y val="0.1018518518518518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095-4D00-B56E-4BE1CFD22F62}"/>
                </c:ext>
              </c:extLst>
            </c:dLbl>
            <c:dLbl>
              <c:idx val="5"/>
              <c:layout>
                <c:manualLayout>
                  <c:x val="-1.666666666666667E-2"/>
                  <c:y val="0.1342592592592592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095-4D00-B56E-4BE1CFD22F62}"/>
                </c:ext>
              </c:extLst>
            </c:dLbl>
            <c:dLbl>
              <c:idx val="7"/>
              <c:layout>
                <c:manualLayout>
                  <c:x val="-8.3333333333333332E-3"/>
                  <c:y val="-0.1203703703703703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095-4D00-B56E-4BE1CFD22F62}"/>
                </c:ext>
              </c:extLst>
            </c:dLbl>
            <c:dLbl>
              <c:idx val="8"/>
              <c:layout>
                <c:manualLayout>
                  <c:x val="0"/>
                  <c:y val="-9.722222222222226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095-4D00-B56E-4BE1CFD22F62}"/>
                </c:ext>
              </c:extLst>
            </c:dLbl>
            <c:dLbl>
              <c:idx val="9"/>
              <c:layout>
                <c:manualLayout>
                  <c:x val="8.0555555555555561E-2"/>
                  <c:y val="-0.185185185185185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095-4D00-B56E-4BE1CFD22F62}"/>
                </c:ext>
              </c:extLst>
            </c:dLbl>
            <c:dLbl>
              <c:idx val="10"/>
              <c:layout>
                <c:manualLayout>
                  <c:x val="4.1666666666666664E-2"/>
                  <c:y val="-4.16666666666666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095-4D00-B56E-4BE1CFD22F6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Top_10_Requests!$E$4:$E$14</c:f>
              <c:strCache>
                <c:ptCount val="11"/>
                <c:pt idx="0">
                  <c:v>Road/Street Issues</c:v>
                </c:pt>
                <c:pt idx="1">
                  <c:v>Neighborhood Issues</c:v>
                </c:pt>
                <c:pt idx="2">
                  <c:v>Garbage and Litter Issues</c:v>
                </c:pt>
                <c:pt idx="3">
                  <c:v>Building Maintenance</c:v>
                </c:pt>
                <c:pt idx="4">
                  <c:v>Parking</c:v>
                </c:pt>
                <c:pt idx="5">
                  <c:v>Tree Issues</c:v>
                </c:pt>
                <c:pt idx="6">
                  <c:v>Construction Issues</c:v>
                </c:pt>
                <c:pt idx="7">
                  <c:v>Public Safety</c:v>
                </c:pt>
                <c:pt idx="8">
                  <c:v>Utility Issues</c:v>
                </c:pt>
                <c:pt idx="9">
                  <c:v>Refuse Violations</c:v>
                </c:pt>
                <c:pt idx="10">
                  <c:v>Other</c:v>
                </c:pt>
              </c:strCache>
            </c:strRef>
          </c:cat>
          <c:val>
            <c:numRef>
              <c:f>Top_10_Requests!$F$4:$F$14</c:f>
              <c:numCache>
                <c:formatCode>0.00</c:formatCode>
                <c:ptCount val="11"/>
                <c:pt idx="0">
                  <c:v>29.808465256862345</c:v>
                </c:pt>
                <c:pt idx="1">
                  <c:v>12.504689224964899</c:v>
                </c:pt>
                <c:pt idx="2">
                  <c:v>8.0740415224171755</c:v>
                </c:pt>
                <c:pt idx="3">
                  <c:v>6.2838294086753343</c:v>
                </c:pt>
                <c:pt idx="4">
                  <c:v>5.3293711615344215</c:v>
                </c:pt>
                <c:pt idx="5">
                  <c:v>3.5410347377785403</c:v>
                </c:pt>
                <c:pt idx="6">
                  <c:v>3.4780651453927698</c:v>
                </c:pt>
                <c:pt idx="7">
                  <c:v>2.9526039936119362</c:v>
                </c:pt>
                <c:pt idx="8">
                  <c:v>2.8357753030579103</c:v>
                </c:pt>
                <c:pt idx="9">
                  <c:v>2.7470819622932723</c:v>
                </c:pt>
                <c:pt idx="10">
                  <c:v>22.445042283411397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5-4D00-B56E-4BE1CFD22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Departments</a:t>
            </a:r>
            <a:r>
              <a:rPr lang="en-US" b="1" baseline="0"/>
              <a:t> Closing the Highest Volume of Requests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Closed_Requests_by_Dept!$J$1</c:f>
              <c:strCache>
                <c:ptCount val="1"/>
                <c:pt idx="0">
                  <c:v>Closed Request 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Closed_Requests_by_Dept!$I$2:$I$12</c:f>
              <c:strCache>
                <c:ptCount val="11"/>
                <c:pt idx="0">
                  <c:v>DPW - Street Maintenance</c:v>
                </c:pt>
                <c:pt idx="1">
                  <c:v>Permits, Licenses and Inspections</c:v>
                </c:pt>
                <c:pt idx="2">
                  <c:v>DPW - Refuse</c:v>
                </c:pt>
                <c:pt idx="3">
                  <c:v>Pittsburgh Water and Sewer Authority</c:v>
                </c:pt>
                <c:pt idx="4">
                  <c:v>Police - Zones 1-6</c:v>
                </c:pt>
                <c:pt idx="5">
                  <c:v>DOMI - TrafficShop</c:v>
                </c:pt>
                <c:pt idx="6">
                  <c:v>311</c:v>
                </c:pt>
                <c:pt idx="7">
                  <c:v>DOMI - Permits</c:v>
                </c:pt>
                <c:pt idx="8">
                  <c:v>Animal Care &amp; Control</c:v>
                </c:pt>
                <c:pt idx="9">
                  <c:v>DPW - Forestry Division</c:v>
                </c:pt>
                <c:pt idx="10">
                  <c:v>Other</c:v>
                </c:pt>
              </c:strCache>
            </c:strRef>
          </c:cat>
          <c:val>
            <c:numRef>
              <c:f>Closed_Requests_by_Dept!$J$2:$J$12</c:f>
              <c:numCache>
                <c:formatCode>#,##0</c:formatCode>
                <c:ptCount val="11"/>
                <c:pt idx="0">
                  <c:v>92622</c:v>
                </c:pt>
                <c:pt idx="1">
                  <c:v>58767</c:v>
                </c:pt>
                <c:pt idx="2">
                  <c:v>26163</c:v>
                </c:pt>
                <c:pt idx="3">
                  <c:v>13184</c:v>
                </c:pt>
                <c:pt idx="4">
                  <c:v>12523</c:v>
                </c:pt>
                <c:pt idx="5">
                  <c:v>12194</c:v>
                </c:pt>
                <c:pt idx="6">
                  <c:v>12089</c:v>
                </c:pt>
                <c:pt idx="7">
                  <c:v>11306</c:v>
                </c:pt>
                <c:pt idx="8">
                  <c:v>10381</c:v>
                </c:pt>
                <c:pt idx="9">
                  <c:v>9604</c:v>
                </c:pt>
                <c:pt idx="10">
                  <c:v>50555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F-4931-A50A-A0149BADE1DC}"/>
            </c:ext>
          </c:extLst>
        </c:ser>
        <c:ser>
          <c:idx val="1"/>
          <c:order val="1"/>
          <c:tx>
            <c:strRef>
              <c:f>Closed_Requests_by_Dept!$K$1</c:f>
              <c:strCache>
                <c:ptCount val="1"/>
                <c:pt idx="0">
                  <c:v>% of Total Closed Reqs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Closed_Requests_by_Dept!$I$2:$I$12</c:f>
              <c:strCache>
                <c:ptCount val="11"/>
                <c:pt idx="0">
                  <c:v>DPW - Street Maintenance</c:v>
                </c:pt>
                <c:pt idx="1">
                  <c:v>Permits, Licenses and Inspections</c:v>
                </c:pt>
                <c:pt idx="2">
                  <c:v>DPW - Refuse</c:v>
                </c:pt>
                <c:pt idx="3">
                  <c:v>Pittsburgh Water and Sewer Authority</c:v>
                </c:pt>
                <c:pt idx="4">
                  <c:v>Police - Zones 1-6</c:v>
                </c:pt>
                <c:pt idx="5">
                  <c:v>DOMI - TrafficShop</c:v>
                </c:pt>
                <c:pt idx="6">
                  <c:v>311</c:v>
                </c:pt>
                <c:pt idx="7">
                  <c:v>DOMI - Permits</c:v>
                </c:pt>
                <c:pt idx="8">
                  <c:v>Animal Care &amp; Control</c:v>
                </c:pt>
                <c:pt idx="9">
                  <c:v>DPW - Forestry Division</c:v>
                </c:pt>
                <c:pt idx="10">
                  <c:v>Other</c:v>
                </c:pt>
              </c:strCache>
            </c:strRef>
          </c:cat>
          <c:val>
            <c:numRef>
              <c:f>Closed_Requests_by_Dept!$K$2:$K$12</c:f>
              <c:numCache>
                <c:formatCode>0.00</c:formatCode>
                <c:ptCount val="11"/>
                <c:pt idx="0">
                  <c:v>29.937166276649386</c:v>
                </c:pt>
                <c:pt idx="1">
                  <c:v>18.994595782641859</c:v>
                </c:pt>
                <c:pt idx="2">
                  <c:v>8.456371934270237</c:v>
                </c:pt>
                <c:pt idx="3">
                  <c:v>4.2613158881404578</c:v>
                </c:pt>
                <c:pt idx="4">
                  <c:v>4.0476682999987075</c:v>
                </c:pt>
                <c:pt idx="5">
                  <c:v>3.941329334040105</c:v>
                </c:pt>
                <c:pt idx="6">
                  <c:v>3.9073913661809767</c:v>
                </c:pt>
                <c:pt idx="7">
                  <c:v>3.6543110915743338</c:v>
                </c:pt>
                <c:pt idx="8">
                  <c:v>3.3553337556724889</c:v>
                </c:pt>
                <c:pt idx="9">
                  <c:v>3.1041927935149394</c:v>
                </c:pt>
                <c:pt idx="10">
                  <c:v>16.340323477316517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8F-4931-A50A-A0149BADE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Open</a:t>
            </a:r>
            <a:r>
              <a:rPr lang="en-US" b="1" baseline="0"/>
              <a:t> vs. Closed Requests, by Request Category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'Open-to_Closed_Ratio'!$B$1</c:f>
              <c:strCache>
                <c:ptCount val="1"/>
                <c:pt idx="0">
                  <c:v>Open Requests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'Open-to_Closed_Ratio'!$A$2:$A$14</c:f>
              <c:strCache>
                <c:ptCount val="13"/>
                <c:pt idx="0">
                  <c:v>Neighborhood Issues</c:v>
                </c:pt>
                <c:pt idx="1">
                  <c:v>Building Maintenance</c:v>
                </c:pt>
                <c:pt idx="2">
                  <c:v>Road/Street Issues</c:v>
                </c:pt>
                <c:pt idx="3">
                  <c:v>Construction Issues</c:v>
                </c:pt>
                <c:pt idx="4">
                  <c:v>Parking</c:v>
                </c:pt>
                <c:pt idx="5">
                  <c:v>Public Safety</c:v>
                </c:pt>
                <c:pt idx="6">
                  <c:v>Tree Issues</c:v>
                </c:pt>
                <c:pt idx="7">
                  <c:v>Traffic and Street Sign Issues</c:v>
                </c:pt>
                <c:pt idx="8">
                  <c:v>Garbage and Litter Issues</c:v>
                </c:pt>
                <c:pt idx="9">
                  <c:v>Business Issues</c:v>
                </c:pt>
                <c:pt idx="10">
                  <c:v>Refuse Violations</c:v>
                </c:pt>
                <c:pt idx="11">
                  <c:v>Utility Issues</c:v>
                </c:pt>
                <c:pt idx="12">
                  <c:v>Animal Issues</c:v>
                </c:pt>
              </c:strCache>
            </c:strRef>
          </c:cat>
          <c:val>
            <c:numRef>
              <c:f>'Open-to_Closed_Ratio'!$B$2:$B$14</c:f>
              <c:numCache>
                <c:formatCode>#,##0</c:formatCode>
                <c:ptCount val="13"/>
                <c:pt idx="0">
                  <c:v>13237</c:v>
                </c:pt>
                <c:pt idx="1">
                  <c:v>8224</c:v>
                </c:pt>
                <c:pt idx="2">
                  <c:v>4862</c:v>
                </c:pt>
                <c:pt idx="3">
                  <c:v>3164</c:v>
                </c:pt>
                <c:pt idx="4">
                  <c:v>2686</c:v>
                </c:pt>
                <c:pt idx="5">
                  <c:v>1880</c:v>
                </c:pt>
                <c:pt idx="6">
                  <c:v>1180</c:v>
                </c:pt>
                <c:pt idx="7">
                  <c:v>1049</c:v>
                </c:pt>
                <c:pt idx="8">
                  <c:v>860</c:v>
                </c:pt>
                <c:pt idx="9">
                  <c:v>684</c:v>
                </c:pt>
                <c:pt idx="10">
                  <c:v>115</c:v>
                </c:pt>
                <c:pt idx="11">
                  <c:v>228</c:v>
                </c:pt>
                <c:pt idx="1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4-49B1-A1D7-FE21FE9F82E4}"/>
            </c:ext>
          </c:extLst>
        </c:ser>
        <c:ser>
          <c:idx val="1"/>
          <c:order val="1"/>
          <c:tx>
            <c:strRef>
              <c:f>'Open-to_Closed_Ratio'!$C$1</c:f>
              <c:strCache>
                <c:ptCount val="1"/>
                <c:pt idx="0">
                  <c:v>Closed Requests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'Open-to_Closed_Ratio'!$A$2:$A$14</c:f>
              <c:strCache>
                <c:ptCount val="13"/>
                <c:pt idx="0">
                  <c:v>Neighborhood Issues</c:v>
                </c:pt>
                <c:pt idx="1">
                  <c:v>Building Maintenance</c:v>
                </c:pt>
                <c:pt idx="2">
                  <c:v>Road/Street Issues</c:v>
                </c:pt>
                <c:pt idx="3">
                  <c:v>Construction Issues</c:v>
                </c:pt>
                <c:pt idx="4">
                  <c:v>Parking</c:v>
                </c:pt>
                <c:pt idx="5">
                  <c:v>Public Safety</c:v>
                </c:pt>
                <c:pt idx="6">
                  <c:v>Tree Issues</c:v>
                </c:pt>
                <c:pt idx="7">
                  <c:v>Traffic and Street Sign Issues</c:v>
                </c:pt>
                <c:pt idx="8">
                  <c:v>Garbage and Litter Issues</c:v>
                </c:pt>
                <c:pt idx="9">
                  <c:v>Business Issues</c:v>
                </c:pt>
                <c:pt idx="10">
                  <c:v>Refuse Violations</c:v>
                </c:pt>
                <c:pt idx="11">
                  <c:v>Utility Issues</c:v>
                </c:pt>
                <c:pt idx="12">
                  <c:v>Animal Issues</c:v>
                </c:pt>
              </c:strCache>
            </c:strRef>
          </c:cat>
          <c:val>
            <c:numRef>
              <c:f>'Open-to_Closed_Ratio'!$C$2:$C$14</c:f>
              <c:numCache>
                <c:formatCode>#,##0</c:formatCode>
                <c:ptCount val="13"/>
                <c:pt idx="0">
                  <c:v>32106</c:v>
                </c:pt>
                <c:pt idx="1">
                  <c:v>14829</c:v>
                </c:pt>
                <c:pt idx="2">
                  <c:v>102802</c:v>
                </c:pt>
                <c:pt idx="3">
                  <c:v>9395</c:v>
                </c:pt>
                <c:pt idx="4">
                  <c:v>11413</c:v>
                </c:pt>
                <c:pt idx="5">
                  <c:v>5913</c:v>
                </c:pt>
                <c:pt idx="6">
                  <c:v>11756</c:v>
                </c:pt>
                <c:pt idx="7">
                  <c:v>6084</c:v>
                </c:pt>
                <c:pt idx="8">
                  <c:v>28395</c:v>
                </c:pt>
                <c:pt idx="9">
                  <c:v>4878</c:v>
                </c:pt>
                <c:pt idx="10">
                  <c:v>9976</c:v>
                </c:pt>
                <c:pt idx="11">
                  <c:v>9789</c:v>
                </c:pt>
                <c:pt idx="12">
                  <c:v>9729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34-49B1-A1D7-FE21FE9F8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0936927"/>
        <c:axId val="1353902207"/>
        <c:axId val="0"/>
      </c:bar3DChart>
      <c:catAx>
        <c:axId val="134093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Request</a:t>
                </a:r>
                <a:r>
                  <a:rPr lang="en-US" b="1" baseline="0"/>
                  <a:t> Category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902207"/>
        <c:crosses val="autoZero"/>
        <c:auto val="1"/>
        <c:lblAlgn val="ctr"/>
        <c:lblOffset val="100"/>
        <c:noMultiLvlLbl val="0"/>
      </c:catAx>
      <c:valAx>
        <c:axId val="135390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Requests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93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-3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Open vs Closed Requests,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'Open-to-Closed_Ratio_by_Dept'!$B$1</c:f>
              <c:strCache>
                <c:ptCount val="1"/>
                <c:pt idx="0">
                  <c:v>Count of Open Requests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'Open-to-Closed_Ratio_by_Dept'!$A$2:$A$11</c:f>
              <c:strCache>
                <c:ptCount val="10"/>
                <c:pt idx="0">
                  <c:v>Permits, Licenses and Inspections</c:v>
                </c:pt>
                <c:pt idx="1">
                  <c:v>DPW - Street Maintenance</c:v>
                </c:pt>
                <c:pt idx="2">
                  <c:v>Police - Zones 1-6</c:v>
                </c:pt>
                <c:pt idx="3">
                  <c:v>Police - AVU</c:v>
                </c:pt>
                <c:pt idx="4">
                  <c:v>DOMI - TrafficShop</c:v>
                </c:pt>
                <c:pt idx="5">
                  <c:v>DPW - Forestry Division</c:v>
                </c:pt>
                <c:pt idx="6">
                  <c:v>DOMI - Traffic</c:v>
                </c:pt>
                <c:pt idx="7">
                  <c:v>DOMI - Permits</c:v>
                </c:pt>
                <c:pt idx="8">
                  <c:v>DPW - Construction Division</c:v>
                </c:pt>
                <c:pt idx="9">
                  <c:v>Pittsburgh Water and Sewer Authority</c:v>
                </c:pt>
              </c:strCache>
            </c:strRef>
          </c:cat>
          <c:val>
            <c:numRef>
              <c:f>'Open-to-Closed_Ratio_by_Dept'!$B$2:$B$11</c:f>
              <c:numCache>
                <c:formatCode>#,##0</c:formatCode>
                <c:ptCount val="10"/>
                <c:pt idx="0">
                  <c:v>25533</c:v>
                </c:pt>
                <c:pt idx="1">
                  <c:v>3885</c:v>
                </c:pt>
                <c:pt idx="2">
                  <c:v>3058</c:v>
                </c:pt>
                <c:pt idx="3">
                  <c:v>1862</c:v>
                </c:pt>
                <c:pt idx="4">
                  <c:v>1325</c:v>
                </c:pt>
                <c:pt idx="5">
                  <c:v>898</c:v>
                </c:pt>
                <c:pt idx="6">
                  <c:v>892</c:v>
                </c:pt>
                <c:pt idx="7">
                  <c:v>852</c:v>
                </c:pt>
                <c:pt idx="8">
                  <c:v>591</c:v>
                </c:pt>
                <c:pt idx="9">
                  <c:v>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A-436F-80A6-501D9153457A}"/>
            </c:ext>
          </c:extLst>
        </c:ser>
        <c:ser>
          <c:idx val="1"/>
          <c:order val="1"/>
          <c:tx>
            <c:strRef>
              <c:f>'Open-to-Closed_Ratio_by_Dept'!$C$1</c:f>
              <c:strCache>
                <c:ptCount val="1"/>
                <c:pt idx="0">
                  <c:v>Count of Closed Requests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'Open-to-Closed_Ratio_by_Dept'!$A$2:$A$11</c:f>
              <c:strCache>
                <c:ptCount val="10"/>
                <c:pt idx="0">
                  <c:v>Permits, Licenses and Inspections</c:v>
                </c:pt>
                <c:pt idx="1">
                  <c:v>DPW - Street Maintenance</c:v>
                </c:pt>
                <c:pt idx="2">
                  <c:v>Police - Zones 1-6</c:v>
                </c:pt>
                <c:pt idx="3">
                  <c:v>Police - AVU</c:v>
                </c:pt>
                <c:pt idx="4">
                  <c:v>DOMI - TrafficShop</c:v>
                </c:pt>
                <c:pt idx="5">
                  <c:v>DPW - Forestry Division</c:v>
                </c:pt>
                <c:pt idx="6">
                  <c:v>DOMI - Traffic</c:v>
                </c:pt>
                <c:pt idx="7">
                  <c:v>DOMI - Permits</c:v>
                </c:pt>
                <c:pt idx="8">
                  <c:v>DPW - Construction Division</c:v>
                </c:pt>
                <c:pt idx="9">
                  <c:v>Pittsburgh Water and Sewer Authority</c:v>
                </c:pt>
              </c:strCache>
            </c:strRef>
          </c:cat>
          <c:val>
            <c:numRef>
              <c:f>'Open-to-Closed_Ratio_by_Dept'!$C$2:$C$11</c:f>
              <c:numCache>
                <c:formatCode>#,##0</c:formatCode>
                <c:ptCount val="10"/>
                <c:pt idx="0">
                  <c:v>58767</c:v>
                </c:pt>
                <c:pt idx="1">
                  <c:v>92622</c:v>
                </c:pt>
                <c:pt idx="2">
                  <c:v>12523</c:v>
                </c:pt>
                <c:pt idx="3">
                  <c:v>5140</c:v>
                </c:pt>
                <c:pt idx="4">
                  <c:v>12194</c:v>
                </c:pt>
                <c:pt idx="5">
                  <c:v>9604</c:v>
                </c:pt>
                <c:pt idx="6">
                  <c:v>8165</c:v>
                </c:pt>
                <c:pt idx="7">
                  <c:v>11306</c:v>
                </c:pt>
                <c:pt idx="8">
                  <c:v>2184</c:v>
                </c:pt>
                <c:pt idx="9">
                  <c:v>13184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5A-436F-80A6-501D91534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9386943"/>
        <c:axId val="1253009471"/>
        <c:axId val="0"/>
      </c:bar3DChart>
      <c:catAx>
        <c:axId val="519386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Department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009471"/>
        <c:crosses val="autoZero"/>
        <c:auto val="1"/>
        <c:lblAlgn val="ctr"/>
        <c:lblOffset val="100"/>
        <c:noMultiLvlLbl val="0"/>
      </c:catAx>
      <c:valAx>
        <c:axId val="125300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Count</a:t>
                </a:r>
                <a:r>
                  <a:rPr lang="en-US" b="1" baseline="0"/>
                  <a:t> of Requests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8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Count</a:t>
            </a:r>
            <a:r>
              <a:rPr lang="en-US" b="1" baseline="0"/>
              <a:t> of Requests in  the New Status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New_by_Req_Category!$B$1</c:f>
              <c:strCache>
                <c:ptCount val="1"/>
                <c:pt idx="0">
                  <c:v>Count of New Requests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New_by_Req_Category!$A$2:$A$11</c:f>
              <c:strCache>
                <c:ptCount val="10"/>
                <c:pt idx="0">
                  <c:v>Parking</c:v>
                </c:pt>
                <c:pt idx="1">
                  <c:v>Road/Street Issues</c:v>
                </c:pt>
                <c:pt idx="2">
                  <c:v>Public Safety</c:v>
                </c:pt>
                <c:pt idx="3">
                  <c:v>City Source (CDBG)</c:v>
                </c:pt>
                <c:pt idx="4">
                  <c:v>Neighborhood Issues</c:v>
                </c:pt>
                <c:pt idx="5">
                  <c:v>Sidewalk Issues</c:v>
                </c:pt>
                <c:pt idx="6">
                  <c:v>Garbage and Litter Issues</c:v>
                </c:pt>
                <c:pt idx="7">
                  <c:v>Utility Issues</c:v>
                </c:pt>
                <c:pt idx="8">
                  <c:v>Traffic and Street Sign Issues</c:v>
                </c:pt>
                <c:pt idx="9">
                  <c:v>Construction Issues</c:v>
                </c:pt>
              </c:strCache>
            </c:strRef>
          </c:cat>
          <c:val>
            <c:numRef>
              <c:f>New_by_Req_Category!$B$2:$B$11</c:f>
              <c:numCache>
                <c:formatCode>General</c:formatCode>
                <c:ptCount val="10"/>
                <c:pt idx="0">
                  <c:v>5790</c:v>
                </c:pt>
                <c:pt idx="1">
                  <c:v>3580</c:v>
                </c:pt>
                <c:pt idx="2">
                  <c:v>3226</c:v>
                </c:pt>
                <c:pt idx="3">
                  <c:v>1335</c:v>
                </c:pt>
                <c:pt idx="4">
                  <c:v>1324</c:v>
                </c:pt>
                <c:pt idx="5">
                  <c:v>1283</c:v>
                </c:pt>
                <c:pt idx="6">
                  <c:v>877</c:v>
                </c:pt>
                <c:pt idx="7">
                  <c:v>566</c:v>
                </c:pt>
                <c:pt idx="8">
                  <c:v>512</c:v>
                </c:pt>
                <c:pt idx="9">
                  <c:v>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0-466A-BE75-9BF78A867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93067648"/>
        <c:axId val="1994229600"/>
        <c:axId val="0"/>
      </c:bar3DChart>
      <c:catAx>
        <c:axId val="149306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Request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229600"/>
        <c:crosses val="autoZero"/>
        <c:auto val="1"/>
        <c:lblAlgn val="ctr"/>
        <c:lblOffset val="100"/>
        <c:noMultiLvlLbl val="0"/>
      </c:catAx>
      <c:valAx>
        <c:axId val="19942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06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Highest Percentage of New Requests, by Request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New_by_Req_Category!$J$1</c:f>
              <c:strCache>
                <c:ptCount val="1"/>
                <c:pt idx="0">
                  <c:v>% of New Requests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8DE-4D61-BC00-3AB80052B2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8DE-4D61-BC00-3AB80052B2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38DE-4D61-BC00-3AB80052B2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8DE-4D61-BC00-3AB80052B29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38DE-4D61-BC00-3AB80052B29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38DE-4D61-BC00-3AB80052B29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8DE-4D61-BC00-3AB80052B29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8DE-4D61-BC00-3AB80052B29C}"/>
              </c:ext>
            </c:extLst>
          </c:dPt>
          <c:dLbls>
            <c:dLbl>
              <c:idx val="0"/>
              <c:layout>
                <c:manualLayout>
                  <c:x val="-4.9759405074365708E-2"/>
                  <c:y val="-2.658380368383157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8DE-4D61-BC00-3AB80052B29C}"/>
                </c:ext>
              </c:extLst>
            </c:dLbl>
            <c:dLbl>
              <c:idx val="1"/>
              <c:layout>
                <c:manualLayout>
                  <c:x val="8.2980354081755216E-3"/>
                  <c:y val="-7.284974333960467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8DE-4D61-BC00-3AB80052B29C}"/>
                </c:ext>
              </c:extLst>
            </c:dLbl>
            <c:dLbl>
              <c:idx val="2"/>
              <c:layout>
                <c:manualLayout>
                  <c:x val="-1.8464460235153534E-2"/>
                  <c:y val="-2.382818851183425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8DE-4D61-BC00-3AB80052B29C}"/>
                </c:ext>
              </c:extLst>
            </c:dLbl>
            <c:dLbl>
              <c:idx val="3"/>
              <c:layout>
                <c:manualLayout>
                  <c:x val="1.8026481445916821E-2"/>
                  <c:y val="3.8742944742526653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8DE-4D61-BC00-3AB80052B29C}"/>
                </c:ext>
              </c:extLst>
            </c:dLbl>
            <c:dLbl>
              <c:idx val="4"/>
              <c:layout>
                <c:manualLayout>
                  <c:x val="8.4769256485215765E-3"/>
                  <c:y val="8.4875037744176467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8DE-4D61-BC00-3AB80052B29C}"/>
                </c:ext>
              </c:extLst>
            </c:dLbl>
            <c:dLbl>
              <c:idx val="5"/>
              <c:layout>
                <c:manualLayout>
                  <c:x val="-1.3946859284865814E-2"/>
                  <c:y val="-3.782024481453092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8DE-4D61-BC00-3AB80052B29C}"/>
                </c:ext>
              </c:extLst>
            </c:dLbl>
            <c:dLbl>
              <c:idx val="6"/>
              <c:layout>
                <c:manualLayout>
                  <c:x val="-3.5146775352268371E-3"/>
                  <c:y val="-7.030723759087635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8DE-4D61-BC00-3AB80052B29C}"/>
                </c:ext>
              </c:extLst>
            </c:dLbl>
            <c:dLbl>
              <c:idx val="10"/>
              <c:layout>
                <c:manualLayout>
                  <c:x val="4.05530482470179E-2"/>
                  <c:y val="-1.513802754744154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8DE-4D61-BC00-3AB80052B2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New_by_Req_Category!$H$2:$H$12</c:f>
              <c:strCache>
                <c:ptCount val="11"/>
                <c:pt idx="0">
                  <c:v>Parking</c:v>
                </c:pt>
                <c:pt idx="1">
                  <c:v>Road/Street Issues</c:v>
                </c:pt>
                <c:pt idx="2">
                  <c:v>Public Safety</c:v>
                </c:pt>
                <c:pt idx="3">
                  <c:v>City Source (CDBG)</c:v>
                </c:pt>
                <c:pt idx="4">
                  <c:v>Neighborhood Issues</c:v>
                </c:pt>
                <c:pt idx="5">
                  <c:v>Sidewalk Issues</c:v>
                </c:pt>
                <c:pt idx="6">
                  <c:v>Garbage and Litter Issues</c:v>
                </c:pt>
                <c:pt idx="7">
                  <c:v>Utility Issues</c:v>
                </c:pt>
                <c:pt idx="8">
                  <c:v>Traffic and Street Sign Issues</c:v>
                </c:pt>
                <c:pt idx="9">
                  <c:v>Construction Issues</c:v>
                </c:pt>
                <c:pt idx="10">
                  <c:v>Other</c:v>
                </c:pt>
              </c:strCache>
            </c:strRef>
          </c:cat>
          <c:val>
            <c:numRef>
              <c:f>New_by_Req_Category!$J$2:$J$12</c:f>
              <c:numCache>
                <c:formatCode>0.00</c:formatCode>
                <c:ptCount val="11"/>
                <c:pt idx="0">
                  <c:v>24.652984756876435</c:v>
                </c:pt>
                <c:pt idx="1">
                  <c:v>15.243123562973688</c:v>
                </c:pt>
                <c:pt idx="2">
                  <c:v>13.735842629651707</c:v>
                </c:pt>
                <c:pt idx="3">
                  <c:v>5.6842374180362771</c:v>
                </c:pt>
                <c:pt idx="4">
                  <c:v>5.637401004853956</c:v>
                </c:pt>
                <c:pt idx="5">
                  <c:v>5.4628289193562125</c:v>
                </c:pt>
                <c:pt idx="6">
                  <c:v>3.7341394873541685</c:v>
                </c:pt>
                <c:pt idx="7">
                  <c:v>2.4099463510176276</c:v>
                </c:pt>
                <c:pt idx="8">
                  <c:v>2.1800221408498679</c:v>
                </c:pt>
                <c:pt idx="9">
                  <c:v>1.7925572681597546</c:v>
                </c:pt>
                <c:pt idx="10">
                  <c:v>19.466916460870308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DE-4D61-BC00-3AB80052B29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Departments with the Highest Volumes of New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New_by_Dept!$B$1</c:f>
              <c:strCache>
                <c:ptCount val="1"/>
                <c:pt idx="0">
                  <c:v>Count of New Requests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New_by_Dept!$A$2:$A$11</c:f>
              <c:strCache>
                <c:ptCount val="10"/>
                <c:pt idx="0">
                  <c:v>Police - Zones 1-6</c:v>
                </c:pt>
                <c:pt idx="1">
                  <c:v>Police - AVU</c:v>
                </c:pt>
                <c:pt idx="2">
                  <c:v>DOMI - Permits</c:v>
                </c:pt>
                <c:pt idx="3">
                  <c:v>DPW - Street Maintenance</c:v>
                </c:pt>
                <c:pt idx="4">
                  <c:v>Permits, Licenses and Inspections</c:v>
                </c:pt>
                <c:pt idx="5">
                  <c:v>City Source Associates, Inc.</c:v>
                </c:pt>
                <c:pt idx="6">
                  <c:v>Pittsburgh Water and Sewer Authority</c:v>
                </c:pt>
                <c:pt idx="7">
                  <c:v>DPW - Construction Division</c:v>
                </c:pt>
                <c:pt idx="8">
                  <c:v>311</c:v>
                </c:pt>
                <c:pt idx="9">
                  <c:v>ACHD - Housing</c:v>
                </c:pt>
              </c:strCache>
            </c:strRef>
          </c:cat>
          <c:val>
            <c:numRef>
              <c:f>New_by_Dept!$B$2:$B$11</c:f>
              <c:numCache>
                <c:formatCode>#,##0</c:formatCode>
                <c:ptCount val="10"/>
                <c:pt idx="0">
                  <c:v>5189</c:v>
                </c:pt>
                <c:pt idx="1">
                  <c:v>4268</c:v>
                </c:pt>
                <c:pt idx="2">
                  <c:v>3031</c:v>
                </c:pt>
                <c:pt idx="3">
                  <c:v>2480</c:v>
                </c:pt>
                <c:pt idx="4">
                  <c:v>1639</c:v>
                </c:pt>
                <c:pt idx="5">
                  <c:v>1335</c:v>
                </c:pt>
                <c:pt idx="6">
                  <c:v>854</c:v>
                </c:pt>
                <c:pt idx="7">
                  <c:v>789</c:v>
                </c:pt>
                <c:pt idx="8">
                  <c:v>504</c:v>
                </c:pt>
                <c:pt idx="9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D-4B79-8E3C-AFEB143E8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07297263"/>
        <c:axId val="1311071775"/>
        <c:axId val="0"/>
      </c:bar3DChart>
      <c:catAx>
        <c:axId val="1007297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Department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071775"/>
        <c:crosses val="autoZero"/>
        <c:auto val="1"/>
        <c:lblAlgn val="ctr"/>
        <c:lblOffset val="100"/>
        <c:noMultiLvlLbl val="0"/>
      </c:catAx>
      <c:valAx>
        <c:axId val="131107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Count of Requests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29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Departments</a:t>
            </a:r>
            <a:r>
              <a:rPr lang="en-US" b="1" baseline="0"/>
              <a:t> with the Highest Percentages</a:t>
            </a:r>
            <a:r>
              <a:rPr lang="en-US" b="1"/>
              <a:t> of New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2302707347276219E-2"/>
          <c:y val="0.16085143203253441"/>
          <c:w val="0.82456469076166028"/>
          <c:h val="0.37184765365867728"/>
        </c:manualLayout>
      </c:layout>
      <c:pie3DChart>
        <c:varyColors val="1"/>
        <c:ser>
          <c:idx val="0"/>
          <c:order val="0"/>
          <c:tx>
            <c:strRef>
              <c:f>New_by_Dept!$K$1</c:f>
              <c:strCache>
                <c:ptCount val="1"/>
                <c:pt idx="0">
                  <c:v>% of Total New Requests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D12-4941-9644-DF92430106E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D12-4941-9644-DF92430106E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5"/>
              <c:layout>
                <c:manualLayout>
                  <c:x val="-2.2925263640531865E-3"/>
                  <c:y val="-5.860805860805857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12-4941-9644-DF92430106EE}"/>
                </c:ext>
              </c:extLst>
            </c:dLbl>
            <c:dLbl>
              <c:idx val="9"/>
              <c:layout>
                <c:manualLayout>
                  <c:x val="9.170105456212746E-3"/>
                  <c:y val="-1.465201465201465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D12-4941-9644-DF92430106E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New_by_Dept!$I$2:$I$12</c:f>
              <c:strCache>
                <c:ptCount val="11"/>
                <c:pt idx="0">
                  <c:v>Police - Zones 1-6</c:v>
                </c:pt>
                <c:pt idx="1">
                  <c:v>Police - AVU</c:v>
                </c:pt>
                <c:pt idx="2">
                  <c:v>DOMI - Permits</c:v>
                </c:pt>
                <c:pt idx="3">
                  <c:v>DPW - Street Maintenance</c:v>
                </c:pt>
                <c:pt idx="4">
                  <c:v>Permits, Licenses and Inspections</c:v>
                </c:pt>
                <c:pt idx="5">
                  <c:v>City Source Associates, Inc.</c:v>
                </c:pt>
                <c:pt idx="6">
                  <c:v>Pittsburgh Water and Sewer Authority</c:v>
                </c:pt>
                <c:pt idx="7">
                  <c:v>DPW - Construction Division</c:v>
                </c:pt>
                <c:pt idx="8">
                  <c:v>311</c:v>
                </c:pt>
                <c:pt idx="9">
                  <c:v>ACHD - Housing</c:v>
                </c:pt>
                <c:pt idx="10">
                  <c:v>Other</c:v>
                </c:pt>
              </c:strCache>
            </c:strRef>
          </c:cat>
          <c:val>
            <c:numRef>
              <c:f>New_by_Dept!$K$2:$K$12</c:f>
              <c:numCache>
                <c:formatCode>0.00</c:formatCode>
                <c:ptCount val="11"/>
                <c:pt idx="0">
                  <c:v>22.09401345482415</c:v>
                </c:pt>
                <c:pt idx="1">
                  <c:v>18.172528314740696</c:v>
                </c:pt>
                <c:pt idx="2">
                  <c:v>12.905560759601464</c:v>
                </c:pt>
                <c:pt idx="3">
                  <c:v>10.559482244741549</c:v>
                </c:pt>
                <c:pt idx="4">
                  <c:v>6.9786255641658856</c:v>
                </c:pt>
                <c:pt idx="5">
                  <c:v>5.6842374180362771</c:v>
                </c:pt>
                <c:pt idx="6">
                  <c:v>3.6362088052456785</c:v>
                </c:pt>
                <c:pt idx="7">
                  <c:v>3.3594481818955977</c:v>
                </c:pt>
                <c:pt idx="8">
                  <c:v>2.1459592948990891</c:v>
                </c:pt>
                <c:pt idx="9">
                  <c:v>2.0437707570467514</c:v>
                </c:pt>
                <c:pt idx="10">
                  <c:v>12.420165204802871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2-4941-9644-DF92430106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Types of</a:t>
            </a:r>
            <a:r>
              <a:rPr lang="en-US" b="1" baseline="0"/>
              <a:t> Requests Remaining in a New Status the Longest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Elapsed_Days_New!$B$1</c:f>
              <c:strCache>
                <c:ptCount val="1"/>
                <c:pt idx="0">
                  <c:v>Mean Days in New Status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Elapsed_Days_New!$A$2:$A$11</c:f>
              <c:strCache>
                <c:ptCount val="10"/>
                <c:pt idx="0">
                  <c:v>Communications (Cable, Website)</c:v>
                </c:pt>
                <c:pt idx="1">
                  <c:v>Need Potable Water</c:v>
                </c:pt>
                <c:pt idx="2">
                  <c:v>Manhole Cover </c:v>
                </c:pt>
                <c:pt idx="3">
                  <c:v>Early Trash Set Out</c:v>
                </c:pt>
                <c:pt idx="4">
                  <c:v>Building Issues</c:v>
                </c:pt>
                <c:pt idx="5">
                  <c:v>Discrimination/Unfair Practices</c:v>
                </c:pt>
                <c:pt idx="6">
                  <c:v>Environmental Services - Refuse Accumulation</c:v>
                </c:pt>
                <c:pt idx="7">
                  <c:v>Paper street</c:v>
                </c:pt>
                <c:pt idx="8">
                  <c:v>Sidewalk Issues</c:v>
                </c:pt>
                <c:pt idx="9">
                  <c:v>Public Safety</c:v>
                </c:pt>
              </c:strCache>
            </c:strRef>
          </c:cat>
          <c:val>
            <c:numRef>
              <c:f>Elapsed_Days_New!$B$2:$B$11</c:f>
              <c:numCache>
                <c:formatCode>0</c:formatCode>
                <c:ptCount val="10"/>
                <c:pt idx="0">
                  <c:v>890</c:v>
                </c:pt>
                <c:pt idx="1">
                  <c:v>664.8</c:v>
                </c:pt>
                <c:pt idx="2">
                  <c:v>650.22360248447205</c:v>
                </c:pt>
                <c:pt idx="3">
                  <c:v>596.71428571428567</c:v>
                </c:pt>
                <c:pt idx="4">
                  <c:v>547</c:v>
                </c:pt>
                <c:pt idx="5">
                  <c:v>533.17647058823525</c:v>
                </c:pt>
                <c:pt idx="6">
                  <c:v>524.5</c:v>
                </c:pt>
                <c:pt idx="7">
                  <c:v>513.4</c:v>
                </c:pt>
                <c:pt idx="8">
                  <c:v>479.9734996102884</c:v>
                </c:pt>
                <c:pt idx="9">
                  <c:v>476.8691878487291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9-4E81-BF9A-D22FE951D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47918384"/>
        <c:axId val="2012464816"/>
        <c:axId val="0"/>
      </c:bar3DChart>
      <c:catAx>
        <c:axId val="154791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Types</a:t>
                </a:r>
                <a:r>
                  <a:rPr lang="en-US" b="1" baseline="0"/>
                  <a:t> of Requests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464816"/>
        <c:crosses val="autoZero"/>
        <c:auto val="1"/>
        <c:lblAlgn val="ctr"/>
        <c:lblOffset val="100"/>
        <c:noMultiLvlLbl val="0"/>
      </c:catAx>
      <c:valAx>
        <c:axId val="201246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Mean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91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20 Open Request</a:t>
            </a:r>
            <a:r>
              <a:rPr lang="en-US" b="1" baseline="0"/>
              <a:t> Types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All_Open_Requests!$B$1</c:f>
              <c:strCache>
                <c:ptCount val="1"/>
                <c:pt idx="0">
                  <c:v>Open Req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All_Open_Requests!$A$2:$A$21</c:f>
              <c:strCache>
                <c:ptCount val="20"/>
                <c:pt idx="0">
                  <c:v>Neighborhood Issues</c:v>
                </c:pt>
                <c:pt idx="1">
                  <c:v>Building Maintenance</c:v>
                </c:pt>
                <c:pt idx="2">
                  <c:v>Road/Street Issues</c:v>
                </c:pt>
                <c:pt idx="3">
                  <c:v>Construction Issues</c:v>
                </c:pt>
                <c:pt idx="4">
                  <c:v>Parking</c:v>
                </c:pt>
                <c:pt idx="5">
                  <c:v>Public Safety</c:v>
                </c:pt>
                <c:pt idx="6">
                  <c:v>Tree Issues</c:v>
                </c:pt>
                <c:pt idx="7">
                  <c:v>Traffic and Street Sign Issues</c:v>
                </c:pt>
                <c:pt idx="8">
                  <c:v>Garbage and Litter Issues</c:v>
                </c:pt>
                <c:pt idx="9">
                  <c:v>Business Issues</c:v>
                </c:pt>
                <c:pt idx="10">
                  <c:v>Sidewalk Issues</c:v>
                </c:pt>
                <c:pt idx="11">
                  <c:v>Graffiti Issues</c:v>
                </c:pt>
                <c:pt idx="12">
                  <c:v>Fire Safety System Not Working</c:v>
                </c:pt>
                <c:pt idx="13">
                  <c:v>City Facilities and Infrastructure</c:v>
                </c:pt>
                <c:pt idx="14">
                  <c:v>Parks Issues</c:v>
                </c:pt>
                <c:pt idx="15">
                  <c:v>Catch Basin, Clogged</c:v>
                </c:pt>
                <c:pt idx="16">
                  <c:v>City Source (CDBG)</c:v>
                </c:pt>
                <c:pt idx="17">
                  <c:v>Utility Issues</c:v>
                </c:pt>
                <c:pt idx="18">
                  <c:v>Accessibility</c:v>
                </c:pt>
                <c:pt idx="19">
                  <c:v>Weeds/Debris</c:v>
                </c:pt>
              </c:strCache>
            </c:strRef>
          </c:cat>
          <c:val>
            <c:numRef>
              <c:f>All_Open_Requests!$B$2:$B$21</c:f>
              <c:numCache>
                <c:formatCode>#,##0</c:formatCode>
                <c:ptCount val="20"/>
                <c:pt idx="0">
                  <c:v>13237</c:v>
                </c:pt>
                <c:pt idx="1">
                  <c:v>8224</c:v>
                </c:pt>
                <c:pt idx="2">
                  <c:v>4862</c:v>
                </c:pt>
                <c:pt idx="3">
                  <c:v>3164</c:v>
                </c:pt>
                <c:pt idx="4">
                  <c:v>2686</c:v>
                </c:pt>
                <c:pt idx="5">
                  <c:v>1880</c:v>
                </c:pt>
                <c:pt idx="6">
                  <c:v>1180</c:v>
                </c:pt>
                <c:pt idx="7">
                  <c:v>1049</c:v>
                </c:pt>
                <c:pt idx="8">
                  <c:v>860</c:v>
                </c:pt>
                <c:pt idx="9">
                  <c:v>684</c:v>
                </c:pt>
                <c:pt idx="10">
                  <c:v>475</c:v>
                </c:pt>
                <c:pt idx="11">
                  <c:v>466</c:v>
                </c:pt>
                <c:pt idx="12">
                  <c:v>460</c:v>
                </c:pt>
                <c:pt idx="13">
                  <c:v>406</c:v>
                </c:pt>
                <c:pt idx="14">
                  <c:v>400</c:v>
                </c:pt>
                <c:pt idx="15">
                  <c:v>322</c:v>
                </c:pt>
                <c:pt idx="16">
                  <c:v>291</c:v>
                </c:pt>
                <c:pt idx="17">
                  <c:v>228</c:v>
                </c:pt>
                <c:pt idx="18">
                  <c:v>209</c:v>
                </c:pt>
                <c:pt idx="19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E-4062-B202-3A73303D5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3586448"/>
        <c:axId val="183639280"/>
        <c:axId val="0"/>
      </c:bar3DChart>
      <c:catAx>
        <c:axId val="13358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Request</a:t>
                </a:r>
                <a:r>
                  <a:rPr lang="en-US" b="1" baseline="0"/>
                  <a:t>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39280"/>
        <c:crosses val="autoZero"/>
        <c:auto val="1"/>
        <c:lblAlgn val="ctr"/>
        <c:lblOffset val="100"/>
        <c:noMultiLvlLbl val="0"/>
      </c:catAx>
      <c:valAx>
        <c:axId val="18363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Count</a:t>
                </a:r>
              </a:p>
            </c:rich>
          </c:tx>
          <c:layout>
            <c:manualLayout>
              <c:xMode val="edge"/>
              <c:yMode val="edge"/>
              <c:x val="5.476531058617673E-2"/>
              <c:y val="0.31217629046369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3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</a:t>
            </a:r>
            <a:r>
              <a:rPr lang="en-US" b="1" baseline="0"/>
              <a:t> 10 Open Request Types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Top_10_Open_Requests!$B$1</c:f>
              <c:strCache>
                <c:ptCount val="1"/>
                <c:pt idx="0">
                  <c:v>Open Req 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D3F-47C7-BEBD-18135AFE35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D3F-47C7-BEBD-18135AFE35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BD3F-47C7-BEBD-18135AFE35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D3F-47C7-BEBD-18135AFE35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BD3F-47C7-BEBD-18135AFE357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D3F-47C7-BEBD-18135AFE357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A-38A8-4671-9FDB-09BE49AA71E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38A8-4671-9FDB-09BE49AA71E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C-38A8-4671-9FDB-09BE49AA71E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38A8-4671-9FDB-09BE49AA71E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38A8-4671-9FDB-09BE49AA71E6}"/>
              </c:ext>
            </c:extLst>
          </c:dPt>
          <c:dLbls>
            <c:dLbl>
              <c:idx val="0"/>
              <c:layout>
                <c:manualLayout>
                  <c:x val="8.3333333333333329E-2"/>
                  <c:y val="-8.333333333333332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D3F-47C7-BEBD-18135AFE357E}"/>
                </c:ext>
              </c:extLst>
            </c:dLbl>
            <c:dLbl>
              <c:idx val="1"/>
              <c:layout>
                <c:manualLayout>
                  <c:x val="4.1666666666666664E-2"/>
                  <c:y val="-3.24074074074074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D3F-47C7-BEBD-18135AFE357E}"/>
                </c:ext>
              </c:extLst>
            </c:dLbl>
            <c:dLbl>
              <c:idx val="2"/>
              <c:layout>
                <c:manualLayout>
                  <c:x val="0.19166666666666668"/>
                  <c:y val="-2.777777777777777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3F-47C7-BEBD-18135AFE357E}"/>
                </c:ext>
              </c:extLst>
            </c:dLbl>
            <c:dLbl>
              <c:idx val="3"/>
              <c:layout>
                <c:manualLayout>
                  <c:x val="0.1"/>
                  <c:y val="0.1898148148148148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D3F-47C7-BEBD-18135AFE357E}"/>
                </c:ext>
              </c:extLst>
            </c:dLbl>
            <c:dLbl>
              <c:idx val="4"/>
              <c:layout>
                <c:manualLayout>
                  <c:x val="-6.0111548556430444E-2"/>
                  <c:y val="0.3657407407407406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D3F-47C7-BEBD-18135AFE357E}"/>
                </c:ext>
              </c:extLst>
            </c:dLbl>
            <c:dLbl>
              <c:idx val="5"/>
              <c:layout>
                <c:manualLayout>
                  <c:x val="-5.2777777777777778E-2"/>
                  <c:y val="0.3055555555555554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D3F-47C7-BEBD-18135AFE357E}"/>
                </c:ext>
              </c:extLst>
            </c:dLbl>
            <c:dLbl>
              <c:idx val="6"/>
              <c:layout>
                <c:manualLayout>
                  <c:x val="-4.7222222222222221E-2"/>
                  <c:y val="0.1666666666666667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8A8-4671-9FDB-09BE49AA71E6}"/>
                </c:ext>
              </c:extLst>
            </c:dLbl>
            <c:dLbl>
              <c:idx val="7"/>
              <c:layout>
                <c:manualLayout>
                  <c:x val="-0.12777777777777777"/>
                  <c:y val="-1.851851851851851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8A8-4671-9FDB-09BE49AA71E6}"/>
                </c:ext>
              </c:extLst>
            </c:dLbl>
            <c:dLbl>
              <c:idx val="8"/>
              <c:layout>
                <c:manualLayout>
                  <c:x val="-6.3888888888888884E-2"/>
                  <c:y val="-0.1527777777777777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8A8-4671-9FDB-09BE49AA71E6}"/>
                </c:ext>
              </c:extLst>
            </c:dLbl>
            <c:dLbl>
              <c:idx val="9"/>
              <c:layout>
                <c:manualLayout>
                  <c:x val="0.11388888888888883"/>
                  <c:y val="-4.629629629629629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8A8-4671-9FDB-09BE49AA71E6}"/>
                </c:ext>
              </c:extLst>
            </c:dLbl>
            <c:dLbl>
              <c:idx val="10"/>
              <c:layout>
                <c:manualLayout>
                  <c:x val="0.18888888888888899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8A8-4671-9FDB-09BE49AA71E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Top_10_Open_Requests!$A$2:$A$12</c:f>
              <c:strCache>
                <c:ptCount val="11"/>
                <c:pt idx="0">
                  <c:v>Neighborhood Issues</c:v>
                </c:pt>
                <c:pt idx="1">
                  <c:v>Building Maintenance</c:v>
                </c:pt>
                <c:pt idx="2">
                  <c:v>Road/Street Issues</c:v>
                </c:pt>
                <c:pt idx="3">
                  <c:v>Construction Issues</c:v>
                </c:pt>
                <c:pt idx="4">
                  <c:v>Parking</c:v>
                </c:pt>
                <c:pt idx="5">
                  <c:v>Public Safety</c:v>
                </c:pt>
                <c:pt idx="6">
                  <c:v>Tree Issues</c:v>
                </c:pt>
                <c:pt idx="7">
                  <c:v>Traffic and Street Sign Issues</c:v>
                </c:pt>
                <c:pt idx="8">
                  <c:v>Garbage and Litter Issues</c:v>
                </c:pt>
                <c:pt idx="9">
                  <c:v>Business Issues</c:v>
                </c:pt>
                <c:pt idx="10">
                  <c:v>Other</c:v>
                </c:pt>
              </c:strCache>
            </c:strRef>
          </c:cat>
          <c:val>
            <c:numRef>
              <c:f>Top_10_Open_Requests!$B$2:$B$12</c:f>
              <c:numCache>
                <c:formatCode>#,##0</c:formatCode>
                <c:ptCount val="11"/>
                <c:pt idx="0">
                  <c:v>13237</c:v>
                </c:pt>
                <c:pt idx="1">
                  <c:v>8224</c:v>
                </c:pt>
                <c:pt idx="2">
                  <c:v>4862</c:v>
                </c:pt>
                <c:pt idx="3">
                  <c:v>3164</c:v>
                </c:pt>
                <c:pt idx="4">
                  <c:v>2686</c:v>
                </c:pt>
                <c:pt idx="5">
                  <c:v>1880</c:v>
                </c:pt>
                <c:pt idx="6">
                  <c:v>1180</c:v>
                </c:pt>
                <c:pt idx="7">
                  <c:v>1049</c:v>
                </c:pt>
                <c:pt idx="8">
                  <c:v>860</c:v>
                </c:pt>
                <c:pt idx="9">
                  <c:v>684</c:v>
                </c:pt>
                <c:pt idx="10">
                  <c:v>4496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F-47C7-BEBD-18135AFE357E}"/>
            </c:ext>
          </c:extLst>
        </c:ser>
        <c:ser>
          <c:idx val="1"/>
          <c:order val="1"/>
          <c:tx>
            <c:strRef>
              <c:f>Top_10_Open_Requests!$C$1</c:f>
              <c:strCache>
                <c:ptCount val="1"/>
                <c:pt idx="0">
                  <c:v>% Total Open Reqs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502F-4C36-83AF-DE21132065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502F-4C36-83AF-DE21132065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502F-4C36-83AF-DE21132065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502F-4C36-83AF-DE211320650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502F-4C36-83AF-DE211320650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502F-4C36-83AF-DE211320650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Top_10_Open_Requests!$A$2:$A$12</c:f>
              <c:strCache>
                <c:ptCount val="11"/>
                <c:pt idx="0">
                  <c:v>Neighborhood Issues</c:v>
                </c:pt>
                <c:pt idx="1">
                  <c:v>Building Maintenance</c:v>
                </c:pt>
                <c:pt idx="2">
                  <c:v>Road/Street Issues</c:v>
                </c:pt>
                <c:pt idx="3">
                  <c:v>Construction Issues</c:v>
                </c:pt>
                <c:pt idx="4">
                  <c:v>Parking</c:v>
                </c:pt>
                <c:pt idx="5">
                  <c:v>Public Safety</c:v>
                </c:pt>
                <c:pt idx="6">
                  <c:v>Tree Issues</c:v>
                </c:pt>
                <c:pt idx="7">
                  <c:v>Traffic and Street Sign Issues</c:v>
                </c:pt>
                <c:pt idx="8">
                  <c:v>Garbage and Litter Issues</c:v>
                </c:pt>
                <c:pt idx="9">
                  <c:v>Business Issues</c:v>
                </c:pt>
                <c:pt idx="10">
                  <c:v>Other</c:v>
                </c:pt>
              </c:strCache>
            </c:strRef>
          </c:cat>
          <c:val>
            <c:numRef>
              <c:f>Top_10_Open_Requests!$C$2:$C$12</c:f>
              <c:numCache>
                <c:formatCode>0.00</c:formatCode>
                <c:ptCount val="11"/>
                <c:pt idx="0">
                  <c:v>31.276877274230898</c:v>
                </c:pt>
                <c:pt idx="1">
                  <c:v>19.431973914276263</c:v>
                </c:pt>
                <c:pt idx="2">
                  <c:v>11.488114928406031</c:v>
                </c:pt>
                <c:pt idx="3">
                  <c:v>7.476017201455508</c:v>
                </c:pt>
                <c:pt idx="4">
                  <c:v>6.3465809744341</c:v>
                </c:pt>
                <c:pt idx="5">
                  <c:v>4.4421341146448654</c:v>
                </c:pt>
                <c:pt idx="6">
                  <c:v>2.7881480081281604</c:v>
                </c:pt>
                <c:pt idx="7">
                  <c:v>2.4786163224800339</c:v>
                </c:pt>
                <c:pt idx="8">
                  <c:v>2.0320400737205238</c:v>
                </c:pt>
                <c:pt idx="9">
                  <c:v>1.6161807097963234</c:v>
                </c:pt>
                <c:pt idx="10">
                  <c:v>10.623316478427284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3F-47C7-BEBD-18135AFE3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3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Departments Assigned to Highest Volume of Open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0"/>
          <c:tx>
            <c:strRef>
              <c:f>Top_10_Open_Requests_by_Dept!$K$1</c:f>
              <c:strCache>
                <c:ptCount val="1"/>
                <c:pt idx="0">
                  <c:v>% of Open Requests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Top_10_Open_Requests_by_Dept!$I$2:$I$12</c:f>
              <c:strCache>
                <c:ptCount val="11"/>
                <c:pt idx="0">
                  <c:v>Permits, Licenses and Inspections</c:v>
                </c:pt>
                <c:pt idx="1">
                  <c:v>DPW - Street Maintenance</c:v>
                </c:pt>
                <c:pt idx="2">
                  <c:v>Police - Zones 1-6</c:v>
                </c:pt>
                <c:pt idx="3">
                  <c:v>Police - AVU</c:v>
                </c:pt>
                <c:pt idx="4">
                  <c:v>DOMI - TrafficShop</c:v>
                </c:pt>
                <c:pt idx="5">
                  <c:v>DPW - Forestry Division</c:v>
                </c:pt>
                <c:pt idx="6">
                  <c:v>DOMI - Traffic</c:v>
                </c:pt>
                <c:pt idx="7">
                  <c:v>DOMI - Permits</c:v>
                </c:pt>
                <c:pt idx="8">
                  <c:v>Unknown</c:v>
                </c:pt>
                <c:pt idx="9">
                  <c:v>DPW - Construction Division</c:v>
                </c:pt>
                <c:pt idx="10">
                  <c:v>Other</c:v>
                </c:pt>
              </c:strCache>
            </c:strRef>
          </c:cat>
          <c:val>
            <c:numRef>
              <c:f>Top_10_Open_Requests_by_Dept!$K$2:$K$12</c:f>
              <c:numCache>
                <c:formatCode>0.00</c:formatCode>
                <c:ptCount val="11"/>
                <c:pt idx="0">
                  <c:v>60.330324653844336</c:v>
                </c:pt>
                <c:pt idx="1">
                  <c:v>9.179622891167714</c:v>
                </c:pt>
                <c:pt idx="2">
                  <c:v>7.2255564481829779</c:v>
                </c:pt>
                <c:pt idx="3">
                  <c:v>4.3996030433344355</c:v>
                </c:pt>
                <c:pt idx="4">
                  <c:v>3.1307594159066205</c:v>
                </c:pt>
                <c:pt idx="5">
                  <c:v>2.1218278909314305</c:v>
                </c:pt>
                <c:pt idx="6">
                  <c:v>2.1076508671612872</c:v>
                </c:pt>
                <c:pt idx="7">
                  <c:v>2.0131373753603325</c:v>
                </c:pt>
                <c:pt idx="8">
                  <c:v>1.502764519635178</c:v>
                </c:pt>
                <c:pt idx="9">
                  <c:v>1.396436841359104</c:v>
                </c:pt>
                <c:pt idx="10">
                  <c:v>6.5923160531165763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CC-4A29-BDB0-648A9B02125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Mean  Number of Days Top Types of Open Requests Have Remained Opened</a:t>
            </a:r>
          </a:p>
        </c:rich>
      </c:tx>
      <c:layout>
        <c:manualLayout>
          <c:xMode val="edge"/>
          <c:yMode val="edge"/>
          <c:x val="0.119041776027996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Elapsed_Days_Open!$H$1</c:f>
              <c:strCache>
                <c:ptCount val="1"/>
                <c:pt idx="0">
                  <c:v>Mean Elapsed Days 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Elapsed_Days_Open!$F$2:$F$7</c:f>
              <c:strCache>
                <c:ptCount val="6"/>
                <c:pt idx="0">
                  <c:v>KNOWLEDGE BASE ARTICLES</c:v>
                </c:pt>
                <c:pt idx="1">
                  <c:v>Sidewalk Issues</c:v>
                </c:pt>
                <c:pt idx="2">
                  <c:v>Road/Street Issues</c:v>
                </c:pt>
                <c:pt idx="3">
                  <c:v>Traffic or Pedestrian Signal, Request </c:v>
                </c:pt>
                <c:pt idx="4">
                  <c:v>Road/Street Issues</c:v>
                </c:pt>
                <c:pt idx="5">
                  <c:v>City Facilities and Infrastructure</c:v>
                </c:pt>
              </c:strCache>
            </c:strRef>
          </c:cat>
          <c:val>
            <c:numRef>
              <c:f>Elapsed_Days_Open!$H$2:$H$7</c:f>
              <c:numCache>
                <c:formatCode>#,##0</c:formatCode>
                <c:ptCount val="6"/>
                <c:pt idx="0" formatCode="0">
                  <c:v>1544</c:v>
                </c:pt>
                <c:pt idx="1">
                  <c:v>1461.8571428571429</c:v>
                </c:pt>
                <c:pt idx="2">
                  <c:v>1355</c:v>
                </c:pt>
                <c:pt idx="3">
                  <c:v>1348</c:v>
                </c:pt>
                <c:pt idx="4">
                  <c:v>1263</c:v>
                </c:pt>
                <c:pt idx="5" formatCode="0">
                  <c:v>1125.673913043478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F-4BA5-B423-FBE491C59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5527807"/>
        <c:axId val="1353891807"/>
        <c:axId val="0"/>
      </c:bar3DChart>
      <c:catAx>
        <c:axId val="1345527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Request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891807"/>
        <c:crosses val="autoZero"/>
        <c:auto val="1"/>
        <c:lblAlgn val="ctr"/>
        <c:lblOffset val="100"/>
        <c:noMultiLvlLbl val="0"/>
      </c:catAx>
      <c:valAx>
        <c:axId val="135389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Mean</a:t>
                </a:r>
                <a:r>
                  <a:rPr lang="en-US" b="1" baseline="0"/>
                  <a:t> Number of Days Open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52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-3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Types of Requests Remaining Open the Longest</a:t>
            </a:r>
          </a:p>
        </c:rich>
      </c:tx>
      <c:layout>
        <c:manualLayout>
          <c:xMode val="edge"/>
          <c:yMode val="edge"/>
          <c:x val="0.10525"/>
          <c:y val="2.71950271950271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Elapsed_Days_Open!$C$1</c:f>
              <c:strCache>
                <c:ptCount val="1"/>
                <c:pt idx="0">
                  <c:v>Mean Elapsed Days 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Elapsed_Days_Open!$A$2:$A$11</c:f>
              <c:strCache>
                <c:ptCount val="10"/>
                <c:pt idx="0">
                  <c:v>KNOWLEDGE BASE ARTICLES</c:v>
                </c:pt>
                <c:pt idx="1">
                  <c:v>Sidewalk Issues</c:v>
                </c:pt>
                <c:pt idx="2">
                  <c:v>Road/Street Issues</c:v>
                </c:pt>
                <c:pt idx="3">
                  <c:v>Traffic or Pedestrian Signal, Request </c:v>
                </c:pt>
                <c:pt idx="4">
                  <c:v>Road/Street Issues</c:v>
                </c:pt>
                <c:pt idx="5">
                  <c:v>City Facilities and Infrastructure</c:v>
                </c:pt>
                <c:pt idx="6">
                  <c:v>City Facilities and Infrastructure</c:v>
                </c:pt>
                <c:pt idx="7">
                  <c:v>Personnel (City)</c:v>
                </c:pt>
                <c:pt idx="8">
                  <c:v>Road/Street Issues</c:v>
                </c:pt>
                <c:pt idx="9">
                  <c:v>Brick/Block or Concrete Slab Repair</c:v>
                </c:pt>
              </c:strCache>
            </c:strRef>
          </c:cat>
          <c:val>
            <c:numRef>
              <c:f>Elapsed_Days_Open!$C$2:$C$11</c:f>
              <c:numCache>
                <c:formatCode>#,##0</c:formatCode>
                <c:ptCount val="10"/>
                <c:pt idx="0">
                  <c:v>1544</c:v>
                </c:pt>
                <c:pt idx="1">
                  <c:v>1461.8571428571429</c:v>
                </c:pt>
                <c:pt idx="2">
                  <c:v>1355</c:v>
                </c:pt>
                <c:pt idx="3">
                  <c:v>1348</c:v>
                </c:pt>
                <c:pt idx="4">
                  <c:v>1263</c:v>
                </c:pt>
                <c:pt idx="5">
                  <c:v>1125.673913043478</c:v>
                </c:pt>
                <c:pt idx="6">
                  <c:v>1094.0165289256199</c:v>
                </c:pt>
                <c:pt idx="7">
                  <c:v>1088</c:v>
                </c:pt>
                <c:pt idx="8">
                  <c:v>1018.064516129032</c:v>
                </c:pt>
                <c:pt idx="9">
                  <c:v>1013.559322033898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1-4161-B292-A728AB6E0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7117552"/>
        <c:axId val="1441442304"/>
        <c:axId val="0"/>
      </c:bar3DChart>
      <c:catAx>
        <c:axId val="153711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Request Types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442304"/>
        <c:crosses val="autoZero"/>
        <c:auto val="1"/>
        <c:lblAlgn val="ctr"/>
        <c:lblOffset val="100"/>
        <c:noMultiLvlLbl val="0"/>
      </c:catAx>
      <c:valAx>
        <c:axId val="144144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Mean Number of Days Open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11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3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Mean Elapsed Days Requests Have Stayed Open,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Elapsed_Days_Open_by_Dept!$B$1</c:f>
              <c:strCache>
                <c:ptCount val="1"/>
                <c:pt idx="0">
                  <c:v>Mean Elapsed Days Open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Elapsed_Days_Open_by_Dept!$A$2:$A$11</c:f>
              <c:strCache>
                <c:ptCount val="10"/>
                <c:pt idx="0">
                  <c:v>DPW - Traffic</c:v>
                </c:pt>
                <c:pt idx="1">
                  <c:v>PCSC</c:v>
                </c:pt>
                <c:pt idx="2">
                  <c:v>DPW - Transportation &amp; Engineering</c:v>
                </c:pt>
                <c:pt idx="3">
                  <c:v>Police - AVU</c:v>
                </c:pt>
                <c:pt idx="4">
                  <c:v>DOMI - Streets</c:v>
                </c:pt>
                <c:pt idx="5">
                  <c:v>DOMI - Structures</c:v>
                </c:pt>
                <c:pt idx="6">
                  <c:v>DPW - Permits</c:v>
                </c:pt>
                <c:pt idx="7">
                  <c:v>City Planning - Bicycles/Pedestrian traffic</c:v>
                </c:pt>
                <c:pt idx="8">
                  <c:v>DPW - Administration</c:v>
                </c:pt>
                <c:pt idx="9">
                  <c:v>EMS - Administration</c:v>
                </c:pt>
              </c:strCache>
            </c:strRef>
          </c:cat>
          <c:val>
            <c:numRef>
              <c:f>Elapsed_Days_Open_by_Dept!$B$2:$B$11</c:f>
              <c:numCache>
                <c:formatCode>#,##0</c:formatCode>
                <c:ptCount val="10"/>
                <c:pt idx="0">
                  <c:v>1263</c:v>
                </c:pt>
                <c:pt idx="1">
                  <c:v>1088</c:v>
                </c:pt>
                <c:pt idx="2">
                  <c:v>1023.5</c:v>
                </c:pt>
                <c:pt idx="3">
                  <c:v>984.74113856068743</c:v>
                </c:pt>
                <c:pt idx="4">
                  <c:v>948.58743169398906</c:v>
                </c:pt>
                <c:pt idx="5">
                  <c:v>901.12121212121212</c:v>
                </c:pt>
                <c:pt idx="6">
                  <c:v>871.5</c:v>
                </c:pt>
                <c:pt idx="7">
                  <c:v>850.66666666666663</c:v>
                </c:pt>
                <c:pt idx="8">
                  <c:v>812.536231884058</c:v>
                </c:pt>
                <c:pt idx="9">
                  <c:v>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1-4536-A775-9FC52B66F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23929199"/>
        <c:axId val="1252994911"/>
        <c:axId val="0"/>
      </c:bar3DChart>
      <c:catAx>
        <c:axId val="1023929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Department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994911"/>
        <c:crosses val="autoZero"/>
        <c:auto val="1"/>
        <c:lblAlgn val="ctr"/>
        <c:lblOffset val="100"/>
        <c:noMultiLvlLbl val="0"/>
      </c:catAx>
      <c:valAx>
        <c:axId val="125299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Days Open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29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20 Types of Closed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Top_20_Closed_Requests!$B$1</c:f>
              <c:strCache>
                <c:ptCount val="1"/>
                <c:pt idx="0">
                  <c:v>Closed Req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Top_20_Closed_Requests!$A$2:$A$21</c:f>
              <c:strCache>
                <c:ptCount val="20"/>
                <c:pt idx="0">
                  <c:v>Road/Street Issues</c:v>
                </c:pt>
                <c:pt idx="1">
                  <c:v>Neighborhood Issues</c:v>
                </c:pt>
                <c:pt idx="2">
                  <c:v>Garbage and Litter Issues</c:v>
                </c:pt>
                <c:pt idx="3">
                  <c:v>Building Maintenance</c:v>
                </c:pt>
                <c:pt idx="4">
                  <c:v>Tree Issues</c:v>
                </c:pt>
                <c:pt idx="5">
                  <c:v>Parking</c:v>
                </c:pt>
                <c:pt idx="6">
                  <c:v>Refuse Violations</c:v>
                </c:pt>
                <c:pt idx="7">
                  <c:v>Utility Issues</c:v>
                </c:pt>
                <c:pt idx="8">
                  <c:v>Animal Issues</c:v>
                </c:pt>
                <c:pt idx="9">
                  <c:v>Construction Issues</c:v>
                </c:pt>
                <c:pt idx="10">
                  <c:v>Street Light</c:v>
                </c:pt>
                <c:pt idx="11">
                  <c:v>Traffic and Street Sign Issues</c:v>
                </c:pt>
                <c:pt idx="12">
                  <c:v>Public Safety</c:v>
                </c:pt>
                <c:pt idx="13">
                  <c:v>Business Issues</c:v>
                </c:pt>
                <c:pt idx="14">
                  <c:v>Referral</c:v>
                </c:pt>
                <c:pt idx="15">
                  <c:v>City Source (CDBG)</c:v>
                </c:pt>
                <c:pt idx="16">
                  <c:v>Sidewalk Issues</c:v>
                </c:pt>
                <c:pt idx="17">
                  <c:v>Catch Basin, Clogged</c:v>
                </c:pt>
                <c:pt idx="18">
                  <c:v>City Facilities and Infrastructure</c:v>
                </c:pt>
                <c:pt idx="19">
                  <c:v>Parks Issues</c:v>
                </c:pt>
              </c:strCache>
            </c:strRef>
          </c:cat>
          <c:val>
            <c:numRef>
              <c:f>Top_20_Closed_Requests!$B$2:$B$21</c:f>
              <c:numCache>
                <c:formatCode>#,##0</c:formatCode>
                <c:ptCount val="20"/>
                <c:pt idx="0">
                  <c:v>102802</c:v>
                </c:pt>
                <c:pt idx="1">
                  <c:v>32106</c:v>
                </c:pt>
                <c:pt idx="2">
                  <c:v>28395</c:v>
                </c:pt>
                <c:pt idx="3">
                  <c:v>14829</c:v>
                </c:pt>
                <c:pt idx="4">
                  <c:v>11756</c:v>
                </c:pt>
                <c:pt idx="5">
                  <c:v>11413</c:v>
                </c:pt>
                <c:pt idx="6">
                  <c:v>9976</c:v>
                </c:pt>
                <c:pt idx="7">
                  <c:v>9789</c:v>
                </c:pt>
                <c:pt idx="8">
                  <c:v>9729</c:v>
                </c:pt>
                <c:pt idx="9">
                  <c:v>9395</c:v>
                </c:pt>
                <c:pt idx="10">
                  <c:v>7231</c:v>
                </c:pt>
                <c:pt idx="11">
                  <c:v>6084</c:v>
                </c:pt>
                <c:pt idx="12">
                  <c:v>5913</c:v>
                </c:pt>
                <c:pt idx="13">
                  <c:v>4878</c:v>
                </c:pt>
                <c:pt idx="14">
                  <c:v>4773</c:v>
                </c:pt>
                <c:pt idx="15">
                  <c:v>4585</c:v>
                </c:pt>
                <c:pt idx="16">
                  <c:v>3333</c:v>
                </c:pt>
                <c:pt idx="17">
                  <c:v>2956</c:v>
                </c:pt>
                <c:pt idx="18">
                  <c:v>2642</c:v>
                </c:pt>
                <c:pt idx="19">
                  <c:v>2640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4-4CEA-BE45-C449E4576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1171760"/>
        <c:axId val="2133075264"/>
        <c:axId val="0"/>
      </c:bar3DChart>
      <c:catAx>
        <c:axId val="25117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Request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075264"/>
        <c:crosses val="autoZero"/>
        <c:auto val="1"/>
        <c:lblAlgn val="ctr"/>
        <c:lblOffset val="100"/>
        <c:noMultiLvlLbl val="0"/>
      </c:catAx>
      <c:valAx>
        <c:axId val="21330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Request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7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-3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10 Closed Requests,</a:t>
            </a:r>
            <a:r>
              <a:rPr lang="en-US" b="1" baseline="0"/>
              <a:t> by Request Category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Top_10_Closed_Requests!$J$1</c:f>
              <c:strCache>
                <c:ptCount val="1"/>
                <c:pt idx="0">
                  <c:v>% Total Closed Reqs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7376-4149-BCA2-51D1D6B3DF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376-4149-BCA2-51D1D6B3DF6E}"/>
              </c:ext>
            </c:extLst>
          </c:dPt>
          <c:dLbls>
            <c:dLbl>
              <c:idx val="0"/>
              <c:layout>
                <c:manualLayout>
                  <c:x val="-7.8571959755030618E-2"/>
                  <c:y val="-1.858340624088655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376-4149-BCA2-51D1D6B3DF6E}"/>
                </c:ext>
              </c:extLst>
            </c:dLbl>
            <c:dLbl>
              <c:idx val="10"/>
              <c:layout>
                <c:manualLayout>
                  <c:x val="-2.1236876640419945E-3"/>
                  <c:y val="-5.183398950131233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376-4149-BCA2-51D1D6B3DF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Top_10_Closed_Requests!$I$2:$I$12</c:f>
              <c:strCache>
                <c:ptCount val="11"/>
                <c:pt idx="0">
                  <c:v>Road/Street Issues</c:v>
                </c:pt>
                <c:pt idx="1">
                  <c:v>Neighborhood Issues</c:v>
                </c:pt>
                <c:pt idx="2">
                  <c:v>Garbage and Litter Issues</c:v>
                </c:pt>
                <c:pt idx="3">
                  <c:v>Building Maintenance</c:v>
                </c:pt>
                <c:pt idx="4">
                  <c:v>Refuse Violations</c:v>
                </c:pt>
                <c:pt idx="5">
                  <c:v>Animal Issues</c:v>
                </c:pt>
                <c:pt idx="6">
                  <c:v>Garbage and Litter Issues</c:v>
                </c:pt>
                <c:pt idx="7">
                  <c:v>Construction Issues</c:v>
                </c:pt>
                <c:pt idx="8">
                  <c:v>Tree Issues</c:v>
                </c:pt>
                <c:pt idx="9">
                  <c:v>Utility Issues</c:v>
                </c:pt>
                <c:pt idx="10">
                  <c:v>Other</c:v>
                </c:pt>
              </c:strCache>
            </c:strRef>
          </c:cat>
          <c:val>
            <c:numRef>
              <c:f>Top_10_Closed_Requests!$J$2:$J$12</c:f>
              <c:numCache>
                <c:formatCode>0.00</c:formatCode>
                <c:ptCount val="11"/>
                <c:pt idx="0">
                  <c:v>16.00547240828924</c:v>
                </c:pt>
                <c:pt idx="1">
                  <c:v>7.8209835133786498</c:v>
                </c:pt>
                <c:pt idx="2">
                  <c:v>4.096375190427251</c:v>
                </c:pt>
                <c:pt idx="3">
                  <c:v>3.4992349864015941</c:v>
                </c:pt>
                <c:pt idx="4">
                  <c:v>3.2024824112964261</c:v>
                </c:pt>
                <c:pt idx="5">
                  <c:v>2.7517357381968148</c:v>
                </c:pt>
                <c:pt idx="6">
                  <c:v>2.310241929354381</c:v>
                </c:pt>
                <c:pt idx="7">
                  <c:v>2.2289489076663291</c:v>
                </c:pt>
                <c:pt idx="8">
                  <c:v>2.1873110185090332</c:v>
                </c:pt>
                <c:pt idx="9">
                  <c:v>1.7712625863738349</c:v>
                </c:pt>
                <c:pt idx="10">
                  <c:v>54.125951310106444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76-4149-BCA2-51D1D6B3DF6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14</xdr:row>
      <xdr:rowOff>175260</xdr:rowOff>
    </xdr:from>
    <xdr:to>
      <xdr:col>10</xdr:col>
      <xdr:colOff>22860</xdr:colOff>
      <xdr:row>29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F00512-528E-41E9-B7F0-BC653EFAF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186690</xdr:colOff>
      <xdr:row>1</xdr:row>
      <xdr:rowOff>160020</xdr:rowOff>
    </xdr:from>
    <xdr:to>
      <xdr:col>14</xdr:col>
      <xdr:colOff>15240</xdr:colOff>
      <xdr:row>24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D470F2-431B-438F-A131-2A87111C8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7</xdr:row>
      <xdr:rowOff>83820</xdr:rowOff>
    </xdr:from>
    <xdr:to>
      <xdr:col>13</xdr:col>
      <xdr:colOff>45720</xdr:colOff>
      <xdr:row>25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E7FF4B-857D-4380-890E-2EB467A7D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15</xdr:row>
      <xdr:rowOff>15240</xdr:rowOff>
    </xdr:from>
    <xdr:to>
      <xdr:col>11</xdr:col>
      <xdr:colOff>552450</xdr:colOff>
      <xdr:row>31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3B6BD-90F8-4512-AD52-560BEB18A8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312420</xdr:colOff>
      <xdr:row>1</xdr:row>
      <xdr:rowOff>114300</xdr:rowOff>
    </xdr:from>
    <xdr:to>
      <xdr:col>21</xdr:col>
      <xdr:colOff>449580</xdr:colOff>
      <xdr:row>20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25CB66-D831-40BC-B796-E8BCC6BBE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16</xdr:row>
      <xdr:rowOff>137160</xdr:rowOff>
    </xdr:from>
    <xdr:to>
      <xdr:col>11</xdr:col>
      <xdr:colOff>38100</xdr:colOff>
      <xdr:row>31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9822DF-ABB6-4424-AF9B-D40C37804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3</xdr:row>
      <xdr:rowOff>7620</xdr:rowOff>
    </xdr:from>
    <xdr:to>
      <xdr:col>20</xdr:col>
      <xdr:colOff>281940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187985-3382-4103-9E55-CC8F2C312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20</xdr:row>
      <xdr:rowOff>53340</xdr:rowOff>
    </xdr:from>
    <xdr:to>
      <xdr:col>12</xdr:col>
      <xdr:colOff>95250</xdr:colOff>
      <xdr:row>38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0BEEDD-CBB3-468E-9E9B-23E5B8604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365760</xdr:colOff>
      <xdr:row>6</xdr:row>
      <xdr:rowOff>91440</xdr:rowOff>
    </xdr:from>
    <xdr:to>
      <xdr:col>12</xdr:col>
      <xdr:colOff>60960</xdr:colOff>
      <xdr:row>21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3FE6C1-AD1B-4525-82E0-499BE8446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6</xdr:row>
      <xdr:rowOff>175260</xdr:rowOff>
    </xdr:from>
    <xdr:to>
      <xdr:col>11</xdr:col>
      <xdr:colOff>419100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DA0F97-E443-4D6A-A7D5-143B8654F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106680</xdr:colOff>
      <xdr:row>16</xdr:row>
      <xdr:rowOff>91440</xdr:rowOff>
    </xdr:from>
    <xdr:to>
      <xdr:col>10</xdr:col>
      <xdr:colOff>243840</xdr:colOff>
      <xdr:row>36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A22733-6082-4E2E-9943-D9079E1FC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278130</xdr:colOff>
      <xdr:row>7</xdr:row>
      <xdr:rowOff>144780</xdr:rowOff>
    </xdr:from>
    <xdr:to>
      <xdr:col>16</xdr:col>
      <xdr:colOff>586740</xdr:colOff>
      <xdr:row>29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A047FE-3BAB-46D1-AB35-BF7D6DE27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95250</xdr:colOff>
      <xdr:row>12</xdr:row>
      <xdr:rowOff>160020</xdr:rowOff>
    </xdr:from>
    <xdr:to>
      <xdr:col>9</xdr:col>
      <xdr:colOff>300990</xdr:colOff>
      <xdr:row>30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202FDF-E6C0-4B8E-AA69-80CF9B5C7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9</xdr:row>
      <xdr:rowOff>175260</xdr:rowOff>
    </xdr:from>
    <xdr:to>
      <xdr:col>17</xdr:col>
      <xdr:colOff>60960</xdr:colOff>
      <xdr:row>27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FA3331-F203-4A3D-AEC1-344E2F6E6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331470</xdr:colOff>
      <xdr:row>5</xdr:row>
      <xdr:rowOff>38100</xdr:rowOff>
    </xdr:from>
    <xdr:to>
      <xdr:col>12</xdr:col>
      <xdr:colOff>586740</xdr:colOff>
      <xdr:row>19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8DA270-769E-4BCD-87FD-AD3B677D8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12</xdr:row>
      <xdr:rowOff>53340</xdr:rowOff>
    </xdr:from>
    <xdr:to>
      <xdr:col>8</xdr:col>
      <xdr:colOff>998220</xdr:colOff>
      <xdr:row>27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95B7AC-2BDF-4EB3-949D-248425C6D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12</xdr:row>
      <xdr:rowOff>60960</xdr:rowOff>
    </xdr:from>
    <xdr:to>
      <xdr:col>10</xdr:col>
      <xdr:colOff>373380</xdr:colOff>
      <xdr:row>27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A5CC90-645F-419A-A6DB-41A38FAEA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D92B3-B569-4BCF-8DCD-A409C3068D9E}">
  <dimension ref="A1:F199"/>
  <sheetViews>
    <sheetView tabSelected="1" topLeftCell="A7" workbookViewId="0">
      <selection activeCell="E3" sqref="E3:F14"/>
    </sheetView>
  </sheetViews>
  <sheetFormatPr defaultRowHeight="14.4" x14ac:dyDescent="0.3"/>
  <cols>
    <col min="1" max="1" width="28.88671875" customWidth="1"/>
    <col min="2" max="2" width="15.6640625" style="6" customWidth="1"/>
    <col min="3" max="3" width="14.5546875" style="3" customWidth="1"/>
    <col min="5" max="5" width="22.44140625" customWidth="1"/>
    <col min="6" max="6" width="8.88671875" style="3"/>
  </cols>
  <sheetData>
    <row r="1" spans="1:6" s="1" customFormat="1" x14ac:dyDescent="0.3">
      <c r="A1" s="1" t="s">
        <v>344</v>
      </c>
      <c r="B1" s="7" t="s">
        <v>22</v>
      </c>
      <c r="C1" s="2" t="s">
        <v>23</v>
      </c>
      <c r="E1" s="1" t="s">
        <v>4</v>
      </c>
      <c r="F1" s="2"/>
    </row>
    <row r="2" spans="1:6" x14ac:dyDescent="0.3">
      <c r="A2" t="s">
        <v>321</v>
      </c>
      <c r="B2" s="6">
        <v>111244</v>
      </c>
      <c r="C2" s="3">
        <f>B2/$E$2 * 100</f>
        <v>29.808465256862345</v>
      </c>
      <c r="E2" s="6">
        <v>373196</v>
      </c>
    </row>
    <row r="3" spans="1:6" x14ac:dyDescent="0.3">
      <c r="A3" t="s">
        <v>190</v>
      </c>
      <c r="B3" s="6">
        <v>46667</v>
      </c>
      <c r="C3" s="3">
        <f t="shared" ref="C3:C66" si="0">B3/$E$2 * 100</f>
        <v>12.504689224964899</v>
      </c>
      <c r="E3" s="1" t="s">
        <v>19</v>
      </c>
      <c r="F3" s="2" t="s">
        <v>343</v>
      </c>
    </row>
    <row r="4" spans="1:6" x14ac:dyDescent="0.3">
      <c r="A4" t="s">
        <v>322</v>
      </c>
      <c r="B4" s="6">
        <v>30132</v>
      </c>
      <c r="C4" s="3">
        <f t="shared" si="0"/>
        <v>8.0740415224171755</v>
      </c>
      <c r="E4" t="s">
        <v>321</v>
      </c>
      <c r="F4" s="3">
        <v>29.808465256862345</v>
      </c>
    </row>
    <row r="5" spans="1:6" x14ac:dyDescent="0.3">
      <c r="A5" t="s">
        <v>1</v>
      </c>
      <c r="B5" s="6">
        <v>23451</v>
      </c>
      <c r="C5" s="3">
        <f t="shared" si="0"/>
        <v>6.2838294086753343</v>
      </c>
      <c r="E5" t="s">
        <v>190</v>
      </c>
      <c r="F5" s="3">
        <v>12.504689224964899</v>
      </c>
    </row>
    <row r="6" spans="1:6" x14ac:dyDescent="0.3">
      <c r="A6" t="s">
        <v>291</v>
      </c>
      <c r="B6" s="6">
        <v>19889</v>
      </c>
      <c r="C6" s="3">
        <f t="shared" si="0"/>
        <v>5.3293711615344215</v>
      </c>
      <c r="E6" t="s">
        <v>322</v>
      </c>
      <c r="F6" s="3">
        <v>8.0740415224171755</v>
      </c>
    </row>
    <row r="7" spans="1:6" x14ac:dyDescent="0.3">
      <c r="A7" t="s">
        <v>60</v>
      </c>
      <c r="B7" s="6">
        <v>13215</v>
      </c>
      <c r="C7" s="3">
        <f t="shared" si="0"/>
        <v>3.5410347377785403</v>
      </c>
      <c r="E7" t="s">
        <v>1</v>
      </c>
      <c r="F7" s="3">
        <v>6.2838294086753343</v>
      </c>
    </row>
    <row r="8" spans="1:6" x14ac:dyDescent="0.3">
      <c r="A8" t="s">
        <v>323</v>
      </c>
      <c r="B8" s="6">
        <v>12980</v>
      </c>
      <c r="C8" s="3">
        <f t="shared" si="0"/>
        <v>3.4780651453927698</v>
      </c>
      <c r="E8" t="s">
        <v>291</v>
      </c>
      <c r="F8" s="3">
        <v>5.3293711615344215</v>
      </c>
    </row>
    <row r="9" spans="1:6" x14ac:dyDescent="0.3">
      <c r="A9" t="s">
        <v>324</v>
      </c>
      <c r="B9" s="6">
        <v>11019</v>
      </c>
      <c r="C9" s="3">
        <f t="shared" si="0"/>
        <v>2.9526039936119362</v>
      </c>
      <c r="E9" t="s">
        <v>60</v>
      </c>
      <c r="F9" s="3">
        <v>3.5410347377785403</v>
      </c>
    </row>
    <row r="10" spans="1:6" x14ac:dyDescent="0.3">
      <c r="A10" t="s">
        <v>325</v>
      </c>
      <c r="B10" s="6">
        <v>10583</v>
      </c>
      <c r="C10" s="3">
        <f t="shared" si="0"/>
        <v>2.8357753030579103</v>
      </c>
      <c r="E10" t="s">
        <v>323</v>
      </c>
      <c r="F10" s="3">
        <v>3.4780651453927698</v>
      </c>
    </row>
    <row r="11" spans="1:6" x14ac:dyDescent="0.3">
      <c r="A11" t="s">
        <v>17</v>
      </c>
      <c r="B11" s="6">
        <v>10252</v>
      </c>
      <c r="C11" s="3">
        <f t="shared" si="0"/>
        <v>2.7470819622932723</v>
      </c>
      <c r="E11" t="s">
        <v>324</v>
      </c>
      <c r="F11" s="3">
        <v>2.9526039936119362</v>
      </c>
    </row>
    <row r="12" spans="1:6" x14ac:dyDescent="0.3">
      <c r="A12" t="s">
        <v>326</v>
      </c>
      <c r="B12" s="6">
        <v>9852</v>
      </c>
      <c r="C12" s="3">
        <f t="shared" si="0"/>
        <v>2.6398996773813224</v>
      </c>
      <c r="E12" t="s">
        <v>325</v>
      </c>
      <c r="F12" s="3">
        <v>2.8357753030579103</v>
      </c>
    </row>
    <row r="13" spans="1:6" x14ac:dyDescent="0.3">
      <c r="A13" t="s">
        <v>327</v>
      </c>
      <c r="B13" s="6">
        <v>7645</v>
      </c>
      <c r="C13" s="3">
        <f t="shared" si="0"/>
        <v>2.0485214203796396</v>
      </c>
      <c r="E13" t="s">
        <v>17</v>
      </c>
      <c r="F13" s="3">
        <v>2.7470819622932723</v>
      </c>
    </row>
    <row r="14" spans="1:6" x14ac:dyDescent="0.3">
      <c r="A14" t="s">
        <v>294</v>
      </c>
      <c r="B14" s="6">
        <v>7477</v>
      </c>
      <c r="C14" s="3">
        <f t="shared" si="0"/>
        <v>2.0035048607166206</v>
      </c>
      <c r="E14" t="s">
        <v>3</v>
      </c>
      <c r="F14" s="3">
        <f xml:space="preserve"> 100 - SUM(F4:F13)</f>
        <v>22.445042283411397</v>
      </c>
    </row>
    <row r="15" spans="1:6" x14ac:dyDescent="0.3">
      <c r="A15" t="s">
        <v>31</v>
      </c>
      <c r="B15" s="6">
        <v>6211</v>
      </c>
      <c r="C15" s="3">
        <f t="shared" si="0"/>
        <v>1.6642729289702995</v>
      </c>
    </row>
    <row r="16" spans="1:6" x14ac:dyDescent="0.3">
      <c r="A16" t="s">
        <v>328</v>
      </c>
      <c r="B16" s="6">
        <v>5616</v>
      </c>
      <c r="C16" s="3">
        <f t="shared" si="0"/>
        <v>1.5048392801637744</v>
      </c>
    </row>
    <row r="17" spans="1:3" x14ac:dyDescent="0.3">
      <c r="A17" t="s">
        <v>329</v>
      </c>
      <c r="B17" s="6">
        <v>5091</v>
      </c>
      <c r="C17" s="3">
        <f t="shared" si="0"/>
        <v>1.3641625312168404</v>
      </c>
    </row>
    <row r="18" spans="1:3" x14ac:dyDescent="0.3">
      <c r="A18" t="s">
        <v>30</v>
      </c>
      <c r="B18" s="6">
        <v>4786</v>
      </c>
      <c r="C18" s="3">
        <f t="shared" si="0"/>
        <v>1.2824360389714788</v>
      </c>
    </row>
    <row r="19" spans="1:3" x14ac:dyDescent="0.3">
      <c r="A19" t="s">
        <v>330</v>
      </c>
      <c r="B19" s="6">
        <v>3405</v>
      </c>
      <c r="C19" s="3">
        <f t="shared" si="0"/>
        <v>0.91238920031297222</v>
      </c>
    </row>
    <row r="20" spans="1:3" x14ac:dyDescent="0.3">
      <c r="A20" t="s">
        <v>37</v>
      </c>
      <c r="B20" s="6">
        <v>3394</v>
      </c>
      <c r="C20" s="3">
        <f t="shared" si="0"/>
        <v>0.90944168747789356</v>
      </c>
    </row>
    <row r="21" spans="1:3" x14ac:dyDescent="0.3">
      <c r="A21" t="s">
        <v>331</v>
      </c>
      <c r="B21" s="6">
        <v>3150</v>
      </c>
      <c r="C21" s="3">
        <f t="shared" si="0"/>
        <v>0.84406049368160418</v>
      </c>
    </row>
    <row r="22" spans="1:3" x14ac:dyDescent="0.3">
      <c r="A22" t="s">
        <v>332</v>
      </c>
      <c r="B22" s="6">
        <v>2732</v>
      </c>
      <c r="C22" s="3">
        <f t="shared" si="0"/>
        <v>0.73205500594861683</v>
      </c>
    </row>
    <row r="23" spans="1:3" x14ac:dyDescent="0.3">
      <c r="A23" t="s">
        <v>333</v>
      </c>
      <c r="B23" s="6">
        <v>2410</v>
      </c>
      <c r="C23" s="3">
        <f t="shared" si="0"/>
        <v>0.6457732665944973</v>
      </c>
    </row>
    <row r="24" spans="1:3" x14ac:dyDescent="0.3">
      <c r="A24" t="s">
        <v>43</v>
      </c>
      <c r="B24" s="6">
        <v>2267</v>
      </c>
      <c r="C24" s="3">
        <f t="shared" si="0"/>
        <v>0.60745559973847529</v>
      </c>
    </row>
    <row r="25" spans="1:3" x14ac:dyDescent="0.3">
      <c r="A25" t="s">
        <v>252</v>
      </c>
      <c r="B25" s="6">
        <v>2229</v>
      </c>
      <c r="C25" s="3">
        <f t="shared" si="0"/>
        <v>0.59727328267183999</v>
      </c>
    </row>
    <row r="26" spans="1:3" x14ac:dyDescent="0.3">
      <c r="A26" t="s">
        <v>11</v>
      </c>
      <c r="B26" s="6">
        <v>1921</v>
      </c>
      <c r="C26" s="3">
        <f t="shared" si="0"/>
        <v>0.51474292328963878</v>
      </c>
    </row>
    <row r="27" spans="1:3" x14ac:dyDescent="0.3">
      <c r="A27" t="s">
        <v>334</v>
      </c>
      <c r="B27" s="6">
        <v>1888</v>
      </c>
      <c r="C27" s="3">
        <f t="shared" si="0"/>
        <v>0.5059003847844028</v>
      </c>
    </row>
    <row r="28" spans="1:3" x14ac:dyDescent="0.3">
      <c r="A28" t="s">
        <v>0</v>
      </c>
      <c r="B28" s="6">
        <v>1534</v>
      </c>
      <c r="C28" s="3">
        <f t="shared" si="0"/>
        <v>0.41104406263732729</v>
      </c>
    </row>
    <row r="29" spans="1:3" x14ac:dyDescent="0.3">
      <c r="A29" t="s">
        <v>61</v>
      </c>
      <c r="B29" s="6">
        <v>1111</v>
      </c>
      <c r="C29" s="3">
        <f t="shared" si="0"/>
        <v>0.29769879634294044</v>
      </c>
    </row>
    <row r="30" spans="1:3" x14ac:dyDescent="0.3">
      <c r="A30" t="s">
        <v>58</v>
      </c>
      <c r="B30" s="6">
        <v>1069</v>
      </c>
      <c r="C30" s="3">
        <f t="shared" si="0"/>
        <v>0.2864446564271857</v>
      </c>
    </row>
    <row r="31" spans="1:3" x14ac:dyDescent="0.3">
      <c r="A31" t="s">
        <v>65</v>
      </c>
      <c r="B31" s="6">
        <v>860</v>
      </c>
      <c r="C31" s="3">
        <f t="shared" si="0"/>
        <v>0.23044191256069196</v>
      </c>
    </row>
    <row r="32" spans="1:3" x14ac:dyDescent="0.3">
      <c r="A32" t="s">
        <v>97</v>
      </c>
      <c r="B32" s="6">
        <v>801</v>
      </c>
      <c r="C32" s="3">
        <f t="shared" si="0"/>
        <v>0.2146325255361794</v>
      </c>
    </row>
    <row r="33" spans="1:3" x14ac:dyDescent="0.3">
      <c r="A33" t="s">
        <v>69</v>
      </c>
      <c r="B33" s="6">
        <v>762</v>
      </c>
      <c r="C33" s="3">
        <f t="shared" si="0"/>
        <v>0.20418225275726426</v>
      </c>
    </row>
    <row r="34" spans="1:3" x14ac:dyDescent="0.3">
      <c r="A34" t="s">
        <v>77</v>
      </c>
      <c r="B34" s="6">
        <v>692</v>
      </c>
      <c r="C34" s="3">
        <f t="shared" si="0"/>
        <v>0.18542535289767306</v>
      </c>
    </row>
    <row r="35" spans="1:3" x14ac:dyDescent="0.3">
      <c r="A35" t="s">
        <v>335</v>
      </c>
      <c r="B35" s="6">
        <v>676</v>
      </c>
      <c r="C35" s="3">
        <f t="shared" si="0"/>
        <v>0.1811380615011951</v>
      </c>
    </row>
    <row r="36" spans="1:3" x14ac:dyDescent="0.3">
      <c r="A36" t="s">
        <v>82</v>
      </c>
      <c r="B36" s="6">
        <v>668</v>
      </c>
      <c r="C36" s="3">
        <f t="shared" si="0"/>
        <v>0.17899441580295608</v>
      </c>
    </row>
    <row r="37" spans="1:3" x14ac:dyDescent="0.3">
      <c r="A37" t="s">
        <v>126</v>
      </c>
      <c r="B37" s="6">
        <v>656</v>
      </c>
      <c r="C37" s="3">
        <f t="shared" si="0"/>
        <v>0.17577894725559759</v>
      </c>
    </row>
    <row r="38" spans="1:3" x14ac:dyDescent="0.3">
      <c r="A38" t="s">
        <v>115</v>
      </c>
      <c r="B38" s="6">
        <v>617</v>
      </c>
      <c r="C38" s="3">
        <f t="shared" si="0"/>
        <v>0.16532867447668248</v>
      </c>
    </row>
    <row r="39" spans="1:3" x14ac:dyDescent="0.3">
      <c r="A39" t="s">
        <v>93</v>
      </c>
      <c r="B39" s="6">
        <v>506</v>
      </c>
      <c r="C39" s="3">
        <f t="shared" si="0"/>
        <v>0.13558559041361642</v>
      </c>
    </row>
    <row r="40" spans="1:3" x14ac:dyDescent="0.3">
      <c r="A40" t="s">
        <v>125</v>
      </c>
      <c r="B40" s="6">
        <v>455</v>
      </c>
      <c r="C40" s="3">
        <f t="shared" si="0"/>
        <v>0.12191984908734284</v>
      </c>
    </row>
    <row r="41" spans="1:3" x14ac:dyDescent="0.3">
      <c r="A41" t="s">
        <v>131</v>
      </c>
      <c r="B41" s="6">
        <v>390</v>
      </c>
      <c r="C41" s="3">
        <f t="shared" si="0"/>
        <v>0.10450272778915101</v>
      </c>
    </row>
    <row r="42" spans="1:3" x14ac:dyDescent="0.3">
      <c r="A42" t="s">
        <v>110</v>
      </c>
      <c r="B42" s="6">
        <v>378</v>
      </c>
      <c r="C42" s="3">
        <f t="shared" si="0"/>
        <v>0.10128725924179252</v>
      </c>
    </row>
    <row r="43" spans="1:3" x14ac:dyDescent="0.3">
      <c r="A43" t="s">
        <v>3</v>
      </c>
      <c r="B43" s="6">
        <v>357</v>
      </c>
      <c r="C43" s="3">
        <f t="shared" si="0"/>
        <v>9.5660189283915148E-2</v>
      </c>
    </row>
    <row r="44" spans="1:3" x14ac:dyDescent="0.3">
      <c r="A44" t="s">
        <v>108</v>
      </c>
      <c r="B44" s="6">
        <v>344</v>
      </c>
      <c r="C44" s="3">
        <f t="shared" si="0"/>
        <v>9.2176765024276797E-2</v>
      </c>
    </row>
    <row r="45" spans="1:3" x14ac:dyDescent="0.3">
      <c r="A45" t="s">
        <v>112</v>
      </c>
      <c r="B45" s="6">
        <v>325</v>
      </c>
      <c r="C45" s="3">
        <f t="shared" si="0"/>
        <v>8.7085606490959172E-2</v>
      </c>
    </row>
    <row r="46" spans="1:3" x14ac:dyDescent="0.3">
      <c r="A46" t="s">
        <v>122</v>
      </c>
      <c r="B46" s="6">
        <v>303</v>
      </c>
      <c r="C46" s="3">
        <f t="shared" si="0"/>
        <v>8.1190580820801939E-2</v>
      </c>
    </row>
    <row r="47" spans="1:3" x14ac:dyDescent="0.3">
      <c r="A47" t="s">
        <v>121</v>
      </c>
      <c r="B47" s="6">
        <v>264</v>
      </c>
      <c r="C47" s="3">
        <f t="shared" si="0"/>
        <v>7.0740308041886843E-2</v>
      </c>
    </row>
    <row r="48" spans="1:3" x14ac:dyDescent="0.3">
      <c r="A48" t="s">
        <v>336</v>
      </c>
      <c r="B48" s="6">
        <v>244</v>
      </c>
      <c r="C48" s="3">
        <f t="shared" si="0"/>
        <v>6.5381193796289344E-2</v>
      </c>
    </row>
    <row r="49" spans="1:3" x14ac:dyDescent="0.3">
      <c r="A49" t="s">
        <v>136</v>
      </c>
      <c r="B49" s="6">
        <v>224</v>
      </c>
      <c r="C49" s="3">
        <f t="shared" si="0"/>
        <v>6.0022079550691866E-2</v>
      </c>
    </row>
    <row r="50" spans="1:3" x14ac:dyDescent="0.3">
      <c r="A50" t="s">
        <v>142</v>
      </c>
      <c r="B50" s="6">
        <v>212</v>
      </c>
      <c r="C50" s="3">
        <f t="shared" si="0"/>
        <v>5.6806611003333368E-2</v>
      </c>
    </row>
    <row r="51" spans="1:3" x14ac:dyDescent="0.3">
      <c r="A51" t="s">
        <v>141</v>
      </c>
      <c r="B51" s="6">
        <v>204</v>
      </c>
      <c r="C51" s="3">
        <f t="shared" si="0"/>
        <v>5.4662965305094367E-2</v>
      </c>
    </row>
    <row r="52" spans="1:3" x14ac:dyDescent="0.3">
      <c r="A52" t="s">
        <v>200</v>
      </c>
      <c r="B52" s="6">
        <v>182</v>
      </c>
      <c r="C52" s="3">
        <f t="shared" si="0"/>
        <v>4.8767939634937141E-2</v>
      </c>
    </row>
    <row r="53" spans="1:3" x14ac:dyDescent="0.3">
      <c r="A53" t="s">
        <v>160</v>
      </c>
      <c r="B53" s="6">
        <v>158</v>
      </c>
      <c r="C53" s="3">
        <f t="shared" si="0"/>
        <v>4.2337002540220152E-2</v>
      </c>
    </row>
    <row r="54" spans="1:3" x14ac:dyDescent="0.3">
      <c r="A54" t="s">
        <v>179</v>
      </c>
      <c r="B54" s="6">
        <v>152</v>
      </c>
      <c r="C54" s="3">
        <f t="shared" si="0"/>
        <v>4.0729268266540906E-2</v>
      </c>
    </row>
    <row r="55" spans="1:3" x14ac:dyDescent="0.3">
      <c r="A55" t="s">
        <v>337</v>
      </c>
      <c r="B55" s="6">
        <v>145</v>
      </c>
      <c r="C55" s="3">
        <f t="shared" si="0"/>
        <v>3.8853578280581787E-2</v>
      </c>
    </row>
    <row r="56" spans="1:3" x14ac:dyDescent="0.3">
      <c r="A56" t="s">
        <v>159</v>
      </c>
      <c r="B56" s="6">
        <v>145</v>
      </c>
      <c r="C56" s="3">
        <f t="shared" si="0"/>
        <v>3.8853578280581787E-2</v>
      </c>
    </row>
    <row r="57" spans="1:3" x14ac:dyDescent="0.3">
      <c r="A57" t="s">
        <v>338</v>
      </c>
      <c r="B57" s="6">
        <v>138</v>
      </c>
      <c r="C57" s="3">
        <f t="shared" si="0"/>
        <v>3.697788829462266E-2</v>
      </c>
    </row>
    <row r="58" spans="1:3" x14ac:dyDescent="0.3">
      <c r="A58" t="s">
        <v>261</v>
      </c>
      <c r="B58" s="6">
        <v>138</v>
      </c>
      <c r="C58" s="3">
        <f t="shared" si="0"/>
        <v>3.697788829462266E-2</v>
      </c>
    </row>
    <row r="59" spans="1:3" x14ac:dyDescent="0.3">
      <c r="A59" t="s">
        <v>169</v>
      </c>
      <c r="B59" s="6">
        <v>134</v>
      </c>
      <c r="C59" s="3">
        <f t="shared" si="0"/>
        <v>3.590606544550317E-2</v>
      </c>
    </row>
    <row r="60" spans="1:3" x14ac:dyDescent="0.3">
      <c r="A60" t="s">
        <v>164</v>
      </c>
      <c r="B60" s="6">
        <v>121</v>
      </c>
      <c r="C60" s="3">
        <f t="shared" si="0"/>
        <v>3.2422641185864798E-2</v>
      </c>
    </row>
    <row r="61" spans="1:3" x14ac:dyDescent="0.3">
      <c r="A61" t="s">
        <v>198</v>
      </c>
      <c r="B61" s="6">
        <v>105</v>
      </c>
      <c r="C61" s="3">
        <f t="shared" si="0"/>
        <v>2.813534978938681E-2</v>
      </c>
    </row>
    <row r="62" spans="1:3" x14ac:dyDescent="0.3">
      <c r="A62" t="s">
        <v>201</v>
      </c>
      <c r="B62" s="6">
        <v>89</v>
      </c>
      <c r="C62" s="3">
        <f t="shared" si="0"/>
        <v>2.3848058392908818E-2</v>
      </c>
    </row>
    <row r="63" spans="1:3" x14ac:dyDescent="0.3">
      <c r="A63" t="s">
        <v>207</v>
      </c>
      <c r="B63" s="6">
        <v>71</v>
      </c>
      <c r="C63" s="3">
        <f t="shared" si="0"/>
        <v>1.9024855571871082E-2</v>
      </c>
    </row>
    <row r="64" spans="1:3" x14ac:dyDescent="0.3">
      <c r="A64" t="s">
        <v>187</v>
      </c>
      <c r="B64" s="6">
        <v>66</v>
      </c>
      <c r="C64" s="3">
        <f t="shared" si="0"/>
        <v>1.7685077010471711E-2</v>
      </c>
    </row>
    <row r="65" spans="1:3" x14ac:dyDescent="0.3">
      <c r="A65" t="s">
        <v>195</v>
      </c>
      <c r="B65" s="6">
        <v>63</v>
      </c>
      <c r="C65" s="3">
        <f t="shared" si="0"/>
        <v>1.6881209873632085E-2</v>
      </c>
    </row>
    <row r="66" spans="1:3" x14ac:dyDescent="0.3">
      <c r="A66" t="s">
        <v>205</v>
      </c>
      <c r="B66" s="6">
        <v>39</v>
      </c>
      <c r="C66" s="3">
        <f t="shared" si="0"/>
        <v>1.0450272778915101E-2</v>
      </c>
    </row>
    <row r="67" spans="1:3" x14ac:dyDescent="0.3">
      <c r="A67" t="s">
        <v>212</v>
      </c>
      <c r="B67" s="6">
        <v>33</v>
      </c>
      <c r="C67" s="3">
        <f t="shared" ref="C67:C88" si="1">B67/$E$2 * 100</f>
        <v>8.8425385052358554E-3</v>
      </c>
    </row>
    <row r="68" spans="1:3" x14ac:dyDescent="0.3">
      <c r="A68" t="s">
        <v>281</v>
      </c>
      <c r="B68" s="6">
        <v>26</v>
      </c>
      <c r="C68" s="3">
        <f t="shared" si="1"/>
        <v>6.9668485192767339E-3</v>
      </c>
    </row>
    <row r="69" spans="1:3" x14ac:dyDescent="0.3">
      <c r="A69" t="s">
        <v>247</v>
      </c>
      <c r="B69" s="6">
        <v>25</v>
      </c>
      <c r="C69" s="3">
        <f t="shared" si="1"/>
        <v>6.6988928069968588E-3</v>
      </c>
    </row>
    <row r="70" spans="1:3" x14ac:dyDescent="0.3">
      <c r="A70" t="s">
        <v>249</v>
      </c>
      <c r="B70" s="6">
        <v>24</v>
      </c>
      <c r="C70" s="3">
        <f t="shared" si="1"/>
        <v>6.4309370947169854E-3</v>
      </c>
    </row>
    <row r="71" spans="1:3" x14ac:dyDescent="0.3">
      <c r="A71" t="s">
        <v>220</v>
      </c>
      <c r="B71" s="6">
        <v>24</v>
      </c>
      <c r="C71" s="3">
        <f t="shared" si="1"/>
        <v>6.4309370947169854E-3</v>
      </c>
    </row>
    <row r="72" spans="1:3" x14ac:dyDescent="0.3">
      <c r="A72" t="s">
        <v>234</v>
      </c>
      <c r="B72" s="6">
        <v>23</v>
      </c>
      <c r="C72" s="3">
        <f t="shared" si="1"/>
        <v>6.1629813824371112E-3</v>
      </c>
    </row>
    <row r="73" spans="1:3" x14ac:dyDescent="0.3">
      <c r="A73" t="s">
        <v>267</v>
      </c>
      <c r="B73" s="6">
        <v>22</v>
      </c>
      <c r="C73" s="3">
        <f t="shared" si="1"/>
        <v>5.895025670157236E-3</v>
      </c>
    </row>
    <row r="74" spans="1:3" x14ac:dyDescent="0.3">
      <c r="A74" t="s">
        <v>228</v>
      </c>
      <c r="B74" s="6">
        <v>20</v>
      </c>
      <c r="C74" s="3">
        <f t="shared" si="1"/>
        <v>5.3591142455974876E-3</v>
      </c>
    </row>
    <row r="75" spans="1:3" x14ac:dyDescent="0.3">
      <c r="A75" t="s">
        <v>244</v>
      </c>
      <c r="B75" s="6">
        <v>16</v>
      </c>
      <c r="C75" s="3">
        <f t="shared" si="1"/>
        <v>4.2872913964779906E-3</v>
      </c>
    </row>
    <row r="76" spans="1:3" x14ac:dyDescent="0.3">
      <c r="A76" t="s">
        <v>260</v>
      </c>
      <c r="B76" s="6">
        <v>15</v>
      </c>
      <c r="C76" s="3">
        <f t="shared" si="1"/>
        <v>4.0193356841981154E-3</v>
      </c>
    </row>
    <row r="77" spans="1:3" x14ac:dyDescent="0.3">
      <c r="A77" t="s">
        <v>250</v>
      </c>
      <c r="B77" s="6">
        <v>9</v>
      </c>
      <c r="C77" s="3">
        <f t="shared" si="1"/>
        <v>2.4116014105188695E-3</v>
      </c>
    </row>
    <row r="78" spans="1:3" x14ac:dyDescent="0.3">
      <c r="A78" t="s">
        <v>256</v>
      </c>
      <c r="B78" s="6">
        <v>8</v>
      </c>
      <c r="C78" s="3">
        <f t="shared" si="1"/>
        <v>2.1436456982389953E-3</v>
      </c>
    </row>
    <row r="79" spans="1:3" x14ac:dyDescent="0.3">
      <c r="A79" t="s">
        <v>340</v>
      </c>
      <c r="B79" s="6">
        <v>7</v>
      </c>
      <c r="C79" s="3">
        <f t="shared" si="1"/>
        <v>1.8756899859591208E-3</v>
      </c>
    </row>
    <row r="80" spans="1:3" x14ac:dyDescent="0.3">
      <c r="A80" t="s">
        <v>341</v>
      </c>
      <c r="B80" s="6">
        <v>7</v>
      </c>
      <c r="C80" s="3">
        <f t="shared" si="1"/>
        <v>1.8756899859591208E-3</v>
      </c>
    </row>
    <row r="81" spans="1:3" x14ac:dyDescent="0.3">
      <c r="A81" t="s">
        <v>339</v>
      </c>
      <c r="B81" s="6">
        <v>7</v>
      </c>
      <c r="C81" s="3">
        <f t="shared" si="1"/>
        <v>1.8756899859591208E-3</v>
      </c>
    </row>
    <row r="82" spans="1:3" x14ac:dyDescent="0.3">
      <c r="A82" t="s">
        <v>251</v>
      </c>
      <c r="B82" s="6">
        <v>7</v>
      </c>
      <c r="C82" s="3">
        <f t="shared" si="1"/>
        <v>1.8756899859591208E-3</v>
      </c>
    </row>
    <row r="83" spans="1:3" x14ac:dyDescent="0.3">
      <c r="A83" t="s">
        <v>248</v>
      </c>
      <c r="B83" s="6">
        <v>6</v>
      </c>
      <c r="C83" s="3">
        <f t="shared" si="1"/>
        <v>1.6077342736792464E-3</v>
      </c>
    </row>
    <row r="84" spans="1:3" x14ac:dyDescent="0.3">
      <c r="A84" t="s">
        <v>264</v>
      </c>
      <c r="B84" s="6">
        <v>4</v>
      </c>
      <c r="C84" s="3">
        <f t="shared" si="1"/>
        <v>1.0718228491194976E-3</v>
      </c>
    </row>
    <row r="85" spans="1:3" x14ac:dyDescent="0.3">
      <c r="A85" t="s">
        <v>255</v>
      </c>
      <c r="B85" s="6">
        <v>3</v>
      </c>
      <c r="C85" s="3">
        <f t="shared" si="1"/>
        <v>8.0386713683962318E-4</v>
      </c>
    </row>
    <row r="86" spans="1:3" x14ac:dyDescent="0.3">
      <c r="A86" t="s">
        <v>280</v>
      </c>
      <c r="B86" s="6">
        <v>2</v>
      </c>
      <c r="C86" s="3">
        <f t="shared" si="1"/>
        <v>5.3591142455974882E-4</v>
      </c>
    </row>
    <row r="87" spans="1:3" x14ac:dyDescent="0.3">
      <c r="A87" t="s">
        <v>342</v>
      </c>
      <c r="B87" s="6">
        <v>2</v>
      </c>
      <c r="C87" s="3">
        <f t="shared" si="1"/>
        <v>5.3591142455974882E-4</v>
      </c>
    </row>
    <row r="88" spans="1:3" x14ac:dyDescent="0.3">
      <c r="A88" t="s">
        <v>284</v>
      </c>
      <c r="B88" s="6">
        <v>1</v>
      </c>
      <c r="C88" s="3">
        <f t="shared" si="1"/>
        <v>2.6795571227987441E-4</v>
      </c>
    </row>
    <row r="89" spans="1:3" x14ac:dyDescent="0.3">
      <c r="A89" t="s">
        <v>266</v>
      </c>
      <c r="B89" s="6">
        <v>1</v>
      </c>
    </row>
    <row r="90" spans="1:3" x14ac:dyDescent="0.3">
      <c r="A90" t="s">
        <v>121</v>
      </c>
      <c r="B90" s="6">
        <v>264</v>
      </c>
    </row>
    <row r="91" spans="1:3" x14ac:dyDescent="0.3">
      <c r="A91" t="s">
        <v>325</v>
      </c>
      <c r="B91" s="6">
        <v>256</v>
      </c>
    </row>
    <row r="92" spans="1:3" x14ac:dyDescent="0.3">
      <c r="A92" t="s">
        <v>335</v>
      </c>
      <c r="B92" s="6">
        <v>247</v>
      </c>
    </row>
    <row r="93" spans="1:3" x14ac:dyDescent="0.3">
      <c r="A93" t="s">
        <v>336</v>
      </c>
      <c r="B93" s="6">
        <v>244</v>
      </c>
    </row>
    <row r="94" spans="1:3" x14ac:dyDescent="0.3">
      <c r="A94" t="s">
        <v>330</v>
      </c>
      <c r="B94" s="6">
        <v>231</v>
      </c>
    </row>
    <row r="95" spans="1:3" x14ac:dyDescent="0.3">
      <c r="A95" t="s">
        <v>323</v>
      </c>
      <c r="B95" s="6">
        <v>230</v>
      </c>
    </row>
    <row r="96" spans="1:3" x14ac:dyDescent="0.3">
      <c r="A96" t="s">
        <v>136</v>
      </c>
      <c r="B96" s="6">
        <v>224</v>
      </c>
    </row>
    <row r="97" spans="1:2" x14ac:dyDescent="0.3">
      <c r="A97" t="s">
        <v>97</v>
      </c>
      <c r="B97" s="6">
        <v>215</v>
      </c>
    </row>
    <row r="98" spans="1:2" x14ac:dyDescent="0.3">
      <c r="A98" t="s">
        <v>329</v>
      </c>
      <c r="B98" s="6">
        <v>213</v>
      </c>
    </row>
    <row r="99" spans="1:2" x14ac:dyDescent="0.3">
      <c r="A99" t="s">
        <v>142</v>
      </c>
      <c r="B99" s="6">
        <v>212</v>
      </c>
    </row>
    <row r="100" spans="1:2" x14ac:dyDescent="0.3">
      <c r="A100" t="s">
        <v>141</v>
      </c>
      <c r="B100" s="6">
        <v>204</v>
      </c>
    </row>
    <row r="101" spans="1:2" x14ac:dyDescent="0.3">
      <c r="A101" t="s">
        <v>333</v>
      </c>
      <c r="B101" s="6">
        <v>195</v>
      </c>
    </row>
    <row r="102" spans="1:2" x14ac:dyDescent="0.3">
      <c r="A102" t="s">
        <v>1</v>
      </c>
      <c r="B102" s="6">
        <v>188</v>
      </c>
    </row>
    <row r="103" spans="1:2" x14ac:dyDescent="0.3">
      <c r="A103" t="s">
        <v>291</v>
      </c>
      <c r="B103" s="6">
        <v>185</v>
      </c>
    </row>
    <row r="104" spans="1:2" x14ac:dyDescent="0.3">
      <c r="A104" t="s">
        <v>200</v>
      </c>
      <c r="B104" s="6">
        <v>182</v>
      </c>
    </row>
    <row r="105" spans="1:2" x14ac:dyDescent="0.3">
      <c r="A105" t="s">
        <v>160</v>
      </c>
      <c r="B105" s="6">
        <v>158</v>
      </c>
    </row>
    <row r="106" spans="1:2" x14ac:dyDescent="0.3">
      <c r="A106" t="s">
        <v>179</v>
      </c>
      <c r="B106" s="6">
        <v>152</v>
      </c>
    </row>
    <row r="107" spans="1:2" x14ac:dyDescent="0.3">
      <c r="A107" t="s">
        <v>334</v>
      </c>
      <c r="B107" s="6">
        <v>150</v>
      </c>
    </row>
    <row r="108" spans="1:2" x14ac:dyDescent="0.3">
      <c r="A108" t="s">
        <v>159</v>
      </c>
      <c r="B108" s="6">
        <v>145</v>
      </c>
    </row>
    <row r="109" spans="1:2" x14ac:dyDescent="0.3">
      <c r="A109" t="s">
        <v>330</v>
      </c>
      <c r="B109" s="6">
        <v>144</v>
      </c>
    </row>
    <row r="110" spans="1:2" x14ac:dyDescent="0.3">
      <c r="A110" t="s">
        <v>261</v>
      </c>
      <c r="B110" s="6">
        <v>138</v>
      </c>
    </row>
    <row r="111" spans="1:2" x14ac:dyDescent="0.3">
      <c r="A111" t="s">
        <v>321</v>
      </c>
      <c r="B111" s="6">
        <v>138</v>
      </c>
    </row>
    <row r="112" spans="1:2" x14ac:dyDescent="0.3">
      <c r="A112" t="s">
        <v>337</v>
      </c>
      <c r="B112" s="6">
        <v>138</v>
      </c>
    </row>
    <row r="113" spans="1:2" x14ac:dyDescent="0.3">
      <c r="A113" t="s">
        <v>169</v>
      </c>
      <c r="B113" s="6">
        <v>134</v>
      </c>
    </row>
    <row r="114" spans="1:2" x14ac:dyDescent="0.3">
      <c r="A114" t="s">
        <v>190</v>
      </c>
      <c r="B114" s="6">
        <v>133</v>
      </c>
    </row>
    <row r="115" spans="1:2" x14ac:dyDescent="0.3">
      <c r="A115" t="s">
        <v>164</v>
      </c>
      <c r="B115" s="6">
        <v>121</v>
      </c>
    </row>
    <row r="116" spans="1:2" x14ac:dyDescent="0.3">
      <c r="A116" t="s">
        <v>334</v>
      </c>
      <c r="B116" s="6">
        <v>118</v>
      </c>
    </row>
    <row r="117" spans="1:2" x14ac:dyDescent="0.3">
      <c r="A117" t="s">
        <v>338</v>
      </c>
      <c r="B117" s="6">
        <v>115</v>
      </c>
    </row>
    <row r="118" spans="1:2" x14ac:dyDescent="0.3">
      <c r="A118" t="s">
        <v>321</v>
      </c>
      <c r="B118" s="6">
        <v>114</v>
      </c>
    </row>
    <row r="119" spans="1:2" x14ac:dyDescent="0.3">
      <c r="A119" t="s">
        <v>335</v>
      </c>
      <c r="B119" s="6">
        <v>110</v>
      </c>
    </row>
    <row r="120" spans="1:2" x14ac:dyDescent="0.3">
      <c r="A120" t="s">
        <v>198</v>
      </c>
      <c r="B120" s="6">
        <v>105</v>
      </c>
    </row>
    <row r="121" spans="1:2" x14ac:dyDescent="0.3">
      <c r="A121" t="s">
        <v>335</v>
      </c>
      <c r="B121" s="6">
        <v>100</v>
      </c>
    </row>
    <row r="122" spans="1:2" x14ac:dyDescent="0.3">
      <c r="A122" t="s">
        <v>201</v>
      </c>
      <c r="B122" s="6">
        <v>89</v>
      </c>
    </row>
    <row r="123" spans="1:2" x14ac:dyDescent="0.3">
      <c r="A123" t="s">
        <v>331</v>
      </c>
      <c r="B123" s="6">
        <v>87</v>
      </c>
    </row>
    <row r="124" spans="1:2" x14ac:dyDescent="0.3">
      <c r="A124" t="s">
        <v>333</v>
      </c>
      <c r="B124" s="6">
        <v>80</v>
      </c>
    </row>
    <row r="125" spans="1:2" x14ac:dyDescent="0.3">
      <c r="A125" t="s">
        <v>207</v>
      </c>
      <c r="B125" s="6">
        <v>71</v>
      </c>
    </row>
    <row r="126" spans="1:2" x14ac:dyDescent="0.3">
      <c r="A126" t="s">
        <v>335</v>
      </c>
      <c r="B126" s="6">
        <v>71</v>
      </c>
    </row>
    <row r="127" spans="1:2" x14ac:dyDescent="0.3">
      <c r="B127" s="6">
        <v>69</v>
      </c>
    </row>
    <row r="128" spans="1:2" x14ac:dyDescent="0.3">
      <c r="A128" t="s">
        <v>187</v>
      </c>
      <c r="B128" s="6">
        <v>66</v>
      </c>
    </row>
    <row r="129" spans="1:2" x14ac:dyDescent="0.3">
      <c r="A129" t="s">
        <v>195</v>
      </c>
      <c r="B129" s="6">
        <v>63</v>
      </c>
    </row>
    <row r="130" spans="1:2" x14ac:dyDescent="0.3">
      <c r="A130" t="s">
        <v>330</v>
      </c>
      <c r="B130" s="6">
        <v>60</v>
      </c>
    </row>
    <row r="131" spans="1:2" x14ac:dyDescent="0.3">
      <c r="A131" t="s">
        <v>190</v>
      </c>
      <c r="B131" s="6">
        <v>54</v>
      </c>
    </row>
    <row r="132" spans="1:2" x14ac:dyDescent="0.3">
      <c r="A132" t="s">
        <v>331</v>
      </c>
      <c r="B132" s="6">
        <v>53</v>
      </c>
    </row>
    <row r="133" spans="1:2" x14ac:dyDescent="0.3">
      <c r="A133" t="s">
        <v>325</v>
      </c>
      <c r="B133" s="6">
        <v>51</v>
      </c>
    </row>
    <row r="134" spans="1:2" x14ac:dyDescent="0.3">
      <c r="A134" t="s">
        <v>252</v>
      </c>
      <c r="B134" s="6">
        <v>47</v>
      </c>
    </row>
    <row r="135" spans="1:2" x14ac:dyDescent="0.3">
      <c r="A135" t="s">
        <v>334</v>
      </c>
      <c r="B135" s="6">
        <v>41</v>
      </c>
    </row>
    <row r="136" spans="1:2" x14ac:dyDescent="0.3">
      <c r="A136" t="s">
        <v>335</v>
      </c>
      <c r="B136" s="6">
        <v>40</v>
      </c>
    </row>
    <row r="137" spans="1:2" x14ac:dyDescent="0.3">
      <c r="A137" t="s">
        <v>321</v>
      </c>
      <c r="B137" s="6">
        <v>39</v>
      </c>
    </row>
    <row r="138" spans="1:2" x14ac:dyDescent="0.3">
      <c r="A138" t="s">
        <v>205</v>
      </c>
      <c r="B138" s="6">
        <v>39</v>
      </c>
    </row>
    <row r="139" spans="1:2" x14ac:dyDescent="0.3">
      <c r="A139" t="s">
        <v>333</v>
      </c>
      <c r="B139" s="6">
        <v>39</v>
      </c>
    </row>
    <row r="140" spans="1:2" x14ac:dyDescent="0.3">
      <c r="A140" t="s">
        <v>324</v>
      </c>
      <c r="B140" s="6">
        <v>37</v>
      </c>
    </row>
    <row r="141" spans="1:2" x14ac:dyDescent="0.3">
      <c r="A141" t="s">
        <v>212</v>
      </c>
      <c r="B141" s="6">
        <v>33</v>
      </c>
    </row>
    <row r="142" spans="1:2" x14ac:dyDescent="0.3">
      <c r="A142" t="s">
        <v>97</v>
      </c>
      <c r="B142" s="6">
        <v>31</v>
      </c>
    </row>
    <row r="143" spans="1:2" x14ac:dyDescent="0.3">
      <c r="A143" t="s">
        <v>190</v>
      </c>
      <c r="B143" s="6">
        <v>31</v>
      </c>
    </row>
    <row r="144" spans="1:2" x14ac:dyDescent="0.3">
      <c r="A144" t="s">
        <v>325</v>
      </c>
      <c r="B144" s="6">
        <v>29</v>
      </c>
    </row>
    <row r="145" spans="1:2" x14ac:dyDescent="0.3">
      <c r="A145" t="s">
        <v>326</v>
      </c>
      <c r="B145" s="6">
        <v>29</v>
      </c>
    </row>
    <row r="146" spans="1:2" x14ac:dyDescent="0.3">
      <c r="A146" t="s">
        <v>328</v>
      </c>
      <c r="B146" s="6">
        <v>28</v>
      </c>
    </row>
    <row r="147" spans="1:2" x14ac:dyDescent="0.3">
      <c r="A147" t="s">
        <v>190</v>
      </c>
      <c r="B147" s="6">
        <v>27</v>
      </c>
    </row>
    <row r="148" spans="1:2" x14ac:dyDescent="0.3">
      <c r="A148" t="s">
        <v>291</v>
      </c>
      <c r="B148" s="6">
        <v>26</v>
      </c>
    </row>
    <row r="149" spans="1:2" x14ac:dyDescent="0.3">
      <c r="A149" t="s">
        <v>335</v>
      </c>
      <c r="B149" s="6">
        <v>26</v>
      </c>
    </row>
    <row r="150" spans="1:2" x14ac:dyDescent="0.3">
      <c r="A150" t="s">
        <v>281</v>
      </c>
      <c r="B150" s="6">
        <v>26</v>
      </c>
    </row>
    <row r="151" spans="1:2" x14ac:dyDescent="0.3">
      <c r="A151" t="s">
        <v>247</v>
      </c>
      <c r="B151" s="6">
        <v>25</v>
      </c>
    </row>
    <row r="152" spans="1:2" x14ac:dyDescent="0.3">
      <c r="A152" t="s">
        <v>220</v>
      </c>
      <c r="B152" s="6">
        <v>24</v>
      </c>
    </row>
    <row r="153" spans="1:2" x14ac:dyDescent="0.3">
      <c r="A153" t="s">
        <v>249</v>
      </c>
      <c r="B153" s="6">
        <v>24</v>
      </c>
    </row>
    <row r="154" spans="1:2" x14ac:dyDescent="0.3">
      <c r="A154" t="s">
        <v>234</v>
      </c>
      <c r="B154" s="6">
        <v>23</v>
      </c>
    </row>
    <row r="155" spans="1:2" x14ac:dyDescent="0.3">
      <c r="A155" t="s">
        <v>338</v>
      </c>
      <c r="B155" s="6">
        <v>23</v>
      </c>
    </row>
    <row r="156" spans="1:2" x14ac:dyDescent="0.3">
      <c r="A156" t="s">
        <v>267</v>
      </c>
      <c r="B156" s="6">
        <v>22</v>
      </c>
    </row>
    <row r="157" spans="1:2" x14ac:dyDescent="0.3">
      <c r="A157" t="s">
        <v>321</v>
      </c>
      <c r="B157" s="6">
        <v>21</v>
      </c>
    </row>
    <row r="158" spans="1:2" x14ac:dyDescent="0.3">
      <c r="A158" t="s">
        <v>252</v>
      </c>
      <c r="B158" s="6">
        <v>21</v>
      </c>
    </row>
    <row r="159" spans="1:2" x14ac:dyDescent="0.3">
      <c r="A159" t="s">
        <v>334</v>
      </c>
      <c r="B159" s="6">
        <v>20</v>
      </c>
    </row>
    <row r="160" spans="1:2" x14ac:dyDescent="0.3">
      <c r="A160" t="s">
        <v>228</v>
      </c>
      <c r="B160" s="6">
        <v>20</v>
      </c>
    </row>
    <row r="161" spans="1:2" x14ac:dyDescent="0.3">
      <c r="A161" t="s">
        <v>328</v>
      </c>
      <c r="B161" s="6">
        <v>17</v>
      </c>
    </row>
    <row r="162" spans="1:2" x14ac:dyDescent="0.3">
      <c r="A162" t="s">
        <v>244</v>
      </c>
      <c r="B162" s="6">
        <v>16</v>
      </c>
    </row>
    <row r="163" spans="1:2" x14ac:dyDescent="0.3">
      <c r="A163" t="s">
        <v>260</v>
      </c>
      <c r="B163" s="6">
        <v>15</v>
      </c>
    </row>
    <row r="164" spans="1:2" x14ac:dyDescent="0.3">
      <c r="A164" t="s">
        <v>333</v>
      </c>
      <c r="B164" s="6">
        <v>14</v>
      </c>
    </row>
    <row r="165" spans="1:2" x14ac:dyDescent="0.3">
      <c r="A165" t="s">
        <v>332</v>
      </c>
      <c r="B165" s="6">
        <v>14</v>
      </c>
    </row>
    <row r="166" spans="1:2" x14ac:dyDescent="0.3">
      <c r="A166" t="s">
        <v>335</v>
      </c>
      <c r="B166" s="6">
        <v>13</v>
      </c>
    </row>
    <row r="167" spans="1:2" x14ac:dyDescent="0.3">
      <c r="A167" t="s">
        <v>291</v>
      </c>
      <c r="B167" s="6">
        <v>12</v>
      </c>
    </row>
    <row r="168" spans="1:2" x14ac:dyDescent="0.3">
      <c r="A168" t="s">
        <v>333</v>
      </c>
      <c r="B168" s="6">
        <v>11</v>
      </c>
    </row>
    <row r="169" spans="1:2" x14ac:dyDescent="0.3">
      <c r="A169" t="s">
        <v>331</v>
      </c>
      <c r="B169" s="6">
        <v>10</v>
      </c>
    </row>
    <row r="170" spans="1:2" x14ac:dyDescent="0.3">
      <c r="A170" t="s">
        <v>250</v>
      </c>
      <c r="B170" s="6">
        <v>9</v>
      </c>
    </row>
    <row r="171" spans="1:2" x14ac:dyDescent="0.3">
      <c r="A171" t="s">
        <v>291</v>
      </c>
      <c r="B171" s="6">
        <v>8</v>
      </c>
    </row>
    <row r="172" spans="1:2" x14ac:dyDescent="0.3">
      <c r="A172" t="s">
        <v>256</v>
      </c>
      <c r="B172" s="6">
        <v>8</v>
      </c>
    </row>
    <row r="173" spans="1:2" x14ac:dyDescent="0.3">
      <c r="A173" t="s">
        <v>340</v>
      </c>
      <c r="B173" s="6">
        <v>7</v>
      </c>
    </row>
    <row r="174" spans="1:2" x14ac:dyDescent="0.3">
      <c r="A174" t="s">
        <v>323</v>
      </c>
      <c r="B174" s="6">
        <v>7</v>
      </c>
    </row>
    <row r="175" spans="1:2" x14ac:dyDescent="0.3">
      <c r="A175" t="s">
        <v>337</v>
      </c>
      <c r="B175" s="6">
        <v>7</v>
      </c>
    </row>
    <row r="176" spans="1:2" x14ac:dyDescent="0.3">
      <c r="A176" t="s">
        <v>339</v>
      </c>
      <c r="B176" s="6">
        <v>7</v>
      </c>
    </row>
    <row r="177" spans="1:2" x14ac:dyDescent="0.3">
      <c r="A177" t="s">
        <v>251</v>
      </c>
      <c r="B177" s="6">
        <v>7</v>
      </c>
    </row>
    <row r="178" spans="1:2" x14ac:dyDescent="0.3">
      <c r="A178" t="s">
        <v>341</v>
      </c>
      <c r="B178" s="6">
        <v>7</v>
      </c>
    </row>
    <row r="179" spans="1:2" x14ac:dyDescent="0.3">
      <c r="A179" t="s">
        <v>248</v>
      </c>
      <c r="B179" s="6">
        <v>6</v>
      </c>
    </row>
    <row r="180" spans="1:2" x14ac:dyDescent="0.3">
      <c r="A180" t="s">
        <v>264</v>
      </c>
      <c r="B180" s="6">
        <v>4</v>
      </c>
    </row>
    <row r="181" spans="1:2" x14ac:dyDescent="0.3">
      <c r="A181" t="s">
        <v>327</v>
      </c>
      <c r="B181" s="6">
        <v>3</v>
      </c>
    </row>
    <row r="182" spans="1:2" x14ac:dyDescent="0.3">
      <c r="A182" t="s">
        <v>255</v>
      </c>
      <c r="B182" s="6">
        <v>3</v>
      </c>
    </row>
    <row r="183" spans="1:2" x14ac:dyDescent="0.3">
      <c r="A183" t="s">
        <v>252</v>
      </c>
      <c r="B183" s="6">
        <v>3</v>
      </c>
    </row>
    <row r="184" spans="1:2" x14ac:dyDescent="0.3">
      <c r="A184" t="s">
        <v>97</v>
      </c>
      <c r="B184" s="6">
        <v>3</v>
      </c>
    </row>
    <row r="185" spans="1:2" x14ac:dyDescent="0.3">
      <c r="A185" t="s">
        <v>331</v>
      </c>
      <c r="B185" s="6">
        <v>3</v>
      </c>
    </row>
    <row r="186" spans="1:2" x14ac:dyDescent="0.3">
      <c r="A186" t="s">
        <v>342</v>
      </c>
      <c r="B186" s="6">
        <v>2</v>
      </c>
    </row>
    <row r="187" spans="1:2" x14ac:dyDescent="0.3">
      <c r="A187" t="s">
        <v>321</v>
      </c>
      <c r="B187" s="6">
        <v>2</v>
      </c>
    </row>
    <row r="188" spans="1:2" x14ac:dyDescent="0.3">
      <c r="A188" t="s">
        <v>280</v>
      </c>
      <c r="B188" s="6">
        <v>2</v>
      </c>
    </row>
    <row r="189" spans="1:2" x14ac:dyDescent="0.3">
      <c r="A189" t="s">
        <v>97</v>
      </c>
      <c r="B189" s="6">
        <v>1</v>
      </c>
    </row>
    <row r="190" spans="1:2" x14ac:dyDescent="0.3">
      <c r="A190" t="s">
        <v>284</v>
      </c>
      <c r="B190" s="6">
        <v>1</v>
      </c>
    </row>
    <row r="191" spans="1:2" x14ac:dyDescent="0.3">
      <c r="A191" t="s">
        <v>266</v>
      </c>
      <c r="B191" s="6">
        <v>1</v>
      </c>
    </row>
    <row r="192" spans="1:2" x14ac:dyDescent="0.3">
      <c r="A192" t="s">
        <v>330</v>
      </c>
      <c r="B192" s="6">
        <v>1</v>
      </c>
    </row>
    <row r="193" spans="1:2" x14ac:dyDescent="0.3">
      <c r="A193" t="s">
        <v>61</v>
      </c>
      <c r="B193" s="6">
        <v>1</v>
      </c>
    </row>
    <row r="194" spans="1:2" x14ac:dyDescent="0.3">
      <c r="B194" s="6">
        <v>1</v>
      </c>
    </row>
    <row r="195" spans="1:2" x14ac:dyDescent="0.3">
      <c r="A195" t="s">
        <v>321</v>
      </c>
      <c r="B195" s="6">
        <v>1</v>
      </c>
    </row>
    <row r="196" spans="1:2" x14ac:dyDescent="0.3">
      <c r="A196" t="s">
        <v>334</v>
      </c>
      <c r="B196" s="6">
        <v>1</v>
      </c>
    </row>
    <row r="197" spans="1:2" x14ac:dyDescent="0.3">
      <c r="A197" t="s">
        <v>321</v>
      </c>
      <c r="B197" s="6">
        <v>1</v>
      </c>
    </row>
    <row r="198" spans="1:2" x14ac:dyDescent="0.3">
      <c r="A198" t="s">
        <v>326</v>
      </c>
      <c r="B198" s="6">
        <v>1</v>
      </c>
    </row>
    <row r="199" spans="1:2" x14ac:dyDescent="0.3">
      <c r="A199" t="s">
        <v>321</v>
      </c>
      <c r="B199" s="6">
        <v>1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67DC4-CF8B-4700-BD60-11164B82970E}">
  <dimension ref="A1:L50"/>
  <sheetViews>
    <sheetView workbookViewId="0">
      <selection activeCell="B5" sqref="B5"/>
    </sheetView>
  </sheetViews>
  <sheetFormatPr defaultRowHeight="14.4" x14ac:dyDescent="0.3"/>
  <cols>
    <col min="1" max="1" width="23.88671875" customWidth="1"/>
    <col min="2" max="2" width="8.88671875" style="6"/>
    <col min="3" max="3" width="8.88671875" style="3"/>
    <col min="9" max="9" width="20.44140625" customWidth="1"/>
    <col min="10" max="10" width="8.88671875" style="6"/>
    <col min="11" max="11" width="8.88671875" style="3"/>
  </cols>
  <sheetData>
    <row r="1" spans="1:12" s="1" customFormat="1" x14ac:dyDescent="0.3">
      <c r="A1" s="1" t="s">
        <v>345</v>
      </c>
      <c r="B1" s="7" t="s">
        <v>402</v>
      </c>
      <c r="C1" s="2" t="s">
        <v>401</v>
      </c>
      <c r="F1" s="1" t="s">
        <v>400</v>
      </c>
      <c r="I1" s="1" t="s">
        <v>345</v>
      </c>
      <c r="J1" s="7" t="s">
        <v>402</v>
      </c>
      <c r="K1" s="2" t="s">
        <v>401</v>
      </c>
    </row>
    <row r="2" spans="1:12" x14ac:dyDescent="0.3">
      <c r="A2" t="s">
        <v>346</v>
      </c>
      <c r="B2" s="6">
        <v>92622</v>
      </c>
      <c r="C2" s="3">
        <f>B2/$F$2 * 100</f>
        <v>29.937166276649386</v>
      </c>
      <c r="F2" s="6">
        <v>309388</v>
      </c>
      <c r="I2" t="s">
        <v>346</v>
      </c>
      <c r="J2" s="6">
        <v>92622</v>
      </c>
      <c r="K2" s="3">
        <v>29.937166276649386</v>
      </c>
    </row>
    <row r="3" spans="1:12" x14ac:dyDescent="0.3">
      <c r="A3" t="s">
        <v>104</v>
      </c>
      <c r="B3" s="6">
        <v>58767</v>
      </c>
      <c r="C3" s="3">
        <f t="shared" ref="C3:C50" si="0">B3/$F$2 * 100</f>
        <v>18.994595782641859</v>
      </c>
      <c r="I3" t="s">
        <v>104</v>
      </c>
      <c r="J3" s="6">
        <v>58767</v>
      </c>
      <c r="K3" s="3">
        <v>18.994595782641859</v>
      </c>
    </row>
    <row r="4" spans="1:12" x14ac:dyDescent="0.3">
      <c r="A4" t="s">
        <v>347</v>
      </c>
      <c r="B4" s="6">
        <v>26163</v>
      </c>
      <c r="C4" s="3">
        <f t="shared" si="0"/>
        <v>8.456371934270237</v>
      </c>
      <c r="I4" t="s">
        <v>347</v>
      </c>
      <c r="J4" s="6">
        <v>26163</v>
      </c>
      <c r="K4" s="3">
        <v>8.456371934270237</v>
      </c>
      <c r="L4" s="3">
        <f>SUM(K2:K4)</f>
        <v>57.388133993561482</v>
      </c>
    </row>
    <row r="5" spans="1:12" x14ac:dyDescent="0.3">
      <c r="A5" t="s">
        <v>351</v>
      </c>
      <c r="B5" s="6">
        <v>13184</v>
      </c>
      <c r="C5" s="3">
        <f t="shared" si="0"/>
        <v>4.2613158881404578</v>
      </c>
      <c r="I5" t="s">
        <v>351</v>
      </c>
      <c r="J5" s="6">
        <v>13184</v>
      </c>
      <c r="K5" s="3">
        <v>4.2613158881404578</v>
      </c>
    </row>
    <row r="6" spans="1:12" x14ac:dyDescent="0.3">
      <c r="A6" t="s">
        <v>352</v>
      </c>
      <c r="B6" s="6">
        <v>12523</v>
      </c>
      <c r="C6" s="3">
        <f t="shared" si="0"/>
        <v>4.0476682999987075</v>
      </c>
      <c r="I6" t="s">
        <v>352</v>
      </c>
      <c r="J6" s="6">
        <v>12523</v>
      </c>
      <c r="K6" s="3">
        <v>4.0476682999987075</v>
      </c>
    </row>
    <row r="7" spans="1:12" x14ac:dyDescent="0.3">
      <c r="A7" t="s">
        <v>353</v>
      </c>
      <c r="B7" s="6">
        <v>12194</v>
      </c>
      <c r="C7" s="3">
        <f t="shared" si="0"/>
        <v>3.941329334040105</v>
      </c>
      <c r="I7" t="s">
        <v>353</v>
      </c>
      <c r="J7" s="6">
        <v>12194</v>
      </c>
      <c r="K7" s="3">
        <v>3.941329334040105</v>
      </c>
    </row>
    <row r="8" spans="1:12" x14ac:dyDescent="0.3">
      <c r="A8" t="s">
        <v>357</v>
      </c>
      <c r="B8" s="6">
        <v>12089</v>
      </c>
      <c r="C8" s="3">
        <f t="shared" si="0"/>
        <v>3.9073913661809767</v>
      </c>
      <c r="I8" t="s">
        <v>357</v>
      </c>
      <c r="J8" s="6">
        <v>12089</v>
      </c>
      <c r="K8" s="3">
        <v>3.9073913661809767</v>
      </c>
    </row>
    <row r="9" spans="1:12" x14ac:dyDescent="0.3">
      <c r="A9" t="s">
        <v>359</v>
      </c>
      <c r="B9" s="6">
        <v>11306</v>
      </c>
      <c r="C9" s="3">
        <f t="shared" si="0"/>
        <v>3.6543110915743338</v>
      </c>
      <c r="I9" t="s">
        <v>359</v>
      </c>
      <c r="J9" s="6">
        <v>11306</v>
      </c>
      <c r="K9" s="3">
        <v>3.6543110915743338</v>
      </c>
    </row>
    <row r="10" spans="1:12" x14ac:dyDescent="0.3">
      <c r="A10" t="s">
        <v>349</v>
      </c>
      <c r="B10" s="6">
        <v>10381</v>
      </c>
      <c r="C10" s="3">
        <f t="shared" si="0"/>
        <v>3.3553337556724889</v>
      </c>
      <c r="I10" t="s">
        <v>349</v>
      </c>
      <c r="J10" s="6">
        <v>10381</v>
      </c>
      <c r="K10" s="3">
        <v>3.3553337556724889</v>
      </c>
    </row>
    <row r="11" spans="1:12" x14ac:dyDescent="0.3">
      <c r="A11" t="s">
        <v>350</v>
      </c>
      <c r="B11" s="6">
        <v>9604</v>
      </c>
      <c r="C11" s="3">
        <f t="shared" si="0"/>
        <v>3.1041927935149394</v>
      </c>
      <c r="I11" t="s">
        <v>350</v>
      </c>
      <c r="J11" s="6">
        <v>9604</v>
      </c>
      <c r="K11" s="3">
        <v>3.1041927935149394</v>
      </c>
    </row>
    <row r="12" spans="1:12" x14ac:dyDescent="0.3">
      <c r="A12" t="s">
        <v>358</v>
      </c>
      <c r="B12" s="6">
        <v>8165</v>
      </c>
      <c r="C12" s="3">
        <f t="shared" si="0"/>
        <v>2.6390810244741232</v>
      </c>
      <c r="I12" t="s">
        <v>3</v>
      </c>
      <c r="J12" s="6">
        <f>$F$2 - SUM(J2:J11)</f>
        <v>50555</v>
      </c>
      <c r="K12" s="3">
        <f>100 - SUM(K2:K11)</f>
        <v>16.340323477316517</v>
      </c>
    </row>
    <row r="13" spans="1:12" x14ac:dyDescent="0.3">
      <c r="A13" t="s">
        <v>354</v>
      </c>
      <c r="B13" s="6">
        <v>7032</v>
      </c>
      <c r="C13" s="3">
        <f t="shared" si="0"/>
        <v>2.2728741903370526</v>
      </c>
    </row>
    <row r="14" spans="1:12" x14ac:dyDescent="0.3">
      <c r="A14" t="s">
        <v>355</v>
      </c>
      <c r="B14" s="6">
        <v>6941</v>
      </c>
      <c r="C14" s="3">
        <f t="shared" si="0"/>
        <v>2.2434612848591411</v>
      </c>
    </row>
    <row r="15" spans="1:12" x14ac:dyDescent="0.3">
      <c r="A15" t="s">
        <v>348</v>
      </c>
      <c r="B15" s="6">
        <v>5140</v>
      </c>
      <c r="C15" s="3">
        <f t="shared" si="0"/>
        <v>1.6613443313897112</v>
      </c>
    </row>
    <row r="16" spans="1:12" x14ac:dyDescent="0.3">
      <c r="A16" t="s">
        <v>356</v>
      </c>
      <c r="B16" s="6">
        <v>4585</v>
      </c>
      <c r="C16" s="3">
        <f t="shared" si="0"/>
        <v>1.4819579298486043</v>
      </c>
    </row>
    <row r="17" spans="1:3" x14ac:dyDescent="0.3">
      <c r="A17" t="s">
        <v>360</v>
      </c>
      <c r="B17" s="6">
        <v>3164</v>
      </c>
      <c r="C17" s="3">
        <f t="shared" si="0"/>
        <v>1.0226640981550674</v>
      </c>
    </row>
    <row r="18" spans="1:3" x14ac:dyDescent="0.3">
      <c r="A18" t="s">
        <v>361</v>
      </c>
      <c r="B18" s="6">
        <v>2478</v>
      </c>
      <c r="C18" s="3">
        <f t="shared" si="0"/>
        <v>0.80093604147542885</v>
      </c>
    </row>
    <row r="19" spans="1:3" x14ac:dyDescent="0.3">
      <c r="A19" t="s">
        <v>364</v>
      </c>
      <c r="B19" s="6">
        <v>2184</v>
      </c>
      <c r="C19" s="3">
        <f t="shared" si="0"/>
        <v>0.70590973146986957</v>
      </c>
    </row>
    <row r="20" spans="1:3" x14ac:dyDescent="0.3">
      <c r="A20" t="s">
        <v>366</v>
      </c>
      <c r="B20" s="6">
        <v>1898</v>
      </c>
      <c r="C20" s="3">
        <f t="shared" si="0"/>
        <v>0.61346917139643431</v>
      </c>
    </row>
    <row r="21" spans="1:3" x14ac:dyDescent="0.3">
      <c r="A21" t="s">
        <v>75</v>
      </c>
      <c r="B21" s="6">
        <v>1706</v>
      </c>
      <c r="C21" s="3">
        <f t="shared" si="0"/>
        <v>0.55141117302545672</v>
      </c>
    </row>
    <row r="22" spans="1:3" x14ac:dyDescent="0.3">
      <c r="A22" t="s">
        <v>362</v>
      </c>
      <c r="B22" s="6">
        <v>1282</v>
      </c>
      <c r="C22" s="3">
        <f t="shared" si="0"/>
        <v>0.41436642662288131</v>
      </c>
    </row>
    <row r="23" spans="1:3" x14ac:dyDescent="0.3">
      <c r="A23" t="s">
        <v>365</v>
      </c>
      <c r="B23" s="6">
        <v>1090</v>
      </c>
      <c r="C23" s="3">
        <f t="shared" si="0"/>
        <v>0.35230842825190378</v>
      </c>
    </row>
    <row r="24" spans="1:3" x14ac:dyDescent="0.3">
      <c r="A24" t="s">
        <v>363</v>
      </c>
      <c r="B24" s="6">
        <v>1025</v>
      </c>
      <c r="C24" s="3">
        <f t="shared" si="0"/>
        <v>0.33129921005339574</v>
      </c>
    </row>
    <row r="25" spans="1:3" x14ac:dyDescent="0.3">
      <c r="A25" t="s">
        <v>369</v>
      </c>
      <c r="B25" s="6">
        <v>767</v>
      </c>
      <c r="C25" s="3">
        <f t="shared" si="0"/>
        <v>0.24790877474239464</v>
      </c>
    </row>
    <row r="26" spans="1:3" x14ac:dyDescent="0.3">
      <c r="A26" t="s">
        <v>371</v>
      </c>
      <c r="B26" s="6">
        <v>417</v>
      </c>
      <c r="C26" s="3">
        <f t="shared" si="0"/>
        <v>0.13478221521196684</v>
      </c>
    </row>
    <row r="27" spans="1:3" x14ac:dyDescent="0.3">
      <c r="A27" t="s">
        <v>367</v>
      </c>
      <c r="B27" s="6">
        <v>335</v>
      </c>
      <c r="C27" s="3">
        <f t="shared" si="0"/>
        <v>0.10827827840769519</v>
      </c>
    </row>
    <row r="28" spans="1:3" x14ac:dyDescent="0.3">
      <c r="A28" t="s">
        <v>377</v>
      </c>
      <c r="B28" s="6">
        <v>270</v>
      </c>
      <c r="C28" s="3">
        <f t="shared" si="0"/>
        <v>8.7269060209187163E-2</v>
      </c>
    </row>
    <row r="29" spans="1:3" x14ac:dyDescent="0.3">
      <c r="A29" t="s">
        <v>372</v>
      </c>
      <c r="B29" s="6">
        <v>253</v>
      </c>
      <c r="C29" s="3">
        <f t="shared" si="0"/>
        <v>8.1774341603423534E-2</v>
      </c>
    </row>
    <row r="30" spans="1:3" x14ac:dyDescent="0.3">
      <c r="A30" t="s">
        <v>370</v>
      </c>
      <c r="B30" s="6">
        <v>250</v>
      </c>
      <c r="C30" s="3">
        <f t="shared" si="0"/>
        <v>8.0804685378877014E-2</v>
      </c>
    </row>
    <row r="31" spans="1:3" x14ac:dyDescent="0.3">
      <c r="A31" t="s">
        <v>378</v>
      </c>
      <c r="B31" s="6">
        <v>234</v>
      </c>
      <c r="C31" s="3">
        <f t="shared" si="0"/>
        <v>7.5633185514628887E-2</v>
      </c>
    </row>
    <row r="32" spans="1:3" x14ac:dyDescent="0.3">
      <c r="A32" t="s">
        <v>375</v>
      </c>
      <c r="B32" s="6">
        <v>210</v>
      </c>
      <c r="C32" s="3">
        <f t="shared" si="0"/>
        <v>6.7875935718256689E-2</v>
      </c>
    </row>
    <row r="33" spans="1:3" x14ac:dyDescent="0.3">
      <c r="A33" t="s">
        <v>376</v>
      </c>
      <c r="B33" s="6">
        <v>201</v>
      </c>
      <c r="C33" s="3">
        <f t="shared" si="0"/>
        <v>6.4966967044617116E-2</v>
      </c>
    </row>
    <row r="34" spans="1:3" x14ac:dyDescent="0.3">
      <c r="A34" t="s">
        <v>368</v>
      </c>
      <c r="B34" s="6">
        <v>197</v>
      </c>
      <c r="C34" s="3">
        <f t="shared" si="0"/>
        <v>6.3674092078555081E-2</v>
      </c>
    </row>
    <row r="35" spans="1:3" x14ac:dyDescent="0.3">
      <c r="A35" t="s">
        <v>374</v>
      </c>
      <c r="B35" s="6">
        <v>162</v>
      </c>
      <c r="C35" s="3">
        <f t="shared" si="0"/>
        <v>5.2361436125512299E-2</v>
      </c>
    </row>
    <row r="36" spans="1:3" x14ac:dyDescent="0.3">
      <c r="A36" t="s">
        <v>380</v>
      </c>
      <c r="B36" s="6">
        <v>112</v>
      </c>
      <c r="C36" s="3">
        <f t="shared" si="0"/>
        <v>3.6200499049736899E-2</v>
      </c>
    </row>
    <row r="37" spans="1:3" x14ac:dyDescent="0.3">
      <c r="A37" t="s">
        <v>373</v>
      </c>
      <c r="B37" s="6">
        <v>87</v>
      </c>
      <c r="C37" s="3">
        <f t="shared" si="0"/>
        <v>2.8120030511849199E-2</v>
      </c>
    </row>
    <row r="38" spans="1:3" x14ac:dyDescent="0.3">
      <c r="A38" t="s">
        <v>381</v>
      </c>
      <c r="B38" s="6">
        <v>77</v>
      </c>
      <c r="C38" s="3">
        <f t="shared" si="0"/>
        <v>2.4887843096694118E-2</v>
      </c>
    </row>
    <row r="39" spans="1:3" x14ac:dyDescent="0.3">
      <c r="A39" t="s">
        <v>379</v>
      </c>
      <c r="B39" s="6">
        <v>60</v>
      </c>
      <c r="C39" s="3">
        <f t="shared" si="0"/>
        <v>1.9393124490930481E-2</v>
      </c>
    </row>
    <row r="40" spans="1:3" x14ac:dyDescent="0.3">
      <c r="A40" t="s">
        <v>382</v>
      </c>
      <c r="B40" s="6">
        <v>54</v>
      </c>
      <c r="C40" s="3">
        <f t="shared" si="0"/>
        <v>1.7453812041837435E-2</v>
      </c>
    </row>
    <row r="41" spans="1:3" x14ac:dyDescent="0.3">
      <c r="A41" t="s">
        <v>384</v>
      </c>
      <c r="B41" s="6">
        <v>46</v>
      </c>
      <c r="C41" s="3">
        <f t="shared" si="0"/>
        <v>1.486806210971337E-2</v>
      </c>
    </row>
    <row r="42" spans="1:3" x14ac:dyDescent="0.3">
      <c r="A42" t="s">
        <v>383</v>
      </c>
      <c r="B42" s="6">
        <v>44</v>
      </c>
      <c r="C42" s="3">
        <f t="shared" si="0"/>
        <v>1.4221624626682352E-2</v>
      </c>
    </row>
    <row r="43" spans="1:3" x14ac:dyDescent="0.3">
      <c r="A43" t="s">
        <v>386</v>
      </c>
      <c r="B43" s="6">
        <v>31</v>
      </c>
      <c r="C43" s="3">
        <f t="shared" si="0"/>
        <v>1.001978098698075E-2</v>
      </c>
    </row>
    <row r="44" spans="1:3" x14ac:dyDescent="0.3">
      <c r="A44" t="s">
        <v>387</v>
      </c>
      <c r="B44" s="6">
        <v>24</v>
      </c>
      <c r="C44" s="3">
        <f t="shared" si="0"/>
        <v>7.7572497963721929E-3</v>
      </c>
    </row>
    <row r="45" spans="1:3" x14ac:dyDescent="0.3">
      <c r="A45" t="s">
        <v>385</v>
      </c>
      <c r="B45" s="6">
        <v>11</v>
      </c>
      <c r="C45" s="3">
        <f t="shared" si="0"/>
        <v>3.5554061566705881E-3</v>
      </c>
    </row>
    <row r="46" spans="1:3" x14ac:dyDescent="0.3">
      <c r="A46" t="s">
        <v>391</v>
      </c>
      <c r="B46" s="6">
        <v>10</v>
      </c>
      <c r="C46" s="3">
        <f t="shared" si="0"/>
        <v>3.2321874151550805E-3</v>
      </c>
    </row>
    <row r="47" spans="1:3" x14ac:dyDescent="0.3">
      <c r="A47" t="s">
        <v>394</v>
      </c>
      <c r="B47" s="6">
        <v>4</v>
      </c>
      <c r="C47" s="3">
        <f t="shared" si="0"/>
        <v>1.2928749660620321E-3</v>
      </c>
    </row>
    <row r="48" spans="1:3" x14ac:dyDescent="0.3">
      <c r="A48" t="s">
        <v>392</v>
      </c>
      <c r="B48" s="6">
        <v>4</v>
      </c>
      <c r="C48" s="3">
        <f t="shared" si="0"/>
        <v>1.2928749660620321E-3</v>
      </c>
    </row>
    <row r="49" spans="1:3" x14ac:dyDescent="0.3">
      <c r="A49" t="s">
        <v>388</v>
      </c>
      <c r="B49" s="6">
        <v>4</v>
      </c>
      <c r="C49" s="3">
        <f t="shared" si="0"/>
        <v>1.2928749660620321E-3</v>
      </c>
    </row>
    <row r="50" spans="1:3" x14ac:dyDescent="0.3">
      <c r="A50" t="s">
        <v>389</v>
      </c>
      <c r="B50" s="6">
        <v>1</v>
      </c>
      <c r="C50" s="3">
        <f t="shared" si="0"/>
        <v>3.2321874151550802E-4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F8C46-051B-4B0A-80A2-EEBE8E5E477E}">
  <dimension ref="A1:D14"/>
  <sheetViews>
    <sheetView workbookViewId="0">
      <selection sqref="A1:D14"/>
    </sheetView>
  </sheetViews>
  <sheetFormatPr defaultRowHeight="14.4" x14ac:dyDescent="0.3"/>
  <cols>
    <col min="1" max="1" width="23.33203125" customWidth="1"/>
    <col min="2" max="2" width="14.5546875" style="6" customWidth="1"/>
    <col min="3" max="3" width="18.88671875" style="6" customWidth="1"/>
    <col min="4" max="4" width="8.88671875" style="3"/>
  </cols>
  <sheetData>
    <row r="1" spans="1:4" x14ac:dyDescent="0.3">
      <c r="A1" s="1" t="s">
        <v>344</v>
      </c>
      <c r="B1" s="7" t="s">
        <v>269</v>
      </c>
      <c r="C1" s="7" t="s">
        <v>270</v>
      </c>
      <c r="D1" s="2" t="s">
        <v>268</v>
      </c>
    </row>
    <row r="2" spans="1:4" x14ac:dyDescent="0.3">
      <c r="A2" t="s">
        <v>190</v>
      </c>
      <c r="B2" s="6">
        <v>13237</v>
      </c>
      <c r="C2" s="6">
        <v>32106</v>
      </c>
      <c r="D2" s="3">
        <f>B2/C2</f>
        <v>0.41229053759421913</v>
      </c>
    </row>
    <row r="3" spans="1:4" x14ac:dyDescent="0.3">
      <c r="A3" t="s">
        <v>1</v>
      </c>
      <c r="B3" s="6">
        <v>8224</v>
      </c>
      <c r="C3" s="6">
        <v>14829</v>
      </c>
      <c r="D3" s="3">
        <f t="shared" ref="D3:D14" si="0">B3/C3</f>
        <v>0.55458898105064403</v>
      </c>
    </row>
    <row r="4" spans="1:4" x14ac:dyDescent="0.3">
      <c r="A4" t="s">
        <v>321</v>
      </c>
      <c r="B4" s="6">
        <v>4862</v>
      </c>
      <c r="C4" s="6">
        <v>102802</v>
      </c>
      <c r="D4" s="3">
        <f t="shared" si="0"/>
        <v>4.7294799712067861E-2</v>
      </c>
    </row>
    <row r="5" spans="1:4" x14ac:dyDescent="0.3">
      <c r="A5" t="s">
        <v>323</v>
      </c>
      <c r="B5" s="6">
        <v>3164</v>
      </c>
      <c r="C5" s="6">
        <v>9395</v>
      </c>
      <c r="D5" s="3">
        <f t="shared" si="0"/>
        <v>0.33677488025545504</v>
      </c>
    </row>
    <row r="6" spans="1:4" x14ac:dyDescent="0.3">
      <c r="A6" t="s">
        <v>291</v>
      </c>
      <c r="B6" s="6">
        <v>2686</v>
      </c>
      <c r="C6" s="6">
        <v>11413</v>
      </c>
      <c r="D6" s="3">
        <f t="shared" si="0"/>
        <v>0.23534565845965127</v>
      </c>
    </row>
    <row r="7" spans="1:4" x14ac:dyDescent="0.3">
      <c r="A7" t="s">
        <v>324</v>
      </c>
      <c r="B7" s="6">
        <v>1880</v>
      </c>
      <c r="C7" s="6">
        <v>5913</v>
      </c>
      <c r="D7" s="3">
        <f t="shared" si="0"/>
        <v>0.31794351429054624</v>
      </c>
    </row>
    <row r="8" spans="1:4" x14ac:dyDescent="0.3">
      <c r="A8" t="s">
        <v>60</v>
      </c>
      <c r="B8" s="6">
        <v>1180</v>
      </c>
      <c r="C8" s="6">
        <v>11756</v>
      </c>
      <c r="D8" s="3">
        <f t="shared" si="0"/>
        <v>0.10037427696495406</v>
      </c>
    </row>
    <row r="9" spans="1:4" x14ac:dyDescent="0.3">
      <c r="A9" t="s">
        <v>327</v>
      </c>
      <c r="B9" s="6">
        <v>1049</v>
      </c>
      <c r="C9" s="6">
        <v>6084</v>
      </c>
      <c r="D9" s="3">
        <f t="shared" si="0"/>
        <v>0.17241946088099935</v>
      </c>
    </row>
    <row r="10" spans="1:4" x14ac:dyDescent="0.3">
      <c r="A10" t="s">
        <v>322</v>
      </c>
      <c r="B10" s="6">
        <v>860</v>
      </c>
      <c r="C10" s="6">
        <v>28395</v>
      </c>
      <c r="D10" s="3">
        <f t="shared" si="0"/>
        <v>3.0287022363092095E-2</v>
      </c>
    </row>
    <row r="11" spans="1:4" x14ac:dyDescent="0.3">
      <c r="A11" t="s">
        <v>328</v>
      </c>
      <c r="B11" s="6">
        <v>684</v>
      </c>
      <c r="C11" s="6">
        <v>4878</v>
      </c>
      <c r="D11" s="3">
        <f t="shared" si="0"/>
        <v>0.14022140221402213</v>
      </c>
    </row>
    <row r="12" spans="1:4" x14ac:dyDescent="0.3">
      <c r="A12" t="s">
        <v>17</v>
      </c>
      <c r="B12" s="6">
        <v>115</v>
      </c>
      <c r="C12" s="6">
        <v>9976</v>
      </c>
      <c r="D12" s="3">
        <f t="shared" si="0"/>
        <v>1.152766639935846E-2</v>
      </c>
    </row>
    <row r="13" spans="1:4" x14ac:dyDescent="0.3">
      <c r="A13" t="s">
        <v>325</v>
      </c>
      <c r="B13" s="6">
        <v>228</v>
      </c>
      <c r="C13" s="6">
        <v>9789</v>
      </c>
      <c r="D13" s="3">
        <f t="shared" si="0"/>
        <v>2.3291449586270302E-2</v>
      </c>
    </row>
    <row r="14" spans="1:4" x14ac:dyDescent="0.3">
      <c r="A14" t="s">
        <v>326</v>
      </c>
      <c r="B14" s="6">
        <v>7</v>
      </c>
      <c r="C14" s="6">
        <v>9729</v>
      </c>
      <c r="D14" s="3">
        <f t="shared" si="0"/>
        <v>7.1949840682495627E-4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9950E-B7E3-4520-B14E-A246C26620DA}">
  <dimension ref="A1:D11"/>
  <sheetViews>
    <sheetView workbookViewId="0">
      <selection sqref="A1:D11"/>
    </sheetView>
  </sheetViews>
  <sheetFormatPr defaultRowHeight="14.4" x14ac:dyDescent="0.3"/>
  <cols>
    <col min="1" max="1" width="21.21875" customWidth="1"/>
    <col min="2" max="2" width="12" style="6" customWidth="1"/>
    <col min="3" max="3" width="8.88671875" style="6"/>
    <col min="4" max="4" width="8.88671875" style="3"/>
  </cols>
  <sheetData>
    <row r="1" spans="1:4" s="1" customFormat="1" x14ac:dyDescent="0.3">
      <c r="A1" s="1" t="s">
        <v>345</v>
      </c>
      <c r="B1" s="7" t="s">
        <v>403</v>
      </c>
      <c r="C1" s="7" t="s">
        <v>404</v>
      </c>
      <c r="D1" s="2" t="s">
        <v>405</v>
      </c>
    </row>
    <row r="2" spans="1:4" x14ac:dyDescent="0.3">
      <c r="A2" t="s">
        <v>104</v>
      </c>
      <c r="B2" s="6">
        <v>25533</v>
      </c>
      <c r="C2" s="6">
        <v>58767</v>
      </c>
      <c r="D2" s="3">
        <f xml:space="preserve"> B2/C2</f>
        <v>0.43447853387105007</v>
      </c>
    </row>
    <row r="3" spans="1:4" x14ac:dyDescent="0.3">
      <c r="A3" t="s">
        <v>346</v>
      </c>
      <c r="B3" s="6">
        <v>3885</v>
      </c>
      <c r="C3" s="6">
        <v>92622</v>
      </c>
      <c r="D3" s="3">
        <f t="shared" ref="D3:D11" si="0" xml:space="preserve"> B3/C3</f>
        <v>4.1944678370149639E-2</v>
      </c>
    </row>
    <row r="4" spans="1:4" x14ac:dyDescent="0.3">
      <c r="A4" t="s">
        <v>352</v>
      </c>
      <c r="B4" s="6">
        <v>3058</v>
      </c>
      <c r="C4" s="6">
        <v>12523</v>
      </c>
      <c r="D4" s="3">
        <f t="shared" si="0"/>
        <v>0.24419068913199712</v>
      </c>
    </row>
    <row r="5" spans="1:4" x14ac:dyDescent="0.3">
      <c r="A5" t="s">
        <v>348</v>
      </c>
      <c r="B5" s="6">
        <v>1862</v>
      </c>
      <c r="C5" s="6">
        <v>5140</v>
      </c>
      <c r="D5" s="3">
        <f t="shared" si="0"/>
        <v>0.36225680933852139</v>
      </c>
    </row>
    <row r="6" spans="1:4" x14ac:dyDescent="0.3">
      <c r="A6" t="s">
        <v>353</v>
      </c>
      <c r="B6" s="6">
        <v>1325</v>
      </c>
      <c r="C6" s="6">
        <v>12194</v>
      </c>
      <c r="D6" s="3">
        <f t="shared" si="0"/>
        <v>0.10865999671969821</v>
      </c>
    </row>
    <row r="7" spans="1:4" x14ac:dyDescent="0.3">
      <c r="A7" t="s">
        <v>350</v>
      </c>
      <c r="B7" s="6">
        <v>898</v>
      </c>
      <c r="C7" s="6">
        <v>9604</v>
      </c>
      <c r="D7" s="3">
        <f t="shared" si="0"/>
        <v>9.3502707205331118E-2</v>
      </c>
    </row>
    <row r="8" spans="1:4" x14ac:dyDescent="0.3">
      <c r="A8" t="s">
        <v>358</v>
      </c>
      <c r="B8" s="6">
        <v>892</v>
      </c>
      <c r="C8" s="6">
        <v>8165</v>
      </c>
      <c r="D8" s="3">
        <f t="shared" si="0"/>
        <v>0.10924678505817514</v>
      </c>
    </row>
    <row r="9" spans="1:4" x14ac:dyDescent="0.3">
      <c r="A9" t="s">
        <v>359</v>
      </c>
      <c r="B9" s="6">
        <v>852</v>
      </c>
      <c r="C9" s="6">
        <v>11306</v>
      </c>
      <c r="D9" s="3">
        <f t="shared" si="0"/>
        <v>7.5358216875995046E-2</v>
      </c>
    </row>
    <row r="10" spans="1:4" x14ac:dyDescent="0.3">
      <c r="A10" t="s">
        <v>364</v>
      </c>
      <c r="B10" s="6">
        <v>591</v>
      </c>
      <c r="C10" s="6">
        <v>2184</v>
      </c>
      <c r="D10" s="3">
        <f t="shared" si="0"/>
        <v>0.27060439560439559</v>
      </c>
    </row>
    <row r="11" spans="1:4" x14ac:dyDescent="0.3">
      <c r="A11" t="s">
        <v>351</v>
      </c>
      <c r="B11" s="6">
        <v>565</v>
      </c>
      <c r="C11" s="6">
        <v>13184</v>
      </c>
      <c r="D11" s="3">
        <f t="shared" si="0"/>
        <v>4.2854975728155338E-2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7D583-D4D7-4843-9330-2B8AF9243003}">
  <dimension ref="A1:J267"/>
  <sheetViews>
    <sheetView workbookViewId="0">
      <selection activeCell="E2" sqref="E2"/>
    </sheetView>
  </sheetViews>
  <sheetFormatPr defaultRowHeight="14.4" x14ac:dyDescent="0.3"/>
  <cols>
    <col min="1" max="1" width="26.33203125" customWidth="1"/>
    <col min="3" max="3" width="8.88671875" style="3"/>
    <col min="8" max="8" width="25.21875" customWidth="1"/>
    <col min="9" max="9" width="9.6640625" style="6" customWidth="1"/>
    <col min="10" max="10" width="8.88671875" style="3"/>
  </cols>
  <sheetData>
    <row r="1" spans="1:10" s="1" customFormat="1" x14ac:dyDescent="0.3">
      <c r="A1" s="1" t="s">
        <v>19</v>
      </c>
      <c r="B1" s="1" t="s">
        <v>406</v>
      </c>
      <c r="C1" s="2" t="s">
        <v>319</v>
      </c>
      <c r="E1" s="1" t="s">
        <v>320</v>
      </c>
      <c r="F1" s="1" t="s">
        <v>4</v>
      </c>
      <c r="G1" s="1" t="s">
        <v>407</v>
      </c>
      <c r="H1" s="1" t="s">
        <v>19</v>
      </c>
      <c r="I1" s="7" t="s">
        <v>406</v>
      </c>
      <c r="J1" s="2" t="s">
        <v>319</v>
      </c>
    </row>
    <row r="2" spans="1:10" x14ac:dyDescent="0.3">
      <c r="A2" t="s">
        <v>291</v>
      </c>
      <c r="B2">
        <v>5790</v>
      </c>
      <c r="C2" s="3">
        <f>B2/$E$2 *100</f>
        <v>24.652984756876435</v>
      </c>
      <c r="E2">
        <v>23486</v>
      </c>
      <c r="F2">
        <v>375196</v>
      </c>
      <c r="G2">
        <f xml:space="preserve"> $E$2 / $F$2 * 100</f>
        <v>6.2596616168615862</v>
      </c>
      <c r="H2" t="s">
        <v>291</v>
      </c>
      <c r="I2" s="6">
        <v>5790</v>
      </c>
      <c r="J2" s="3">
        <v>24.652984756876435</v>
      </c>
    </row>
    <row r="3" spans="1:10" x14ac:dyDescent="0.3">
      <c r="A3" t="s">
        <v>321</v>
      </c>
      <c r="B3">
        <v>3580</v>
      </c>
      <c r="C3" s="3">
        <f t="shared" ref="C3:C66" si="0">B3/$E$2 *100</f>
        <v>15.243123562973688</v>
      </c>
      <c r="H3" t="s">
        <v>321</v>
      </c>
      <c r="I3" s="6">
        <v>3580</v>
      </c>
      <c r="J3" s="3">
        <v>15.243123562973688</v>
      </c>
    </row>
    <row r="4" spans="1:10" x14ac:dyDescent="0.3">
      <c r="A4" t="s">
        <v>324</v>
      </c>
      <c r="B4">
        <v>3226</v>
      </c>
      <c r="C4" s="3">
        <f t="shared" si="0"/>
        <v>13.735842629651707</v>
      </c>
      <c r="D4" s="3">
        <f>SUM(C2:C4)</f>
        <v>53.631950949501828</v>
      </c>
      <c r="H4" t="s">
        <v>324</v>
      </c>
      <c r="I4" s="6">
        <v>3226</v>
      </c>
      <c r="J4" s="3">
        <v>13.735842629651707</v>
      </c>
    </row>
    <row r="5" spans="1:10" x14ac:dyDescent="0.3">
      <c r="A5" t="s">
        <v>31</v>
      </c>
      <c r="B5">
        <v>1335</v>
      </c>
      <c r="C5" s="3">
        <f t="shared" si="0"/>
        <v>5.6842374180362771</v>
      </c>
      <c r="H5" t="s">
        <v>31</v>
      </c>
      <c r="I5" s="6">
        <v>1335</v>
      </c>
      <c r="J5" s="3">
        <v>5.6842374180362771</v>
      </c>
    </row>
    <row r="6" spans="1:10" x14ac:dyDescent="0.3">
      <c r="A6" t="s">
        <v>190</v>
      </c>
      <c r="B6">
        <v>1324</v>
      </c>
      <c r="C6" s="3">
        <f t="shared" si="0"/>
        <v>5.637401004853956</v>
      </c>
      <c r="H6" t="s">
        <v>190</v>
      </c>
      <c r="I6" s="6">
        <v>1324</v>
      </c>
      <c r="J6" s="3">
        <v>5.637401004853956</v>
      </c>
    </row>
    <row r="7" spans="1:10" x14ac:dyDescent="0.3">
      <c r="A7" t="s">
        <v>329</v>
      </c>
      <c r="B7">
        <v>1283</v>
      </c>
      <c r="C7" s="3">
        <f t="shared" si="0"/>
        <v>5.4628289193562125</v>
      </c>
      <c r="H7" t="s">
        <v>329</v>
      </c>
      <c r="I7" s="6">
        <v>1283</v>
      </c>
      <c r="J7" s="3">
        <v>5.4628289193562125</v>
      </c>
    </row>
    <row r="8" spans="1:10" x14ac:dyDescent="0.3">
      <c r="A8" t="s">
        <v>322</v>
      </c>
      <c r="B8">
        <v>877</v>
      </c>
      <c r="C8" s="3">
        <f t="shared" si="0"/>
        <v>3.7341394873541685</v>
      </c>
      <c r="H8" t="s">
        <v>322</v>
      </c>
      <c r="I8" s="6">
        <v>877</v>
      </c>
      <c r="J8" s="3">
        <v>3.7341394873541685</v>
      </c>
    </row>
    <row r="9" spans="1:10" x14ac:dyDescent="0.3">
      <c r="A9" t="s">
        <v>325</v>
      </c>
      <c r="B9">
        <v>566</v>
      </c>
      <c r="C9" s="3">
        <f t="shared" si="0"/>
        <v>2.4099463510176276</v>
      </c>
      <c r="H9" t="s">
        <v>325</v>
      </c>
      <c r="I9" s="6">
        <v>566</v>
      </c>
      <c r="J9" s="3">
        <v>2.4099463510176276</v>
      </c>
    </row>
    <row r="10" spans="1:10" x14ac:dyDescent="0.3">
      <c r="A10" t="s">
        <v>327</v>
      </c>
      <c r="B10">
        <v>512</v>
      </c>
      <c r="C10" s="3">
        <f t="shared" si="0"/>
        <v>2.1800221408498679</v>
      </c>
      <c r="H10" t="s">
        <v>327</v>
      </c>
      <c r="I10" s="6">
        <v>512</v>
      </c>
      <c r="J10" s="3">
        <v>2.1800221408498679</v>
      </c>
    </row>
    <row r="11" spans="1:10" x14ac:dyDescent="0.3">
      <c r="A11" t="s">
        <v>323</v>
      </c>
      <c r="B11">
        <v>421</v>
      </c>
      <c r="C11" s="3">
        <f t="shared" si="0"/>
        <v>1.7925572681597546</v>
      </c>
      <c r="H11" t="s">
        <v>323</v>
      </c>
      <c r="I11" s="6">
        <v>421</v>
      </c>
      <c r="J11" s="3">
        <v>1.7925572681597546</v>
      </c>
    </row>
    <row r="12" spans="1:10" x14ac:dyDescent="0.3">
      <c r="A12" t="s">
        <v>1</v>
      </c>
      <c r="B12">
        <v>398</v>
      </c>
      <c r="C12" s="3">
        <f t="shared" si="0"/>
        <v>1.6946265860512646</v>
      </c>
      <c r="H12" t="s">
        <v>3</v>
      </c>
      <c r="J12" s="3">
        <f>100 - SUM(J2:J11)</f>
        <v>19.466916460870308</v>
      </c>
    </row>
    <row r="13" spans="1:10" x14ac:dyDescent="0.3">
      <c r="A13" t="s">
        <v>126</v>
      </c>
      <c r="B13">
        <v>367</v>
      </c>
      <c r="C13" s="3">
        <f t="shared" si="0"/>
        <v>1.5626330579919954</v>
      </c>
    </row>
    <row r="14" spans="1:10" x14ac:dyDescent="0.3">
      <c r="A14" t="s">
        <v>330</v>
      </c>
      <c r="B14">
        <v>357</v>
      </c>
      <c r="C14" s="3">
        <f t="shared" si="0"/>
        <v>1.5200545005535213</v>
      </c>
    </row>
    <row r="15" spans="1:10" x14ac:dyDescent="0.3">
      <c r="A15" t="s">
        <v>60</v>
      </c>
      <c r="B15">
        <v>279</v>
      </c>
      <c r="C15" s="3">
        <f t="shared" si="0"/>
        <v>1.1879417525334242</v>
      </c>
    </row>
    <row r="16" spans="1:10" x14ac:dyDescent="0.3">
      <c r="A16" t="s">
        <v>333</v>
      </c>
      <c r="B16">
        <v>266</v>
      </c>
      <c r="C16" s="3">
        <f t="shared" si="0"/>
        <v>1.132589627863408</v>
      </c>
    </row>
    <row r="17" spans="1:3" x14ac:dyDescent="0.3">
      <c r="A17" t="s">
        <v>294</v>
      </c>
      <c r="B17">
        <v>232</v>
      </c>
      <c r="C17" s="3">
        <f t="shared" si="0"/>
        <v>0.98782253257259645</v>
      </c>
    </row>
    <row r="18" spans="1:3" x14ac:dyDescent="0.3">
      <c r="A18" t="s">
        <v>252</v>
      </c>
      <c r="B18">
        <v>229</v>
      </c>
      <c r="C18" s="3">
        <f t="shared" si="0"/>
        <v>0.97504896534105423</v>
      </c>
    </row>
    <row r="19" spans="1:3" x14ac:dyDescent="0.3">
      <c r="A19" t="s">
        <v>115</v>
      </c>
      <c r="B19">
        <v>209</v>
      </c>
      <c r="C19" s="3">
        <f t="shared" si="0"/>
        <v>0.88989185046410624</v>
      </c>
    </row>
    <row r="20" spans="1:3" x14ac:dyDescent="0.3">
      <c r="A20" t="s">
        <v>334</v>
      </c>
      <c r="B20">
        <v>203</v>
      </c>
      <c r="C20" s="3">
        <f t="shared" si="0"/>
        <v>0.86434471600102192</v>
      </c>
    </row>
    <row r="21" spans="1:3" x14ac:dyDescent="0.3">
      <c r="A21" t="s">
        <v>335</v>
      </c>
      <c r="B21">
        <v>169</v>
      </c>
      <c r="C21" s="3">
        <f t="shared" si="0"/>
        <v>0.71957762071021036</v>
      </c>
    </row>
    <row r="22" spans="1:3" x14ac:dyDescent="0.3">
      <c r="A22" t="s">
        <v>17</v>
      </c>
      <c r="B22">
        <v>161</v>
      </c>
      <c r="C22" s="3">
        <f t="shared" si="0"/>
        <v>0.68551477475943123</v>
      </c>
    </row>
    <row r="23" spans="1:3" x14ac:dyDescent="0.3">
      <c r="A23" t="s">
        <v>125</v>
      </c>
      <c r="B23">
        <v>161</v>
      </c>
      <c r="C23" s="3">
        <f t="shared" si="0"/>
        <v>0.68551477475943123</v>
      </c>
    </row>
    <row r="24" spans="1:3" x14ac:dyDescent="0.3">
      <c r="A24" t="s">
        <v>261</v>
      </c>
      <c r="B24">
        <v>131</v>
      </c>
      <c r="C24" s="3">
        <f t="shared" si="0"/>
        <v>0.55777910244400919</v>
      </c>
    </row>
    <row r="25" spans="1:3" x14ac:dyDescent="0.3">
      <c r="A25" t="s">
        <v>37</v>
      </c>
      <c r="B25">
        <v>116</v>
      </c>
      <c r="C25" s="3">
        <f t="shared" si="0"/>
        <v>0.49391126628629822</v>
      </c>
    </row>
    <row r="26" spans="1:3" x14ac:dyDescent="0.3">
      <c r="A26" t="s">
        <v>326</v>
      </c>
      <c r="B26">
        <v>116</v>
      </c>
      <c r="C26" s="3">
        <f t="shared" si="0"/>
        <v>0.49391126628629822</v>
      </c>
    </row>
    <row r="27" spans="1:3" x14ac:dyDescent="0.3">
      <c r="A27" t="s">
        <v>332</v>
      </c>
      <c r="B27">
        <v>111</v>
      </c>
      <c r="C27" s="3">
        <f t="shared" si="0"/>
        <v>0.47262198756706125</v>
      </c>
    </row>
    <row r="28" spans="1:3" x14ac:dyDescent="0.3">
      <c r="A28" t="s">
        <v>331</v>
      </c>
      <c r="B28">
        <v>110</v>
      </c>
      <c r="C28" s="3">
        <f t="shared" si="0"/>
        <v>0.46836413182321385</v>
      </c>
    </row>
    <row r="29" spans="1:3" x14ac:dyDescent="0.3">
      <c r="A29" t="s">
        <v>97</v>
      </c>
      <c r="B29">
        <v>94</v>
      </c>
      <c r="C29" s="3">
        <f t="shared" si="0"/>
        <v>0.40023843992165542</v>
      </c>
    </row>
    <row r="30" spans="1:3" x14ac:dyDescent="0.3">
      <c r="A30" t="s">
        <v>200</v>
      </c>
      <c r="B30">
        <v>90</v>
      </c>
      <c r="C30" s="3">
        <f t="shared" si="0"/>
        <v>0.38320701694626585</v>
      </c>
    </row>
    <row r="31" spans="1:3" x14ac:dyDescent="0.3">
      <c r="A31" t="s">
        <v>131</v>
      </c>
      <c r="B31">
        <v>86</v>
      </c>
      <c r="C31" s="3">
        <f t="shared" si="0"/>
        <v>0.36617559397087629</v>
      </c>
    </row>
    <row r="32" spans="1:3" x14ac:dyDescent="0.3">
      <c r="A32" t="s">
        <v>179</v>
      </c>
      <c r="B32">
        <v>73</v>
      </c>
      <c r="C32" s="3">
        <f t="shared" si="0"/>
        <v>0.31082346930086008</v>
      </c>
    </row>
    <row r="33" spans="1:3" x14ac:dyDescent="0.3">
      <c r="A33" t="s">
        <v>0</v>
      </c>
      <c r="B33">
        <v>62</v>
      </c>
      <c r="C33" s="3">
        <f t="shared" si="0"/>
        <v>0.26398705611853873</v>
      </c>
    </row>
    <row r="34" spans="1:3" x14ac:dyDescent="0.3">
      <c r="A34" t="s">
        <v>82</v>
      </c>
      <c r="B34">
        <v>56</v>
      </c>
      <c r="C34" s="3">
        <f t="shared" si="0"/>
        <v>0.2384399216554543</v>
      </c>
    </row>
    <row r="35" spans="1:3" x14ac:dyDescent="0.3">
      <c r="A35" t="s">
        <v>328</v>
      </c>
      <c r="B35">
        <v>54</v>
      </c>
      <c r="C35" s="3">
        <f t="shared" si="0"/>
        <v>0.22992421016775952</v>
      </c>
    </row>
    <row r="36" spans="1:3" x14ac:dyDescent="0.3">
      <c r="A36" t="s">
        <v>43</v>
      </c>
      <c r="B36">
        <v>41</v>
      </c>
      <c r="C36" s="3">
        <f t="shared" si="0"/>
        <v>0.17457208549774333</v>
      </c>
    </row>
    <row r="37" spans="1:3" x14ac:dyDescent="0.3">
      <c r="A37" t="s">
        <v>198</v>
      </c>
      <c r="B37">
        <v>40</v>
      </c>
      <c r="C37" s="3">
        <f t="shared" si="0"/>
        <v>0.17031422975389593</v>
      </c>
    </row>
    <row r="38" spans="1:3" x14ac:dyDescent="0.3">
      <c r="A38" t="s">
        <v>207</v>
      </c>
      <c r="B38">
        <v>34</v>
      </c>
      <c r="C38" s="3">
        <f t="shared" si="0"/>
        <v>0.14476709529081155</v>
      </c>
    </row>
    <row r="39" spans="1:3" x14ac:dyDescent="0.3">
      <c r="A39" t="s">
        <v>169</v>
      </c>
      <c r="B39">
        <v>27</v>
      </c>
      <c r="C39" s="3">
        <f t="shared" si="0"/>
        <v>0.11496210508387976</v>
      </c>
    </row>
    <row r="40" spans="1:3" x14ac:dyDescent="0.3">
      <c r="A40" t="s">
        <v>281</v>
      </c>
      <c r="B40">
        <v>26</v>
      </c>
      <c r="C40" s="3">
        <f t="shared" si="0"/>
        <v>0.11070424934003235</v>
      </c>
    </row>
    <row r="41" spans="1:3" x14ac:dyDescent="0.3">
      <c r="A41" t="s">
        <v>122</v>
      </c>
      <c r="B41">
        <v>24</v>
      </c>
      <c r="C41" s="3">
        <f t="shared" si="0"/>
        <v>0.10218853785233756</v>
      </c>
    </row>
    <row r="42" spans="1:3" x14ac:dyDescent="0.3">
      <c r="A42" t="s">
        <v>160</v>
      </c>
      <c r="B42">
        <v>21</v>
      </c>
      <c r="C42" s="3">
        <f t="shared" si="0"/>
        <v>8.941497062079537E-2</v>
      </c>
    </row>
    <row r="43" spans="1:3" x14ac:dyDescent="0.3">
      <c r="A43" t="s">
        <v>247</v>
      </c>
      <c r="B43">
        <v>20</v>
      </c>
      <c r="C43" s="3">
        <f t="shared" si="0"/>
        <v>8.5157114876947965E-2</v>
      </c>
    </row>
    <row r="44" spans="1:3" x14ac:dyDescent="0.3">
      <c r="A44" t="s">
        <v>249</v>
      </c>
      <c r="B44">
        <v>19</v>
      </c>
      <c r="C44" s="3">
        <f t="shared" si="0"/>
        <v>8.0899259133100573E-2</v>
      </c>
    </row>
    <row r="45" spans="1:3" x14ac:dyDescent="0.3">
      <c r="A45" t="s">
        <v>61</v>
      </c>
      <c r="B45">
        <v>17</v>
      </c>
      <c r="C45" s="3">
        <f t="shared" si="0"/>
        <v>7.2383547645405777E-2</v>
      </c>
    </row>
    <row r="46" spans="1:3" x14ac:dyDescent="0.3">
      <c r="A46" t="s">
        <v>3</v>
      </c>
      <c r="B46">
        <v>16</v>
      </c>
      <c r="C46" s="3">
        <f t="shared" si="0"/>
        <v>6.8125691901558372E-2</v>
      </c>
    </row>
    <row r="47" spans="1:3" x14ac:dyDescent="0.3">
      <c r="A47" t="s">
        <v>267</v>
      </c>
      <c r="B47">
        <v>13</v>
      </c>
      <c r="C47" s="3">
        <f t="shared" si="0"/>
        <v>5.5352124670016177E-2</v>
      </c>
    </row>
    <row r="48" spans="1:3" x14ac:dyDescent="0.3">
      <c r="A48" t="s">
        <v>110</v>
      </c>
      <c r="B48">
        <v>13</v>
      </c>
      <c r="C48" s="3">
        <f t="shared" si="0"/>
        <v>5.5352124670016177E-2</v>
      </c>
    </row>
    <row r="49" spans="1:3" x14ac:dyDescent="0.3">
      <c r="A49" t="s">
        <v>69</v>
      </c>
      <c r="B49">
        <v>11</v>
      </c>
      <c r="C49" s="3">
        <f t="shared" si="0"/>
        <v>4.6836413182321381E-2</v>
      </c>
    </row>
    <row r="50" spans="1:3" x14ac:dyDescent="0.3">
      <c r="A50" t="s">
        <v>30</v>
      </c>
      <c r="B50">
        <v>11</v>
      </c>
      <c r="C50" s="3">
        <f t="shared" si="0"/>
        <v>4.6836413182321381E-2</v>
      </c>
    </row>
    <row r="51" spans="1:3" x14ac:dyDescent="0.3">
      <c r="A51" t="s">
        <v>337</v>
      </c>
      <c r="B51">
        <v>10</v>
      </c>
      <c r="C51" s="3">
        <f t="shared" si="0"/>
        <v>4.2578557438473982E-2</v>
      </c>
    </row>
    <row r="52" spans="1:3" x14ac:dyDescent="0.3">
      <c r="A52" t="s">
        <v>260</v>
      </c>
      <c r="B52">
        <v>10</v>
      </c>
      <c r="C52" s="3">
        <f t="shared" si="0"/>
        <v>4.2578557438473982E-2</v>
      </c>
    </row>
    <row r="53" spans="1:3" x14ac:dyDescent="0.3">
      <c r="A53" t="s">
        <v>77</v>
      </c>
      <c r="B53">
        <v>10</v>
      </c>
      <c r="C53" s="3">
        <f t="shared" si="0"/>
        <v>4.2578557438473982E-2</v>
      </c>
    </row>
    <row r="54" spans="1:3" x14ac:dyDescent="0.3">
      <c r="A54" t="s">
        <v>142</v>
      </c>
      <c r="B54">
        <v>8</v>
      </c>
      <c r="C54" s="3">
        <f t="shared" si="0"/>
        <v>3.4062845950779186E-2</v>
      </c>
    </row>
    <row r="55" spans="1:3" x14ac:dyDescent="0.3">
      <c r="A55" t="s">
        <v>121</v>
      </c>
      <c r="B55">
        <v>7</v>
      </c>
      <c r="C55" s="3">
        <f t="shared" si="0"/>
        <v>2.9804990206931788E-2</v>
      </c>
    </row>
    <row r="56" spans="1:3" x14ac:dyDescent="0.3">
      <c r="A56" t="s">
        <v>164</v>
      </c>
      <c r="B56">
        <v>7</v>
      </c>
      <c r="C56" s="3">
        <f t="shared" si="0"/>
        <v>2.9804990206931788E-2</v>
      </c>
    </row>
    <row r="57" spans="1:3" x14ac:dyDescent="0.3">
      <c r="A57" t="s">
        <v>201</v>
      </c>
      <c r="B57">
        <v>5</v>
      </c>
      <c r="C57" s="3">
        <f t="shared" si="0"/>
        <v>2.1289278719236991E-2</v>
      </c>
    </row>
    <row r="58" spans="1:3" x14ac:dyDescent="0.3">
      <c r="A58" t="s">
        <v>159</v>
      </c>
      <c r="B58">
        <v>5</v>
      </c>
      <c r="C58" s="3">
        <f t="shared" si="0"/>
        <v>2.1289278719236991E-2</v>
      </c>
    </row>
    <row r="59" spans="1:3" x14ac:dyDescent="0.3">
      <c r="A59" t="s">
        <v>195</v>
      </c>
      <c r="B59">
        <v>5</v>
      </c>
      <c r="C59" s="3">
        <f t="shared" si="0"/>
        <v>2.1289278719236991E-2</v>
      </c>
    </row>
    <row r="60" spans="1:3" x14ac:dyDescent="0.3">
      <c r="A60" t="s">
        <v>93</v>
      </c>
      <c r="B60">
        <v>5</v>
      </c>
      <c r="C60" s="3">
        <f t="shared" si="0"/>
        <v>2.1289278719236991E-2</v>
      </c>
    </row>
    <row r="61" spans="1:3" x14ac:dyDescent="0.3">
      <c r="A61" t="s">
        <v>65</v>
      </c>
      <c r="B61">
        <v>5</v>
      </c>
      <c r="C61" s="3">
        <f t="shared" si="0"/>
        <v>2.1289278719236991E-2</v>
      </c>
    </row>
    <row r="62" spans="1:3" x14ac:dyDescent="0.3">
      <c r="A62" t="s">
        <v>234</v>
      </c>
      <c r="B62">
        <v>5</v>
      </c>
      <c r="C62" s="3">
        <f t="shared" si="0"/>
        <v>2.1289278719236991E-2</v>
      </c>
    </row>
    <row r="63" spans="1:3" x14ac:dyDescent="0.3">
      <c r="A63" t="s">
        <v>338</v>
      </c>
      <c r="B63">
        <v>3</v>
      </c>
      <c r="C63" s="3">
        <f t="shared" si="0"/>
        <v>1.2773567231542195E-2</v>
      </c>
    </row>
    <row r="64" spans="1:3" x14ac:dyDescent="0.3">
      <c r="A64" t="s">
        <v>244</v>
      </c>
      <c r="B64">
        <v>3</v>
      </c>
      <c r="C64" s="3">
        <f t="shared" si="0"/>
        <v>1.2773567231542195E-2</v>
      </c>
    </row>
    <row r="65" spans="1:3" x14ac:dyDescent="0.3">
      <c r="A65" t="s">
        <v>340</v>
      </c>
      <c r="B65">
        <v>3</v>
      </c>
      <c r="C65" s="3">
        <f t="shared" si="0"/>
        <v>1.2773567231542195E-2</v>
      </c>
    </row>
    <row r="66" spans="1:3" x14ac:dyDescent="0.3">
      <c r="A66" t="s">
        <v>228</v>
      </c>
      <c r="B66">
        <v>2</v>
      </c>
      <c r="C66" s="3">
        <f t="shared" si="0"/>
        <v>8.5157114876947965E-3</v>
      </c>
    </row>
    <row r="67" spans="1:3" x14ac:dyDescent="0.3">
      <c r="A67" t="s">
        <v>58</v>
      </c>
      <c r="B67">
        <v>2</v>
      </c>
      <c r="C67" s="3">
        <f t="shared" ref="C67:C130" si="1">B67/$E$2 *100</f>
        <v>8.5157114876947965E-3</v>
      </c>
    </row>
    <row r="68" spans="1:3" x14ac:dyDescent="0.3">
      <c r="A68" t="s">
        <v>256</v>
      </c>
      <c r="B68">
        <v>2</v>
      </c>
      <c r="C68" s="3">
        <f t="shared" si="1"/>
        <v>8.5157114876947965E-3</v>
      </c>
    </row>
    <row r="69" spans="1:3" x14ac:dyDescent="0.3">
      <c r="A69" t="s">
        <v>280</v>
      </c>
      <c r="B69">
        <v>2</v>
      </c>
      <c r="C69" s="3">
        <f t="shared" si="1"/>
        <v>8.5157114876947965E-3</v>
      </c>
    </row>
    <row r="70" spans="1:3" x14ac:dyDescent="0.3">
      <c r="A70" t="s">
        <v>264</v>
      </c>
      <c r="B70">
        <v>2</v>
      </c>
      <c r="C70" s="3">
        <f t="shared" si="1"/>
        <v>8.5157114876947965E-3</v>
      </c>
    </row>
    <row r="71" spans="1:3" x14ac:dyDescent="0.3">
      <c r="A71" t="s">
        <v>336</v>
      </c>
      <c r="B71">
        <v>1</v>
      </c>
      <c r="C71" s="3">
        <f t="shared" si="1"/>
        <v>4.2578557438473982E-3</v>
      </c>
    </row>
    <row r="72" spans="1:3" x14ac:dyDescent="0.3">
      <c r="A72" t="s">
        <v>342</v>
      </c>
      <c r="B72">
        <v>1</v>
      </c>
      <c r="C72" s="3">
        <f t="shared" si="1"/>
        <v>4.2578557438473982E-3</v>
      </c>
    </row>
    <row r="73" spans="1:3" x14ac:dyDescent="0.3">
      <c r="A73" t="s">
        <v>212</v>
      </c>
      <c r="B73">
        <v>1</v>
      </c>
      <c r="C73" s="3">
        <f t="shared" si="1"/>
        <v>4.2578557438473982E-3</v>
      </c>
    </row>
    <row r="74" spans="1:3" x14ac:dyDescent="0.3">
      <c r="A74" t="s">
        <v>284</v>
      </c>
      <c r="B74">
        <v>1</v>
      </c>
      <c r="C74" s="3">
        <f t="shared" si="1"/>
        <v>4.2578557438473982E-3</v>
      </c>
    </row>
    <row r="75" spans="1:3" x14ac:dyDescent="0.3">
      <c r="A75" t="s">
        <v>11</v>
      </c>
      <c r="B75">
        <v>1</v>
      </c>
      <c r="C75" s="3">
        <f t="shared" si="1"/>
        <v>4.2578557438473982E-3</v>
      </c>
    </row>
    <row r="76" spans="1:3" x14ac:dyDescent="0.3">
      <c r="A76" t="s">
        <v>136</v>
      </c>
      <c r="B76">
        <v>1</v>
      </c>
      <c r="C76" s="3">
        <f t="shared" si="1"/>
        <v>4.2578557438473982E-3</v>
      </c>
    </row>
    <row r="77" spans="1:3" x14ac:dyDescent="0.3">
      <c r="A77" t="s">
        <v>141</v>
      </c>
      <c r="B77">
        <v>1</v>
      </c>
      <c r="C77" s="3">
        <f t="shared" si="1"/>
        <v>4.2578557438473982E-3</v>
      </c>
    </row>
    <row r="78" spans="1:3" x14ac:dyDescent="0.3">
      <c r="A78" t="s">
        <v>251</v>
      </c>
      <c r="B78">
        <v>1</v>
      </c>
      <c r="C78" s="3">
        <f t="shared" si="1"/>
        <v>4.2578557438473982E-3</v>
      </c>
    </row>
    <row r="79" spans="1:3" x14ac:dyDescent="0.3">
      <c r="A79" t="s">
        <v>194</v>
      </c>
      <c r="B79">
        <v>48</v>
      </c>
      <c r="C79" s="3">
        <f t="shared" si="1"/>
        <v>0.20437707570467512</v>
      </c>
    </row>
    <row r="80" spans="1:3" x14ac:dyDescent="0.3">
      <c r="A80" t="s">
        <v>14</v>
      </c>
      <c r="B80">
        <v>48</v>
      </c>
      <c r="C80" s="3">
        <f t="shared" si="1"/>
        <v>0.20437707570467512</v>
      </c>
    </row>
    <row r="81" spans="1:3" x14ac:dyDescent="0.3">
      <c r="A81" t="s">
        <v>52</v>
      </c>
      <c r="B81">
        <v>44</v>
      </c>
      <c r="C81" s="3">
        <f t="shared" si="1"/>
        <v>0.18734565272928552</v>
      </c>
    </row>
    <row r="82" spans="1:3" x14ac:dyDescent="0.3">
      <c r="A82" t="s">
        <v>75</v>
      </c>
      <c r="B82">
        <v>44</v>
      </c>
      <c r="C82" s="3">
        <f t="shared" si="1"/>
        <v>0.18734565272928552</v>
      </c>
    </row>
    <row r="83" spans="1:3" x14ac:dyDescent="0.3">
      <c r="A83" t="s">
        <v>161</v>
      </c>
      <c r="B83">
        <v>44</v>
      </c>
      <c r="C83" s="3">
        <f t="shared" si="1"/>
        <v>0.18734565272928552</v>
      </c>
    </row>
    <row r="84" spans="1:3" x14ac:dyDescent="0.3">
      <c r="A84" t="s">
        <v>63</v>
      </c>
      <c r="B84">
        <v>40</v>
      </c>
      <c r="C84" s="3">
        <f t="shared" si="1"/>
        <v>0.17031422975389593</v>
      </c>
    </row>
    <row r="85" spans="1:3" x14ac:dyDescent="0.3">
      <c r="A85" t="s">
        <v>43</v>
      </c>
      <c r="B85">
        <v>39</v>
      </c>
      <c r="C85" s="3">
        <f t="shared" si="1"/>
        <v>0.16605637401004852</v>
      </c>
    </row>
    <row r="86" spans="1:3" x14ac:dyDescent="0.3">
      <c r="A86" t="s">
        <v>67</v>
      </c>
      <c r="B86">
        <v>39</v>
      </c>
      <c r="C86" s="3">
        <f t="shared" si="1"/>
        <v>0.16605637401004852</v>
      </c>
    </row>
    <row r="87" spans="1:3" x14ac:dyDescent="0.3">
      <c r="A87" t="s">
        <v>198</v>
      </c>
      <c r="B87">
        <v>39</v>
      </c>
      <c r="C87" s="3">
        <f t="shared" si="1"/>
        <v>0.16605637401004852</v>
      </c>
    </row>
    <row r="88" spans="1:3" x14ac:dyDescent="0.3">
      <c r="A88" t="s">
        <v>60</v>
      </c>
      <c r="B88">
        <v>39</v>
      </c>
      <c r="C88" s="3">
        <f t="shared" si="1"/>
        <v>0.16605637401004852</v>
      </c>
    </row>
    <row r="89" spans="1:3" x14ac:dyDescent="0.3">
      <c r="A89" t="s">
        <v>180</v>
      </c>
      <c r="B89">
        <v>38</v>
      </c>
      <c r="C89" s="3">
        <f t="shared" si="1"/>
        <v>0.16179851826620115</v>
      </c>
    </row>
    <row r="90" spans="1:3" x14ac:dyDescent="0.3">
      <c r="A90" t="s">
        <v>189</v>
      </c>
      <c r="B90">
        <v>38</v>
      </c>
      <c r="C90" s="3">
        <f t="shared" si="1"/>
        <v>0.16179851826620115</v>
      </c>
    </row>
    <row r="91" spans="1:3" x14ac:dyDescent="0.3">
      <c r="A91" t="s">
        <v>7</v>
      </c>
      <c r="B91">
        <v>34</v>
      </c>
      <c r="C91" s="3">
        <f t="shared" si="1"/>
        <v>0.14476709529081155</v>
      </c>
    </row>
    <row r="92" spans="1:3" x14ac:dyDescent="0.3">
      <c r="A92" t="s">
        <v>207</v>
      </c>
      <c r="B92">
        <v>34</v>
      </c>
      <c r="C92" s="3">
        <f t="shared" si="1"/>
        <v>0.14476709529081155</v>
      </c>
    </row>
    <row r="93" spans="1:3" x14ac:dyDescent="0.3">
      <c r="A93" t="s">
        <v>57</v>
      </c>
      <c r="B93">
        <v>33</v>
      </c>
      <c r="C93" s="3">
        <f t="shared" si="1"/>
        <v>0.14050923954696415</v>
      </c>
    </row>
    <row r="94" spans="1:3" x14ac:dyDescent="0.3">
      <c r="A94" t="s">
        <v>72</v>
      </c>
      <c r="B94">
        <v>33</v>
      </c>
      <c r="C94" s="3">
        <f t="shared" si="1"/>
        <v>0.14050923954696415</v>
      </c>
    </row>
    <row r="95" spans="1:3" x14ac:dyDescent="0.3">
      <c r="A95" t="s">
        <v>76</v>
      </c>
      <c r="B95">
        <v>32</v>
      </c>
      <c r="C95" s="3">
        <f t="shared" si="1"/>
        <v>0.13625138380311674</v>
      </c>
    </row>
    <row r="96" spans="1:3" x14ac:dyDescent="0.3">
      <c r="A96" t="s">
        <v>149</v>
      </c>
      <c r="B96">
        <v>31</v>
      </c>
      <c r="C96" s="3">
        <f t="shared" si="1"/>
        <v>0.13199352805926937</v>
      </c>
    </row>
    <row r="97" spans="1:3" x14ac:dyDescent="0.3">
      <c r="A97" t="s">
        <v>156</v>
      </c>
      <c r="B97">
        <v>30</v>
      </c>
      <c r="C97" s="3">
        <f t="shared" si="1"/>
        <v>0.12773567231542196</v>
      </c>
    </row>
    <row r="98" spans="1:3" x14ac:dyDescent="0.3">
      <c r="A98" t="s">
        <v>97</v>
      </c>
      <c r="B98">
        <v>29</v>
      </c>
      <c r="C98" s="3">
        <f t="shared" si="1"/>
        <v>0.12347781657157456</v>
      </c>
    </row>
    <row r="99" spans="1:3" x14ac:dyDescent="0.3">
      <c r="A99" t="s">
        <v>99</v>
      </c>
      <c r="B99">
        <v>29</v>
      </c>
      <c r="C99" s="3">
        <f t="shared" si="1"/>
        <v>0.12347781657157456</v>
      </c>
    </row>
    <row r="100" spans="1:3" x14ac:dyDescent="0.3">
      <c r="A100" t="s">
        <v>61</v>
      </c>
      <c r="B100">
        <v>28</v>
      </c>
      <c r="C100" s="3">
        <f t="shared" si="1"/>
        <v>0.11921996082772715</v>
      </c>
    </row>
    <row r="101" spans="1:3" x14ac:dyDescent="0.3">
      <c r="A101" t="s">
        <v>83</v>
      </c>
      <c r="B101">
        <v>27</v>
      </c>
      <c r="C101" s="3">
        <f t="shared" si="1"/>
        <v>0.11496210508387976</v>
      </c>
    </row>
    <row r="102" spans="1:3" x14ac:dyDescent="0.3">
      <c r="A102" t="s">
        <v>104</v>
      </c>
      <c r="B102">
        <v>26</v>
      </c>
      <c r="C102" s="3">
        <f t="shared" si="1"/>
        <v>0.11070424934003235</v>
      </c>
    </row>
    <row r="103" spans="1:3" x14ac:dyDescent="0.3">
      <c r="A103" t="s">
        <v>54</v>
      </c>
      <c r="B103">
        <v>26</v>
      </c>
      <c r="C103" s="3">
        <f t="shared" si="1"/>
        <v>0.11070424934003235</v>
      </c>
    </row>
    <row r="104" spans="1:3" x14ac:dyDescent="0.3">
      <c r="A104" t="s">
        <v>170</v>
      </c>
      <c r="B104">
        <v>26</v>
      </c>
      <c r="C104" s="3">
        <f t="shared" si="1"/>
        <v>0.11070424934003235</v>
      </c>
    </row>
    <row r="105" spans="1:3" x14ac:dyDescent="0.3">
      <c r="A105" t="s">
        <v>281</v>
      </c>
      <c r="B105">
        <v>26</v>
      </c>
      <c r="C105" s="3">
        <f t="shared" si="1"/>
        <v>0.11070424934003235</v>
      </c>
    </row>
    <row r="106" spans="1:3" x14ac:dyDescent="0.3">
      <c r="A106" t="s">
        <v>78</v>
      </c>
      <c r="B106">
        <v>25</v>
      </c>
      <c r="C106" s="3">
        <f t="shared" si="1"/>
        <v>0.10644639359618496</v>
      </c>
    </row>
    <row r="107" spans="1:3" x14ac:dyDescent="0.3">
      <c r="A107" t="s">
        <v>66</v>
      </c>
      <c r="B107">
        <v>25</v>
      </c>
      <c r="C107" s="3">
        <f t="shared" si="1"/>
        <v>0.10644639359618496</v>
      </c>
    </row>
    <row r="108" spans="1:3" x14ac:dyDescent="0.3">
      <c r="A108" t="s">
        <v>123</v>
      </c>
      <c r="B108">
        <v>25</v>
      </c>
      <c r="C108" s="3">
        <f t="shared" si="1"/>
        <v>0.10644639359618496</v>
      </c>
    </row>
    <row r="109" spans="1:3" x14ac:dyDescent="0.3">
      <c r="A109" t="s">
        <v>100</v>
      </c>
      <c r="B109">
        <v>24</v>
      </c>
      <c r="C109" s="3">
        <f t="shared" si="1"/>
        <v>0.10218853785233756</v>
      </c>
    </row>
    <row r="110" spans="1:3" x14ac:dyDescent="0.3">
      <c r="A110" t="s">
        <v>41</v>
      </c>
      <c r="B110">
        <v>24</v>
      </c>
      <c r="C110" s="3">
        <f t="shared" si="1"/>
        <v>0.10218853785233756</v>
      </c>
    </row>
    <row r="111" spans="1:3" x14ac:dyDescent="0.3">
      <c r="A111" t="s">
        <v>169</v>
      </c>
      <c r="B111">
        <v>24</v>
      </c>
      <c r="C111" s="3">
        <f t="shared" si="1"/>
        <v>0.10218853785233756</v>
      </c>
    </row>
    <row r="112" spans="1:3" x14ac:dyDescent="0.3">
      <c r="A112" t="s">
        <v>44</v>
      </c>
      <c r="B112">
        <v>24</v>
      </c>
      <c r="C112" s="3">
        <f t="shared" si="1"/>
        <v>0.10218853785233756</v>
      </c>
    </row>
    <row r="113" spans="1:3" x14ac:dyDescent="0.3">
      <c r="A113" t="s">
        <v>163</v>
      </c>
      <c r="B113">
        <v>24</v>
      </c>
      <c r="C113" s="3">
        <f t="shared" si="1"/>
        <v>0.10218853785233756</v>
      </c>
    </row>
    <row r="114" spans="1:3" x14ac:dyDescent="0.3">
      <c r="A114" t="s">
        <v>202</v>
      </c>
      <c r="B114">
        <v>23</v>
      </c>
      <c r="C114" s="3">
        <f t="shared" si="1"/>
        <v>9.7930682108490152E-2</v>
      </c>
    </row>
    <row r="115" spans="1:3" x14ac:dyDescent="0.3">
      <c r="A115" t="s">
        <v>32</v>
      </c>
      <c r="B115">
        <v>23</v>
      </c>
      <c r="C115" s="3">
        <f t="shared" si="1"/>
        <v>9.7930682108490152E-2</v>
      </c>
    </row>
    <row r="116" spans="1:3" x14ac:dyDescent="0.3">
      <c r="A116" t="s">
        <v>47</v>
      </c>
      <c r="B116">
        <v>23</v>
      </c>
      <c r="C116" s="3">
        <f t="shared" si="1"/>
        <v>9.7930682108490152E-2</v>
      </c>
    </row>
    <row r="117" spans="1:3" x14ac:dyDescent="0.3">
      <c r="A117" t="s">
        <v>124</v>
      </c>
      <c r="B117">
        <v>22</v>
      </c>
      <c r="C117" s="3">
        <f t="shared" si="1"/>
        <v>9.3672826364642761E-2</v>
      </c>
    </row>
    <row r="118" spans="1:3" x14ac:dyDescent="0.3">
      <c r="A118" t="s">
        <v>176</v>
      </c>
      <c r="B118">
        <v>22</v>
      </c>
      <c r="C118" s="3">
        <f t="shared" si="1"/>
        <v>9.3672826364642761E-2</v>
      </c>
    </row>
    <row r="119" spans="1:3" x14ac:dyDescent="0.3">
      <c r="A119" t="s">
        <v>106</v>
      </c>
      <c r="B119">
        <v>21</v>
      </c>
      <c r="C119" s="3">
        <f t="shared" si="1"/>
        <v>8.941497062079537E-2</v>
      </c>
    </row>
    <row r="120" spans="1:3" x14ac:dyDescent="0.3">
      <c r="A120" t="s">
        <v>153</v>
      </c>
      <c r="B120">
        <v>21</v>
      </c>
      <c r="C120" s="3">
        <f t="shared" si="1"/>
        <v>8.941497062079537E-2</v>
      </c>
    </row>
    <row r="121" spans="1:3" x14ac:dyDescent="0.3">
      <c r="A121" t="s">
        <v>160</v>
      </c>
      <c r="B121">
        <v>21</v>
      </c>
      <c r="C121" s="3">
        <f t="shared" si="1"/>
        <v>8.941497062079537E-2</v>
      </c>
    </row>
    <row r="122" spans="1:3" x14ac:dyDescent="0.3">
      <c r="A122" t="s">
        <v>208</v>
      </c>
      <c r="B122">
        <v>21</v>
      </c>
      <c r="C122" s="3">
        <f t="shared" si="1"/>
        <v>8.941497062079537E-2</v>
      </c>
    </row>
    <row r="123" spans="1:3" x14ac:dyDescent="0.3">
      <c r="A123" t="s">
        <v>119</v>
      </c>
      <c r="B123">
        <v>21</v>
      </c>
      <c r="C123" s="3">
        <f t="shared" si="1"/>
        <v>8.941497062079537E-2</v>
      </c>
    </row>
    <row r="124" spans="1:3" x14ac:dyDescent="0.3">
      <c r="A124" t="s">
        <v>247</v>
      </c>
      <c r="B124">
        <v>20</v>
      </c>
      <c r="C124" s="3">
        <f t="shared" si="1"/>
        <v>8.5157114876947965E-2</v>
      </c>
    </row>
    <row r="125" spans="1:3" x14ac:dyDescent="0.3">
      <c r="A125" t="s">
        <v>91</v>
      </c>
      <c r="B125">
        <v>20</v>
      </c>
      <c r="C125" s="3">
        <f t="shared" si="1"/>
        <v>8.5157114876947965E-2</v>
      </c>
    </row>
    <row r="126" spans="1:3" x14ac:dyDescent="0.3">
      <c r="A126" t="s">
        <v>88</v>
      </c>
      <c r="B126">
        <v>19</v>
      </c>
      <c r="C126" s="3">
        <f t="shared" si="1"/>
        <v>8.0899259133100573E-2</v>
      </c>
    </row>
    <row r="127" spans="1:3" x14ac:dyDescent="0.3">
      <c r="A127" t="s">
        <v>12</v>
      </c>
      <c r="B127">
        <v>19</v>
      </c>
      <c r="C127" s="3">
        <f t="shared" si="1"/>
        <v>8.0899259133100573E-2</v>
      </c>
    </row>
    <row r="128" spans="1:3" x14ac:dyDescent="0.3">
      <c r="A128" t="s">
        <v>122</v>
      </c>
      <c r="B128">
        <v>19</v>
      </c>
      <c r="C128" s="3">
        <f t="shared" si="1"/>
        <v>8.0899259133100573E-2</v>
      </c>
    </row>
    <row r="129" spans="1:3" x14ac:dyDescent="0.3">
      <c r="A129" t="s">
        <v>249</v>
      </c>
      <c r="B129">
        <v>19</v>
      </c>
      <c r="C129" s="3">
        <f t="shared" si="1"/>
        <v>8.0899259133100573E-2</v>
      </c>
    </row>
    <row r="130" spans="1:3" x14ac:dyDescent="0.3">
      <c r="A130" t="s">
        <v>186</v>
      </c>
      <c r="B130">
        <v>19</v>
      </c>
      <c r="C130" s="3">
        <f t="shared" si="1"/>
        <v>8.0899259133100573E-2</v>
      </c>
    </row>
    <row r="131" spans="1:3" x14ac:dyDescent="0.3">
      <c r="A131" t="s">
        <v>55</v>
      </c>
      <c r="B131">
        <v>19</v>
      </c>
      <c r="C131" s="3">
        <f t="shared" ref="C131:C194" si="2">B131/$E$2 *100</f>
        <v>8.0899259133100573E-2</v>
      </c>
    </row>
    <row r="132" spans="1:3" x14ac:dyDescent="0.3">
      <c r="A132" t="s">
        <v>86</v>
      </c>
      <c r="B132">
        <v>18</v>
      </c>
      <c r="C132" s="3">
        <f t="shared" si="2"/>
        <v>7.6641403389253168E-2</v>
      </c>
    </row>
    <row r="133" spans="1:3" x14ac:dyDescent="0.3">
      <c r="A133" t="s">
        <v>13</v>
      </c>
      <c r="B133">
        <v>17</v>
      </c>
      <c r="C133" s="3">
        <f t="shared" si="2"/>
        <v>7.2383547645405777E-2</v>
      </c>
    </row>
    <row r="134" spans="1:3" x14ac:dyDescent="0.3">
      <c r="A134" t="s">
        <v>139</v>
      </c>
      <c r="B134">
        <v>16</v>
      </c>
      <c r="C134" s="3">
        <f t="shared" si="2"/>
        <v>6.8125691901558372E-2</v>
      </c>
    </row>
    <row r="135" spans="1:3" x14ac:dyDescent="0.3">
      <c r="A135" t="s">
        <v>233</v>
      </c>
      <c r="B135">
        <v>16</v>
      </c>
      <c r="C135" s="3">
        <f t="shared" si="2"/>
        <v>6.8125691901558372E-2</v>
      </c>
    </row>
    <row r="136" spans="1:3" x14ac:dyDescent="0.3">
      <c r="A136" t="s">
        <v>3</v>
      </c>
      <c r="B136">
        <v>16</v>
      </c>
      <c r="C136" s="3">
        <f t="shared" si="2"/>
        <v>6.8125691901558372E-2</v>
      </c>
    </row>
    <row r="137" spans="1:3" x14ac:dyDescent="0.3">
      <c r="A137" t="s">
        <v>193</v>
      </c>
      <c r="B137">
        <v>16</v>
      </c>
      <c r="C137" s="3">
        <f t="shared" si="2"/>
        <v>6.8125691901558372E-2</v>
      </c>
    </row>
    <row r="138" spans="1:3" x14ac:dyDescent="0.3">
      <c r="A138" t="s">
        <v>68</v>
      </c>
      <c r="B138">
        <v>16</v>
      </c>
      <c r="C138" s="3">
        <f t="shared" si="2"/>
        <v>6.8125691901558372E-2</v>
      </c>
    </row>
    <row r="139" spans="1:3" x14ac:dyDescent="0.3">
      <c r="A139" t="s">
        <v>127</v>
      </c>
      <c r="B139">
        <v>16</v>
      </c>
      <c r="C139" s="3">
        <f t="shared" si="2"/>
        <v>6.8125691901558372E-2</v>
      </c>
    </row>
    <row r="140" spans="1:3" x14ac:dyDescent="0.3">
      <c r="A140" t="s">
        <v>175</v>
      </c>
      <c r="B140">
        <v>15</v>
      </c>
      <c r="C140" s="3">
        <f t="shared" si="2"/>
        <v>6.386783615771098E-2</v>
      </c>
    </row>
    <row r="141" spans="1:3" x14ac:dyDescent="0.3">
      <c r="A141" t="s">
        <v>237</v>
      </c>
      <c r="B141">
        <v>15</v>
      </c>
      <c r="C141" s="3">
        <f t="shared" si="2"/>
        <v>6.386783615771098E-2</v>
      </c>
    </row>
    <row r="142" spans="1:3" x14ac:dyDescent="0.3">
      <c r="A142" t="s">
        <v>197</v>
      </c>
      <c r="B142">
        <v>15</v>
      </c>
      <c r="C142" s="3">
        <f t="shared" si="2"/>
        <v>6.386783615771098E-2</v>
      </c>
    </row>
    <row r="143" spans="1:3" x14ac:dyDescent="0.3">
      <c r="A143" t="s">
        <v>111</v>
      </c>
      <c r="B143">
        <v>15</v>
      </c>
      <c r="C143" s="3">
        <f t="shared" si="2"/>
        <v>6.386783615771098E-2</v>
      </c>
    </row>
    <row r="144" spans="1:3" x14ac:dyDescent="0.3">
      <c r="A144" t="s">
        <v>15</v>
      </c>
      <c r="B144">
        <v>14</v>
      </c>
      <c r="C144" s="3">
        <f t="shared" si="2"/>
        <v>5.9609980413863575E-2</v>
      </c>
    </row>
    <row r="145" spans="1:3" x14ac:dyDescent="0.3">
      <c r="A145" t="s">
        <v>84</v>
      </c>
      <c r="B145">
        <v>14</v>
      </c>
      <c r="C145" s="3">
        <f t="shared" si="2"/>
        <v>5.9609980413863575E-2</v>
      </c>
    </row>
    <row r="146" spans="1:3" x14ac:dyDescent="0.3">
      <c r="A146" t="s">
        <v>110</v>
      </c>
      <c r="B146">
        <v>14</v>
      </c>
      <c r="C146" s="3">
        <f t="shared" si="2"/>
        <v>5.9609980413863575E-2</v>
      </c>
    </row>
    <row r="147" spans="1:3" x14ac:dyDescent="0.3">
      <c r="A147" t="s">
        <v>134</v>
      </c>
      <c r="B147">
        <v>14</v>
      </c>
      <c r="C147" s="3">
        <f t="shared" si="2"/>
        <v>5.9609980413863575E-2</v>
      </c>
    </row>
    <row r="148" spans="1:3" x14ac:dyDescent="0.3">
      <c r="A148" t="s">
        <v>95</v>
      </c>
      <c r="B148">
        <v>14</v>
      </c>
      <c r="C148" s="3">
        <f t="shared" si="2"/>
        <v>5.9609980413863575E-2</v>
      </c>
    </row>
    <row r="149" spans="1:3" x14ac:dyDescent="0.3">
      <c r="A149" t="s">
        <v>70</v>
      </c>
      <c r="B149">
        <v>14</v>
      </c>
      <c r="C149" s="3">
        <f t="shared" si="2"/>
        <v>5.9609980413863575E-2</v>
      </c>
    </row>
    <row r="150" spans="1:3" x14ac:dyDescent="0.3">
      <c r="A150" t="s">
        <v>166</v>
      </c>
      <c r="B150">
        <v>13</v>
      </c>
      <c r="C150" s="3">
        <f t="shared" si="2"/>
        <v>5.5352124670016177E-2</v>
      </c>
    </row>
    <row r="151" spans="1:3" x14ac:dyDescent="0.3">
      <c r="A151" t="s">
        <v>40</v>
      </c>
      <c r="B151">
        <v>13</v>
      </c>
      <c r="C151" s="3">
        <f t="shared" si="2"/>
        <v>5.5352124670016177E-2</v>
      </c>
    </row>
    <row r="152" spans="1:3" x14ac:dyDescent="0.3">
      <c r="A152" t="s">
        <v>147</v>
      </c>
      <c r="B152">
        <v>13</v>
      </c>
      <c r="C152" s="3">
        <f t="shared" si="2"/>
        <v>5.5352124670016177E-2</v>
      </c>
    </row>
    <row r="153" spans="1:3" x14ac:dyDescent="0.3">
      <c r="A153" t="s">
        <v>150</v>
      </c>
      <c r="B153">
        <v>13</v>
      </c>
      <c r="C153" s="3">
        <f t="shared" si="2"/>
        <v>5.5352124670016177E-2</v>
      </c>
    </row>
    <row r="154" spans="1:3" x14ac:dyDescent="0.3">
      <c r="A154" t="s">
        <v>64</v>
      </c>
      <c r="B154">
        <v>13</v>
      </c>
      <c r="C154" s="3">
        <f t="shared" si="2"/>
        <v>5.5352124670016177E-2</v>
      </c>
    </row>
    <row r="155" spans="1:3" x14ac:dyDescent="0.3">
      <c r="A155" t="s">
        <v>267</v>
      </c>
      <c r="B155">
        <v>13</v>
      </c>
      <c r="C155" s="3">
        <f t="shared" si="2"/>
        <v>5.5352124670016177E-2</v>
      </c>
    </row>
    <row r="156" spans="1:3" x14ac:dyDescent="0.3">
      <c r="A156" t="s">
        <v>71</v>
      </c>
      <c r="B156">
        <v>12</v>
      </c>
      <c r="C156" s="3">
        <f t="shared" si="2"/>
        <v>5.1094268926168779E-2</v>
      </c>
    </row>
    <row r="157" spans="1:3" x14ac:dyDescent="0.3">
      <c r="A157" t="s">
        <v>89</v>
      </c>
      <c r="B157">
        <v>12</v>
      </c>
      <c r="C157" s="3">
        <f t="shared" si="2"/>
        <v>5.1094268926168779E-2</v>
      </c>
    </row>
    <row r="158" spans="1:3" x14ac:dyDescent="0.3">
      <c r="A158" t="s">
        <v>173</v>
      </c>
      <c r="B158">
        <v>12</v>
      </c>
      <c r="C158" s="3">
        <f t="shared" si="2"/>
        <v>5.1094268926168779E-2</v>
      </c>
    </row>
    <row r="159" spans="1:3" x14ac:dyDescent="0.3">
      <c r="A159" t="s">
        <v>113</v>
      </c>
      <c r="B159">
        <v>11</v>
      </c>
      <c r="C159" s="3">
        <f t="shared" si="2"/>
        <v>4.6836413182321381E-2</v>
      </c>
    </row>
    <row r="160" spans="1:3" x14ac:dyDescent="0.3">
      <c r="A160" t="s">
        <v>77</v>
      </c>
      <c r="B160">
        <v>11</v>
      </c>
      <c r="C160" s="3">
        <f t="shared" si="2"/>
        <v>4.6836413182321381E-2</v>
      </c>
    </row>
    <row r="161" spans="1:3" x14ac:dyDescent="0.3">
      <c r="A161" t="s">
        <v>118</v>
      </c>
      <c r="B161">
        <v>11</v>
      </c>
      <c r="C161" s="3">
        <f t="shared" si="2"/>
        <v>4.6836413182321381E-2</v>
      </c>
    </row>
    <row r="162" spans="1:3" x14ac:dyDescent="0.3">
      <c r="A162" t="s">
        <v>45</v>
      </c>
      <c r="B162">
        <v>11</v>
      </c>
      <c r="C162" s="3">
        <f t="shared" si="2"/>
        <v>4.6836413182321381E-2</v>
      </c>
    </row>
    <row r="163" spans="1:3" x14ac:dyDescent="0.3">
      <c r="A163" t="s">
        <v>231</v>
      </c>
      <c r="B163">
        <v>11</v>
      </c>
      <c r="C163" s="3">
        <f t="shared" si="2"/>
        <v>4.6836413182321381E-2</v>
      </c>
    </row>
    <row r="164" spans="1:3" x14ac:dyDescent="0.3">
      <c r="A164" t="s">
        <v>144</v>
      </c>
      <c r="B164">
        <v>10</v>
      </c>
      <c r="C164" s="3">
        <f t="shared" si="2"/>
        <v>4.2578557438473982E-2</v>
      </c>
    </row>
    <row r="165" spans="1:3" x14ac:dyDescent="0.3">
      <c r="A165" t="s">
        <v>236</v>
      </c>
      <c r="B165">
        <v>10</v>
      </c>
      <c r="C165" s="3">
        <f t="shared" si="2"/>
        <v>4.2578557438473982E-2</v>
      </c>
    </row>
    <row r="166" spans="1:3" x14ac:dyDescent="0.3">
      <c r="A166" t="s">
        <v>87</v>
      </c>
      <c r="B166">
        <v>10</v>
      </c>
      <c r="C166" s="3">
        <f t="shared" si="2"/>
        <v>4.2578557438473982E-2</v>
      </c>
    </row>
    <row r="167" spans="1:3" x14ac:dyDescent="0.3">
      <c r="A167" t="s">
        <v>30</v>
      </c>
      <c r="B167">
        <v>10</v>
      </c>
      <c r="C167" s="3">
        <f t="shared" si="2"/>
        <v>4.2578557438473982E-2</v>
      </c>
    </row>
    <row r="168" spans="1:3" x14ac:dyDescent="0.3">
      <c r="A168" t="s">
        <v>155</v>
      </c>
      <c r="B168">
        <v>10</v>
      </c>
      <c r="C168" s="3">
        <f t="shared" si="2"/>
        <v>4.2578557438473982E-2</v>
      </c>
    </row>
    <row r="169" spans="1:3" x14ac:dyDescent="0.3">
      <c r="A169" t="s">
        <v>227</v>
      </c>
      <c r="B169">
        <v>10</v>
      </c>
      <c r="C169" s="3">
        <f t="shared" si="2"/>
        <v>4.2578557438473982E-2</v>
      </c>
    </row>
    <row r="170" spans="1:3" x14ac:dyDescent="0.3">
      <c r="A170" t="s">
        <v>260</v>
      </c>
      <c r="B170">
        <v>10</v>
      </c>
      <c r="C170" s="3">
        <f t="shared" si="2"/>
        <v>4.2578557438473982E-2</v>
      </c>
    </row>
    <row r="171" spans="1:3" x14ac:dyDescent="0.3">
      <c r="A171" t="s">
        <v>135</v>
      </c>
      <c r="B171">
        <v>9</v>
      </c>
      <c r="C171" s="3">
        <f t="shared" si="2"/>
        <v>3.8320701694626584E-2</v>
      </c>
    </row>
    <row r="172" spans="1:3" x14ac:dyDescent="0.3">
      <c r="A172" t="s">
        <v>245</v>
      </c>
      <c r="B172">
        <v>9</v>
      </c>
      <c r="C172" s="3">
        <f t="shared" si="2"/>
        <v>3.8320701694626584E-2</v>
      </c>
    </row>
    <row r="173" spans="1:3" x14ac:dyDescent="0.3">
      <c r="A173" t="s">
        <v>209</v>
      </c>
      <c r="B173">
        <v>9</v>
      </c>
      <c r="C173" s="3">
        <f t="shared" si="2"/>
        <v>3.8320701694626584E-2</v>
      </c>
    </row>
    <row r="174" spans="1:3" x14ac:dyDescent="0.3">
      <c r="A174" t="s">
        <v>183</v>
      </c>
      <c r="B174">
        <v>8</v>
      </c>
      <c r="C174" s="3">
        <f t="shared" si="2"/>
        <v>3.4062845950779186E-2</v>
      </c>
    </row>
    <row r="175" spans="1:3" x14ac:dyDescent="0.3">
      <c r="A175" t="s">
        <v>138</v>
      </c>
      <c r="B175">
        <v>8</v>
      </c>
      <c r="C175" s="3">
        <f t="shared" si="2"/>
        <v>3.4062845950779186E-2</v>
      </c>
    </row>
    <row r="176" spans="1:3" x14ac:dyDescent="0.3">
      <c r="A176" t="s">
        <v>221</v>
      </c>
      <c r="B176">
        <v>8</v>
      </c>
      <c r="C176" s="3">
        <f t="shared" si="2"/>
        <v>3.4062845950779186E-2</v>
      </c>
    </row>
    <row r="177" spans="1:3" x14ac:dyDescent="0.3">
      <c r="A177" t="s">
        <v>69</v>
      </c>
      <c r="B177">
        <v>8</v>
      </c>
      <c r="C177" s="3">
        <f t="shared" si="2"/>
        <v>3.4062845950779186E-2</v>
      </c>
    </row>
    <row r="178" spans="1:3" x14ac:dyDescent="0.3">
      <c r="A178" t="s">
        <v>158</v>
      </c>
      <c r="B178">
        <v>8</v>
      </c>
      <c r="C178" s="3">
        <f t="shared" si="2"/>
        <v>3.4062845950779186E-2</v>
      </c>
    </row>
    <row r="179" spans="1:3" x14ac:dyDescent="0.3">
      <c r="A179" t="s">
        <v>51</v>
      </c>
      <c r="B179">
        <v>8</v>
      </c>
      <c r="C179" s="3">
        <f t="shared" si="2"/>
        <v>3.4062845950779186E-2</v>
      </c>
    </row>
    <row r="180" spans="1:3" x14ac:dyDescent="0.3">
      <c r="A180" t="s">
        <v>142</v>
      </c>
      <c r="B180">
        <v>8</v>
      </c>
      <c r="C180" s="3">
        <f t="shared" si="2"/>
        <v>3.4062845950779186E-2</v>
      </c>
    </row>
    <row r="181" spans="1:3" x14ac:dyDescent="0.3">
      <c r="A181" t="s">
        <v>5</v>
      </c>
      <c r="B181">
        <v>8</v>
      </c>
      <c r="C181" s="3">
        <f t="shared" si="2"/>
        <v>3.4062845950779186E-2</v>
      </c>
    </row>
    <row r="182" spans="1:3" x14ac:dyDescent="0.3">
      <c r="A182" t="s">
        <v>62</v>
      </c>
      <c r="B182">
        <v>7</v>
      </c>
      <c r="C182" s="3">
        <f t="shared" si="2"/>
        <v>2.9804990206931788E-2</v>
      </c>
    </row>
    <row r="183" spans="1:3" x14ac:dyDescent="0.3">
      <c r="A183" t="s">
        <v>94</v>
      </c>
      <c r="B183">
        <v>7</v>
      </c>
      <c r="C183" s="3">
        <f t="shared" si="2"/>
        <v>2.9804990206931788E-2</v>
      </c>
    </row>
    <row r="184" spans="1:3" x14ac:dyDescent="0.3">
      <c r="A184" t="s">
        <v>93</v>
      </c>
      <c r="B184">
        <v>7</v>
      </c>
      <c r="C184" s="3">
        <f t="shared" si="2"/>
        <v>2.9804990206931788E-2</v>
      </c>
    </row>
    <row r="185" spans="1:3" x14ac:dyDescent="0.3">
      <c r="A185" t="s">
        <v>73</v>
      </c>
      <c r="B185">
        <v>7</v>
      </c>
      <c r="C185" s="3">
        <f t="shared" si="2"/>
        <v>2.9804990206931788E-2</v>
      </c>
    </row>
    <row r="186" spans="1:3" x14ac:dyDescent="0.3">
      <c r="A186" t="s">
        <v>201</v>
      </c>
      <c r="B186">
        <v>7</v>
      </c>
      <c r="C186" s="3">
        <f t="shared" si="2"/>
        <v>2.9804990206931788E-2</v>
      </c>
    </row>
    <row r="187" spans="1:3" x14ac:dyDescent="0.3">
      <c r="A187" t="s">
        <v>80</v>
      </c>
      <c r="B187">
        <v>7</v>
      </c>
      <c r="C187" s="3">
        <f t="shared" si="2"/>
        <v>2.9804990206931788E-2</v>
      </c>
    </row>
    <row r="188" spans="1:3" x14ac:dyDescent="0.3">
      <c r="A188" t="s">
        <v>85</v>
      </c>
      <c r="B188">
        <v>7</v>
      </c>
      <c r="C188" s="3">
        <f t="shared" si="2"/>
        <v>2.9804990206931788E-2</v>
      </c>
    </row>
    <row r="189" spans="1:3" x14ac:dyDescent="0.3">
      <c r="A189" t="s">
        <v>121</v>
      </c>
      <c r="B189">
        <v>7</v>
      </c>
      <c r="C189" s="3">
        <f t="shared" si="2"/>
        <v>2.9804990206931788E-2</v>
      </c>
    </row>
    <row r="190" spans="1:3" x14ac:dyDescent="0.3">
      <c r="A190" t="s">
        <v>50</v>
      </c>
      <c r="B190">
        <v>7</v>
      </c>
      <c r="C190" s="3">
        <f t="shared" si="2"/>
        <v>2.9804990206931788E-2</v>
      </c>
    </row>
    <row r="191" spans="1:3" x14ac:dyDescent="0.3">
      <c r="A191" t="s">
        <v>42</v>
      </c>
      <c r="B191">
        <v>7</v>
      </c>
      <c r="C191" s="3">
        <f t="shared" si="2"/>
        <v>2.9804990206931788E-2</v>
      </c>
    </row>
    <row r="192" spans="1:3" x14ac:dyDescent="0.3">
      <c r="A192" t="s">
        <v>282</v>
      </c>
      <c r="B192">
        <v>6</v>
      </c>
      <c r="C192" s="3">
        <f t="shared" si="2"/>
        <v>2.5547134463084389E-2</v>
      </c>
    </row>
    <row r="193" spans="1:3" x14ac:dyDescent="0.3">
      <c r="A193" t="s">
        <v>242</v>
      </c>
      <c r="B193">
        <v>6</v>
      </c>
      <c r="C193" s="3">
        <f t="shared" si="2"/>
        <v>2.5547134463084389E-2</v>
      </c>
    </row>
    <row r="194" spans="1:3" x14ac:dyDescent="0.3">
      <c r="A194" t="s">
        <v>218</v>
      </c>
      <c r="B194">
        <v>6</v>
      </c>
      <c r="C194" s="3">
        <f t="shared" si="2"/>
        <v>2.5547134463084389E-2</v>
      </c>
    </row>
    <row r="195" spans="1:3" x14ac:dyDescent="0.3">
      <c r="A195" t="s">
        <v>165</v>
      </c>
      <c r="B195">
        <v>6</v>
      </c>
      <c r="C195" s="3">
        <f t="shared" ref="C195:C258" si="3">B195/$E$2 *100</f>
        <v>2.5547134463084389E-2</v>
      </c>
    </row>
    <row r="196" spans="1:3" x14ac:dyDescent="0.3">
      <c r="A196" t="s">
        <v>203</v>
      </c>
      <c r="B196">
        <v>6</v>
      </c>
      <c r="C196" s="3">
        <f t="shared" si="3"/>
        <v>2.5547134463084389E-2</v>
      </c>
    </row>
    <row r="197" spans="1:3" x14ac:dyDescent="0.3">
      <c r="A197" t="s">
        <v>244</v>
      </c>
      <c r="B197">
        <v>6</v>
      </c>
      <c r="C197" s="3">
        <f t="shared" si="3"/>
        <v>2.5547134463084389E-2</v>
      </c>
    </row>
    <row r="198" spans="1:3" x14ac:dyDescent="0.3">
      <c r="A198" t="s">
        <v>140</v>
      </c>
      <c r="B198">
        <v>6</v>
      </c>
      <c r="C198" s="3">
        <f t="shared" si="3"/>
        <v>2.5547134463084389E-2</v>
      </c>
    </row>
    <row r="199" spans="1:3" x14ac:dyDescent="0.3">
      <c r="A199" t="s">
        <v>164</v>
      </c>
      <c r="B199">
        <v>6</v>
      </c>
      <c r="C199" s="3">
        <f t="shared" si="3"/>
        <v>2.5547134463084389E-2</v>
      </c>
    </row>
    <row r="200" spans="1:3" x14ac:dyDescent="0.3">
      <c r="A200" t="s">
        <v>96</v>
      </c>
      <c r="B200">
        <v>6</v>
      </c>
      <c r="C200" s="3">
        <f t="shared" si="3"/>
        <v>2.5547134463084389E-2</v>
      </c>
    </row>
    <row r="201" spans="1:3" x14ac:dyDescent="0.3">
      <c r="A201" t="s">
        <v>148</v>
      </c>
      <c r="B201">
        <v>5</v>
      </c>
      <c r="C201" s="3">
        <f t="shared" si="3"/>
        <v>2.1289278719236991E-2</v>
      </c>
    </row>
    <row r="202" spans="1:3" x14ac:dyDescent="0.3">
      <c r="A202" t="s">
        <v>234</v>
      </c>
      <c r="B202">
        <v>5</v>
      </c>
      <c r="C202" s="3">
        <f t="shared" si="3"/>
        <v>2.1289278719236991E-2</v>
      </c>
    </row>
    <row r="203" spans="1:3" x14ac:dyDescent="0.3">
      <c r="A203" t="s">
        <v>216</v>
      </c>
      <c r="B203">
        <v>5</v>
      </c>
      <c r="C203" s="3">
        <f t="shared" si="3"/>
        <v>2.1289278719236991E-2</v>
      </c>
    </row>
    <row r="204" spans="1:3" x14ac:dyDescent="0.3">
      <c r="A204" t="s">
        <v>65</v>
      </c>
      <c r="B204">
        <v>5</v>
      </c>
      <c r="C204" s="3">
        <f t="shared" si="3"/>
        <v>2.1289278719236991E-2</v>
      </c>
    </row>
    <row r="205" spans="1:3" x14ac:dyDescent="0.3">
      <c r="A205" t="s">
        <v>243</v>
      </c>
      <c r="B205">
        <v>5</v>
      </c>
      <c r="C205" s="3">
        <f t="shared" si="3"/>
        <v>2.1289278719236991E-2</v>
      </c>
    </row>
    <row r="206" spans="1:3" x14ac:dyDescent="0.3">
      <c r="A206" t="s">
        <v>213</v>
      </c>
      <c r="B206">
        <v>5</v>
      </c>
      <c r="C206" s="3">
        <f t="shared" si="3"/>
        <v>2.1289278719236991E-2</v>
      </c>
    </row>
    <row r="207" spans="1:3" x14ac:dyDescent="0.3">
      <c r="A207" t="s">
        <v>143</v>
      </c>
      <c r="B207">
        <v>5</v>
      </c>
      <c r="C207" s="3">
        <f t="shared" si="3"/>
        <v>2.1289278719236991E-2</v>
      </c>
    </row>
    <row r="208" spans="1:3" x14ac:dyDescent="0.3">
      <c r="A208" t="s">
        <v>114</v>
      </c>
      <c r="B208">
        <v>5</v>
      </c>
      <c r="C208" s="3">
        <f t="shared" si="3"/>
        <v>2.1289278719236991E-2</v>
      </c>
    </row>
    <row r="209" spans="1:3" x14ac:dyDescent="0.3">
      <c r="A209" t="s">
        <v>81</v>
      </c>
      <c r="B209">
        <v>4</v>
      </c>
      <c r="C209" s="3">
        <f t="shared" si="3"/>
        <v>1.7031422975389593E-2</v>
      </c>
    </row>
    <row r="210" spans="1:3" x14ac:dyDescent="0.3">
      <c r="A210" t="s">
        <v>195</v>
      </c>
      <c r="B210">
        <v>4</v>
      </c>
      <c r="C210" s="3">
        <f t="shared" si="3"/>
        <v>1.7031422975389593E-2</v>
      </c>
    </row>
    <row r="211" spans="1:3" x14ac:dyDescent="0.3">
      <c r="A211" t="s">
        <v>162</v>
      </c>
      <c r="B211">
        <v>4</v>
      </c>
      <c r="C211" s="3">
        <f t="shared" si="3"/>
        <v>1.7031422975389593E-2</v>
      </c>
    </row>
    <row r="212" spans="1:3" x14ac:dyDescent="0.3">
      <c r="A212" t="s">
        <v>151</v>
      </c>
      <c r="B212">
        <v>4</v>
      </c>
      <c r="C212" s="3">
        <f t="shared" si="3"/>
        <v>1.7031422975389593E-2</v>
      </c>
    </row>
    <row r="213" spans="1:3" x14ac:dyDescent="0.3">
      <c r="A213" t="s">
        <v>159</v>
      </c>
      <c r="B213">
        <v>4</v>
      </c>
      <c r="C213" s="3">
        <f t="shared" si="3"/>
        <v>1.7031422975389593E-2</v>
      </c>
    </row>
    <row r="214" spans="1:3" x14ac:dyDescent="0.3">
      <c r="A214" t="s">
        <v>90</v>
      </c>
      <c r="B214">
        <v>4</v>
      </c>
      <c r="C214" s="3">
        <f t="shared" si="3"/>
        <v>1.7031422975389593E-2</v>
      </c>
    </row>
    <row r="215" spans="1:3" x14ac:dyDescent="0.3">
      <c r="A215" t="s">
        <v>101</v>
      </c>
      <c r="B215">
        <v>4</v>
      </c>
      <c r="C215" s="3">
        <f t="shared" si="3"/>
        <v>1.7031422975389593E-2</v>
      </c>
    </row>
    <row r="216" spans="1:3" x14ac:dyDescent="0.3">
      <c r="A216" t="s">
        <v>128</v>
      </c>
      <c r="B216">
        <v>4</v>
      </c>
      <c r="C216" s="3">
        <f t="shared" si="3"/>
        <v>1.7031422975389593E-2</v>
      </c>
    </row>
    <row r="217" spans="1:3" x14ac:dyDescent="0.3">
      <c r="A217" t="s">
        <v>182</v>
      </c>
      <c r="B217">
        <v>4</v>
      </c>
      <c r="C217" s="3">
        <f t="shared" si="3"/>
        <v>1.7031422975389593E-2</v>
      </c>
    </row>
    <row r="218" spans="1:3" x14ac:dyDescent="0.3">
      <c r="A218" t="s">
        <v>257</v>
      </c>
      <c r="B218">
        <v>4</v>
      </c>
      <c r="C218" s="3">
        <f t="shared" si="3"/>
        <v>1.7031422975389593E-2</v>
      </c>
    </row>
    <row r="219" spans="1:3" x14ac:dyDescent="0.3">
      <c r="A219" t="s">
        <v>192</v>
      </c>
      <c r="B219">
        <v>3</v>
      </c>
      <c r="C219" s="3">
        <f t="shared" si="3"/>
        <v>1.2773567231542195E-2</v>
      </c>
    </row>
    <row r="220" spans="1:3" x14ac:dyDescent="0.3">
      <c r="A220" t="s">
        <v>217</v>
      </c>
      <c r="B220">
        <v>3</v>
      </c>
      <c r="C220" s="3">
        <f t="shared" si="3"/>
        <v>1.2773567231542195E-2</v>
      </c>
    </row>
    <row r="221" spans="1:3" x14ac:dyDescent="0.3">
      <c r="A221" t="s">
        <v>191</v>
      </c>
      <c r="B221">
        <v>3</v>
      </c>
      <c r="C221" s="3">
        <f t="shared" si="3"/>
        <v>1.2773567231542195E-2</v>
      </c>
    </row>
    <row r="222" spans="1:3" x14ac:dyDescent="0.3">
      <c r="A222" t="s">
        <v>92</v>
      </c>
      <c r="B222">
        <v>3</v>
      </c>
      <c r="C222" s="3">
        <f t="shared" si="3"/>
        <v>1.2773567231542195E-2</v>
      </c>
    </row>
    <row r="223" spans="1:3" x14ac:dyDescent="0.3">
      <c r="A223" t="s">
        <v>105</v>
      </c>
      <c r="B223">
        <v>3</v>
      </c>
      <c r="C223" s="3">
        <f t="shared" si="3"/>
        <v>1.2773567231542195E-2</v>
      </c>
    </row>
    <row r="224" spans="1:3" x14ac:dyDescent="0.3">
      <c r="A224" t="s">
        <v>58</v>
      </c>
      <c r="B224">
        <v>3</v>
      </c>
      <c r="C224" s="3">
        <f t="shared" si="3"/>
        <v>1.2773567231542195E-2</v>
      </c>
    </row>
    <row r="225" spans="1:3" x14ac:dyDescent="0.3">
      <c r="A225" t="s">
        <v>258</v>
      </c>
      <c r="B225">
        <v>3</v>
      </c>
      <c r="C225" s="3">
        <f t="shared" si="3"/>
        <v>1.2773567231542195E-2</v>
      </c>
    </row>
    <row r="226" spans="1:3" x14ac:dyDescent="0.3">
      <c r="A226" t="s">
        <v>157</v>
      </c>
      <c r="B226">
        <v>3</v>
      </c>
      <c r="C226" s="3">
        <f t="shared" si="3"/>
        <v>1.2773567231542195E-2</v>
      </c>
    </row>
    <row r="227" spans="1:3" x14ac:dyDescent="0.3">
      <c r="A227" t="s">
        <v>225</v>
      </c>
      <c r="B227">
        <v>2</v>
      </c>
      <c r="C227" s="3">
        <f t="shared" si="3"/>
        <v>8.5157114876947965E-3</v>
      </c>
    </row>
    <row r="228" spans="1:3" x14ac:dyDescent="0.3">
      <c r="A228" t="s">
        <v>271</v>
      </c>
      <c r="B228">
        <v>2</v>
      </c>
      <c r="C228" s="3">
        <f t="shared" si="3"/>
        <v>8.5157114876947965E-3</v>
      </c>
    </row>
    <row r="229" spans="1:3" x14ac:dyDescent="0.3">
      <c r="A229" t="s">
        <v>285</v>
      </c>
      <c r="B229">
        <v>2</v>
      </c>
      <c r="C229" s="3">
        <f t="shared" si="3"/>
        <v>8.5157114876947965E-3</v>
      </c>
    </row>
    <row r="230" spans="1:3" x14ac:dyDescent="0.3">
      <c r="A230" t="s">
        <v>181</v>
      </c>
      <c r="B230">
        <v>2</v>
      </c>
      <c r="C230" s="3">
        <f t="shared" si="3"/>
        <v>8.5157114876947965E-3</v>
      </c>
    </row>
    <row r="231" spans="1:3" x14ac:dyDescent="0.3">
      <c r="A231" t="s">
        <v>264</v>
      </c>
      <c r="B231">
        <v>2</v>
      </c>
      <c r="C231" s="3">
        <f t="shared" si="3"/>
        <v>8.5157114876947965E-3</v>
      </c>
    </row>
    <row r="232" spans="1:3" x14ac:dyDescent="0.3">
      <c r="A232" t="s">
        <v>59</v>
      </c>
      <c r="B232">
        <v>2</v>
      </c>
      <c r="C232" s="3">
        <f t="shared" si="3"/>
        <v>8.5157114876947965E-3</v>
      </c>
    </row>
    <row r="233" spans="1:3" x14ac:dyDescent="0.3">
      <c r="A233" t="s">
        <v>188</v>
      </c>
      <c r="B233">
        <v>2</v>
      </c>
      <c r="C233" s="3">
        <f t="shared" si="3"/>
        <v>8.5157114876947965E-3</v>
      </c>
    </row>
    <row r="234" spans="1:3" x14ac:dyDescent="0.3">
      <c r="A234" t="s">
        <v>199</v>
      </c>
      <c r="B234">
        <v>2</v>
      </c>
      <c r="C234" s="3">
        <f t="shared" si="3"/>
        <v>8.5157114876947965E-3</v>
      </c>
    </row>
    <row r="235" spans="1:3" x14ac:dyDescent="0.3">
      <c r="A235" t="s">
        <v>174</v>
      </c>
      <c r="B235">
        <v>2</v>
      </c>
      <c r="C235" s="3">
        <f t="shared" si="3"/>
        <v>8.5157114876947965E-3</v>
      </c>
    </row>
    <row r="236" spans="1:3" x14ac:dyDescent="0.3">
      <c r="A236" t="s">
        <v>219</v>
      </c>
      <c r="B236">
        <v>2</v>
      </c>
      <c r="C236" s="3">
        <f t="shared" si="3"/>
        <v>8.5157114876947965E-3</v>
      </c>
    </row>
    <row r="237" spans="1:3" x14ac:dyDescent="0.3">
      <c r="A237" t="s">
        <v>228</v>
      </c>
      <c r="B237">
        <v>2</v>
      </c>
      <c r="C237" s="3">
        <f t="shared" si="3"/>
        <v>8.5157114876947965E-3</v>
      </c>
    </row>
    <row r="238" spans="1:3" x14ac:dyDescent="0.3">
      <c r="A238" t="s">
        <v>132</v>
      </c>
      <c r="B238">
        <v>2</v>
      </c>
      <c r="C238" s="3">
        <f t="shared" si="3"/>
        <v>8.5157114876947965E-3</v>
      </c>
    </row>
    <row r="239" spans="1:3" x14ac:dyDescent="0.3">
      <c r="A239" t="s">
        <v>167</v>
      </c>
      <c r="B239">
        <v>2</v>
      </c>
      <c r="C239" s="3">
        <f t="shared" si="3"/>
        <v>8.5157114876947965E-3</v>
      </c>
    </row>
    <row r="240" spans="1:3" x14ac:dyDescent="0.3">
      <c r="A240" t="s">
        <v>210</v>
      </c>
      <c r="B240">
        <v>2</v>
      </c>
      <c r="C240" s="3">
        <f t="shared" si="3"/>
        <v>8.5157114876947965E-3</v>
      </c>
    </row>
    <row r="241" spans="1:3" x14ac:dyDescent="0.3">
      <c r="A241" t="s">
        <v>211</v>
      </c>
      <c r="B241">
        <v>2</v>
      </c>
      <c r="C241" s="3">
        <f t="shared" si="3"/>
        <v>8.5157114876947965E-3</v>
      </c>
    </row>
    <row r="242" spans="1:3" x14ac:dyDescent="0.3">
      <c r="A242" t="s">
        <v>283</v>
      </c>
      <c r="B242">
        <v>2</v>
      </c>
      <c r="C242" s="3">
        <f t="shared" si="3"/>
        <v>8.5157114876947965E-3</v>
      </c>
    </row>
    <row r="243" spans="1:3" x14ac:dyDescent="0.3">
      <c r="A243" t="s">
        <v>204</v>
      </c>
      <c r="B243">
        <v>2</v>
      </c>
      <c r="C243" s="3">
        <f t="shared" si="3"/>
        <v>8.5157114876947965E-3</v>
      </c>
    </row>
    <row r="244" spans="1:3" x14ac:dyDescent="0.3">
      <c r="A244" t="s">
        <v>259</v>
      </c>
      <c r="B244">
        <v>2</v>
      </c>
      <c r="C244" s="3">
        <f t="shared" si="3"/>
        <v>8.5157114876947965E-3</v>
      </c>
    </row>
    <row r="245" spans="1:3" x14ac:dyDescent="0.3">
      <c r="A245" t="s">
        <v>230</v>
      </c>
      <c r="B245">
        <v>2</v>
      </c>
      <c r="C245" s="3">
        <f t="shared" si="3"/>
        <v>8.5157114876947965E-3</v>
      </c>
    </row>
    <row r="246" spans="1:3" x14ac:dyDescent="0.3">
      <c r="A246" t="s">
        <v>196</v>
      </c>
      <c r="B246">
        <v>2</v>
      </c>
      <c r="C246" s="3">
        <f t="shared" si="3"/>
        <v>8.5157114876947965E-3</v>
      </c>
    </row>
    <row r="247" spans="1:3" x14ac:dyDescent="0.3">
      <c r="A247" t="s">
        <v>238</v>
      </c>
      <c r="B247">
        <v>2</v>
      </c>
      <c r="C247" s="3">
        <f t="shared" si="3"/>
        <v>8.5157114876947965E-3</v>
      </c>
    </row>
    <row r="248" spans="1:3" x14ac:dyDescent="0.3">
      <c r="A248" t="s">
        <v>280</v>
      </c>
      <c r="B248">
        <v>2</v>
      </c>
      <c r="C248" s="3">
        <f t="shared" si="3"/>
        <v>8.5157114876947965E-3</v>
      </c>
    </row>
    <row r="249" spans="1:3" x14ac:dyDescent="0.3">
      <c r="A249" t="s">
        <v>246</v>
      </c>
      <c r="B249">
        <v>2</v>
      </c>
      <c r="C249" s="3">
        <f t="shared" si="3"/>
        <v>8.5157114876947965E-3</v>
      </c>
    </row>
    <row r="250" spans="1:3" x14ac:dyDescent="0.3">
      <c r="A250" t="s">
        <v>74</v>
      </c>
      <c r="B250">
        <v>1</v>
      </c>
      <c r="C250" s="3">
        <f t="shared" si="3"/>
        <v>4.2578557438473982E-3</v>
      </c>
    </row>
    <row r="251" spans="1:3" x14ac:dyDescent="0.3">
      <c r="A251" t="s">
        <v>11</v>
      </c>
      <c r="B251">
        <v>1</v>
      </c>
      <c r="C251" s="3">
        <f t="shared" si="3"/>
        <v>4.2578557438473982E-3</v>
      </c>
    </row>
    <row r="252" spans="1:3" x14ac:dyDescent="0.3">
      <c r="A252" t="s">
        <v>279</v>
      </c>
      <c r="B252">
        <v>1</v>
      </c>
      <c r="C252" s="3">
        <f t="shared" si="3"/>
        <v>4.2578557438473982E-3</v>
      </c>
    </row>
    <row r="253" spans="1:3" x14ac:dyDescent="0.3">
      <c r="A253" t="s">
        <v>103</v>
      </c>
      <c r="B253">
        <v>1</v>
      </c>
      <c r="C253" s="3">
        <f t="shared" si="3"/>
        <v>4.2578557438473982E-3</v>
      </c>
    </row>
    <row r="254" spans="1:3" x14ac:dyDescent="0.3">
      <c r="A254" t="s">
        <v>136</v>
      </c>
      <c r="B254">
        <v>1</v>
      </c>
      <c r="C254" s="3">
        <f t="shared" si="3"/>
        <v>4.2578557438473982E-3</v>
      </c>
    </row>
    <row r="255" spans="1:3" x14ac:dyDescent="0.3">
      <c r="A255" t="s">
        <v>240</v>
      </c>
      <c r="B255">
        <v>1</v>
      </c>
      <c r="C255" s="3">
        <f t="shared" si="3"/>
        <v>4.2578557438473982E-3</v>
      </c>
    </row>
    <row r="256" spans="1:3" x14ac:dyDescent="0.3">
      <c r="A256" t="s">
        <v>177</v>
      </c>
      <c r="B256">
        <v>1</v>
      </c>
      <c r="C256" s="3">
        <f t="shared" si="3"/>
        <v>4.2578557438473982E-3</v>
      </c>
    </row>
    <row r="257" spans="1:3" x14ac:dyDescent="0.3">
      <c r="A257" t="s">
        <v>129</v>
      </c>
      <c r="B257">
        <v>1</v>
      </c>
      <c r="C257" s="3">
        <f t="shared" si="3"/>
        <v>4.2578557438473982E-3</v>
      </c>
    </row>
    <row r="258" spans="1:3" x14ac:dyDescent="0.3">
      <c r="A258" t="s">
        <v>251</v>
      </c>
      <c r="B258">
        <v>1</v>
      </c>
      <c r="C258" s="3">
        <f t="shared" si="3"/>
        <v>4.2578557438473982E-3</v>
      </c>
    </row>
    <row r="259" spans="1:3" x14ac:dyDescent="0.3">
      <c r="A259" t="s">
        <v>215</v>
      </c>
      <c r="B259">
        <v>1</v>
      </c>
      <c r="C259" s="3">
        <f t="shared" ref="C259:C267" si="4">B259/$E$2 *100</f>
        <v>4.2578557438473982E-3</v>
      </c>
    </row>
    <row r="260" spans="1:3" x14ac:dyDescent="0.3">
      <c r="A260" t="s">
        <v>171</v>
      </c>
      <c r="B260">
        <v>1</v>
      </c>
      <c r="C260" s="3">
        <f t="shared" si="4"/>
        <v>4.2578557438473982E-3</v>
      </c>
    </row>
    <row r="261" spans="1:3" x14ac:dyDescent="0.3">
      <c r="A261" t="s">
        <v>130</v>
      </c>
      <c r="B261">
        <v>1</v>
      </c>
      <c r="C261" s="3">
        <f t="shared" si="4"/>
        <v>4.2578557438473982E-3</v>
      </c>
    </row>
    <row r="262" spans="1:3" x14ac:dyDescent="0.3">
      <c r="A262" t="s">
        <v>284</v>
      </c>
      <c r="B262">
        <v>1</v>
      </c>
      <c r="C262" s="3">
        <f t="shared" si="4"/>
        <v>4.2578557438473982E-3</v>
      </c>
    </row>
    <row r="263" spans="1:3" x14ac:dyDescent="0.3">
      <c r="A263" t="s">
        <v>212</v>
      </c>
      <c r="B263">
        <v>1</v>
      </c>
      <c r="C263" s="3">
        <f t="shared" si="4"/>
        <v>4.2578557438473982E-3</v>
      </c>
    </row>
    <row r="264" spans="1:3" x14ac:dyDescent="0.3">
      <c r="A264" t="s">
        <v>239</v>
      </c>
      <c r="B264">
        <v>1</v>
      </c>
      <c r="C264" s="3">
        <f t="shared" si="4"/>
        <v>4.2578557438473982E-3</v>
      </c>
    </row>
    <row r="265" spans="1:3" x14ac:dyDescent="0.3">
      <c r="A265" t="s">
        <v>222</v>
      </c>
      <c r="B265">
        <v>1</v>
      </c>
      <c r="C265" s="3">
        <f t="shared" si="4"/>
        <v>4.2578557438473982E-3</v>
      </c>
    </row>
    <row r="266" spans="1:3" x14ac:dyDescent="0.3">
      <c r="A266" t="s">
        <v>168</v>
      </c>
      <c r="B266">
        <v>1</v>
      </c>
      <c r="C266" s="3">
        <f t="shared" si="4"/>
        <v>4.2578557438473982E-3</v>
      </c>
    </row>
    <row r="267" spans="1:3" x14ac:dyDescent="0.3">
      <c r="A267" t="s">
        <v>226</v>
      </c>
      <c r="B267">
        <v>1</v>
      </c>
      <c r="C267" s="3">
        <f t="shared" si="4"/>
        <v>4.2578557438473982E-3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15B80-5586-4F8F-A405-5931C45E772F}">
  <dimension ref="A1:K50"/>
  <sheetViews>
    <sheetView topLeftCell="C1" workbookViewId="0">
      <selection activeCell="D6" sqref="D6"/>
    </sheetView>
  </sheetViews>
  <sheetFormatPr defaultRowHeight="14.4" x14ac:dyDescent="0.3"/>
  <cols>
    <col min="1" max="1" width="16.88671875" customWidth="1"/>
    <col min="2" max="2" width="11" style="6" customWidth="1"/>
    <col min="3" max="3" width="8.88671875" style="3"/>
    <col min="9" max="9" width="20.77734375" customWidth="1"/>
    <col min="10" max="10" width="8.88671875" style="6"/>
    <col min="11" max="11" width="8.88671875" style="3"/>
  </cols>
  <sheetData>
    <row r="1" spans="1:11" s="1" customFormat="1" x14ac:dyDescent="0.3">
      <c r="A1" s="1" t="s">
        <v>345</v>
      </c>
      <c r="B1" s="7" t="s">
        <v>406</v>
      </c>
      <c r="C1" s="2" t="s">
        <v>408</v>
      </c>
      <c r="F1" s="1" t="s">
        <v>320</v>
      </c>
      <c r="I1" s="1" t="s">
        <v>345</v>
      </c>
      <c r="J1" s="7" t="s">
        <v>406</v>
      </c>
      <c r="K1" s="2" t="s">
        <v>408</v>
      </c>
    </row>
    <row r="2" spans="1:11" x14ac:dyDescent="0.3">
      <c r="A2" t="s">
        <v>352</v>
      </c>
      <c r="B2" s="6">
        <v>5189</v>
      </c>
      <c r="C2" s="3">
        <f>B2 / $F$2 * 100</f>
        <v>22.09401345482415</v>
      </c>
      <c r="F2">
        <v>23486</v>
      </c>
      <c r="I2" t="s">
        <v>352</v>
      </c>
      <c r="J2" s="6">
        <v>5189</v>
      </c>
      <c r="K2" s="3">
        <v>22.09401345482415</v>
      </c>
    </row>
    <row r="3" spans="1:11" x14ac:dyDescent="0.3">
      <c r="A3" t="s">
        <v>348</v>
      </c>
      <c r="B3" s="6">
        <v>4268</v>
      </c>
      <c r="C3" s="3">
        <f t="shared" ref="C3:C50" si="0">B3 / $F$2 * 100</f>
        <v>18.172528314740696</v>
      </c>
      <c r="I3" t="s">
        <v>348</v>
      </c>
      <c r="J3" s="6">
        <v>4268</v>
      </c>
      <c r="K3" s="3">
        <v>18.172528314740696</v>
      </c>
    </row>
    <row r="4" spans="1:11" x14ac:dyDescent="0.3">
      <c r="A4" t="s">
        <v>359</v>
      </c>
      <c r="B4" s="6">
        <v>3031</v>
      </c>
      <c r="C4" s="3">
        <f t="shared" si="0"/>
        <v>12.905560759601464</v>
      </c>
      <c r="I4" t="s">
        <v>359</v>
      </c>
      <c r="J4" s="6">
        <v>3031</v>
      </c>
      <c r="K4" s="3">
        <v>12.905560759601464</v>
      </c>
    </row>
    <row r="5" spans="1:11" x14ac:dyDescent="0.3">
      <c r="A5" t="s">
        <v>346</v>
      </c>
      <c r="B5" s="6">
        <v>2480</v>
      </c>
      <c r="C5" s="3">
        <f t="shared" si="0"/>
        <v>10.559482244741549</v>
      </c>
      <c r="D5" s="3">
        <f>SUM(C2:C5)</f>
        <v>63.731584773907855</v>
      </c>
      <c r="I5" t="s">
        <v>346</v>
      </c>
      <c r="J5" s="6">
        <v>2480</v>
      </c>
      <c r="K5" s="3">
        <v>10.559482244741549</v>
      </c>
    </row>
    <row r="6" spans="1:11" x14ac:dyDescent="0.3">
      <c r="A6" t="s">
        <v>104</v>
      </c>
      <c r="B6" s="6">
        <v>1639</v>
      </c>
      <c r="C6" s="3">
        <f t="shared" si="0"/>
        <v>6.9786255641658856</v>
      </c>
      <c r="I6" t="s">
        <v>104</v>
      </c>
      <c r="J6" s="6">
        <v>1639</v>
      </c>
      <c r="K6" s="3">
        <v>6.9786255641658856</v>
      </c>
    </row>
    <row r="7" spans="1:11" x14ac:dyDescent="0.3">
      <c r="A7" t="s">
        <v>356</v>
      </c>
      <c r="B7" s="6">
        <v>1335</v>
      </c>
      <c r="C7" s="3">
        <f t="shared" si="0"/>
        <v>5.6842374180362771</v>
      </c>
      <c r="I7" t="s">
        <v>356</v>
      </c>
      <c r="J7" s="6">
        <v>1335</v>
      </c>
      <c r="K7" s="3">
        <v>5.6842374180362771</v>
      </c>
    </row>
    <row r="8" spans="1:11" x14ac:dyDescent="0.3">
      <c r="A8" t="s">
        <v>351</v>
      </c>
      <c r="B8" s="6">
        <v>854</v>
      </c>
      <c r="C8" s="3">
        <f t="shared" si="0"/>
        <v>3.6362088052456785</v>
      </c>
      <c r="I8" t="s">
        <v>351</v>
      </c>
      <c r="J8" s="6">
        <v>854</v>
      </c>
      <c r="K8" s="3">
        <v>3.6362088052456785</v>
      </c>
    </row>
    <row r="9" spans="1:11" x14ac:dyDescent="0.3">
      <c r="A9" t="s">
        <v>364</v>
      </c>
      <c r="B9" s="6">
        <v>789</v>
      </c>
      <c r="C9" s="3">
        <f t="shared" si="0"/>
        <v>3.3594481818955977</v>
      </c>
      <c r="I9" t="s">
        <v>364</v>
      </c>
      <c r="J9" s="6">
        <v>789</v>
      </c>
      <c r="K9" s="3">
        <v>3.3594481818955977</v>
      </c>
    </row>
    <row r="10" spans="1:11" x14ac:dyDescent="0.3">
      <c r="A10" t="s">
        <v>357</v>
      </c>
      <c r="B10" s="6">
        <v>504</v>
      </c>
      <c r="C10" s="3">
        <f t="shared" si="0"/>
        <v>2.1459592948990891</v>
      </c>
      <c r="I10" t="s">
        <v>357</v>
      </c>
      <c r="J10" s="6">
        <v>504</v>
      </c>
      <c r="K10" s="3">
        <v>2.1459592948990891</v>
      </c>
    </row>
    <row r="11" spans="1:11" x14ac:dyDescent="0.3">
      <c r="A11" t="s">
        <v>368</v>
      </c>
      <c r="B11" s="6">
        <v>480</v>
      </c>
      <c r="C11" s="3">
        <f t="shared" si="0"/>
        <v>2.0437707570467514</v>
      </c>
      <c r="I11" t="s">
        <v>368</v>
      </c>
      <c r="J11" s="6">
        <v>480</v>
      </c>
      <c r="K11" s="3">
        <v>2.0437707570467514</v>
      </c>
    </row>
    <row r="12" spans="1:11" x14ac:dyDescent="0.3">
      <c r="A12" t="s">
        <v>361</v>
      </c>
      <c r="B12" s="6">
        <v>434</v>
      </c>
      <c r="C12" s="3">
        <f t="shared" si="0"/>
        <v>1.8479093928297707</v>
      </c>
      <c r="I12" t="s">
        <v>3</v>
      </c>
      <c r="J12" s="6">
        <f xml:space="preserve"> $F$2 - SUM(J2:J11)</f>
        <v>2917</v>
      </c>
      <c r="K12" s="3">
        <f>100 - SUM(K2:K11)</f>
        <v>12.420165204802871</v>
      </c>
    </row>
    <row r="13" spans="1:11" x14ac:dyDescent="0.3">
      <c r="A13" t="s">
        <v>347</v>
      </c>
      <c r="B13" s="6">
        <v>307</v>
      </c>
      <c r="C13" s="3">
        <f t="shared" si="0"/>
        <v>1.3071617133611513</v>
      </c>
    </row>
    <row r="14" spans="1:11" x14ac:dyDescent="0.3">
      <c r="A14" t="s">
        <v>367</v>
      </c>
      <c r="B14" s="6">
        <v>241</v>
      </c>
      <c r="C14" s="3">
        <f t="shared" si="0"/>
        <v>1.026143234267223</v>
      </c>
    </row>
    <row r="15" spans="1:11" x14ac:dyDescent="0.3">
      <c r="A15" t="s">
        <v>366</v>
      </c>
      <c r="B15" s="6">
        <v>190</v>
      </c>
      <c r="C15" s="3">
        <f t="shared" si="0"/>
        <v>0.80899259133100576</v>
      </c>
    </row>
    <row r="16" spans="1:11" x14ac:dyDescent="0.3">
      <c r="A16" t="s">
        <v>373</v>
      </c>
      <c r="B16" s="6">
        <v>176</v>
      </c>
      <c r="C16" s="3">
        <f t="shared" si="0"/>
        <v>0.74938261091714209</v>
      </c>
    </row>
    <row r="17" spans="1:3" x14ac:dyDescent="0.3">
      <c r="A17" t="s">
        <v>358</v>
      </c>
      <c r="B17" s="6">
        <v>167</v>
      </c>
      <c r="C17" s="3">
        <f t="shared" si="0"/>
        <v>0.71106190922251555</v>
      </c>
    </row>
    <row r="18" spans="1:3" x14ac:dyDescent="0.3">
      <c r="A18" t="s">
        <v>354</v>
      </c>
      <c r="B18" s="6">
        <v>164</v>
      </c>
      <c r="C18" s="3">
        <f t="shared" si="0"/>
        <v>0.69828834199097334</v>
      </c>
    </row>
    <row r="19" spans="1:3" x14ac:dyDescent="0.3">
      <c r="A19" t="s">
        <v>371</v>
      </c>
      <c r="B19" s="6">
        <v>146</v>
      </c>
      <c r="C19" s="3">
        <f t="shared" si="0"/>
        <v>0.62164693860172016</v>
      </c>
    </row>
    <row r="20" spans="1:3" x14ac:dyDescent="0.3">
      <c r="A20" t="s">
        <v>360</v>
      </c>
      <c r="B20" s="6">
        <v>135</v>
      </c>
      <c r="C20" s="3">
        <f t="shared" si="0"/>
        <v>0.57481052541939881</v>
      </c>
    </row>
    <row r="21" spans="1:3" x14ac:dyDescent="0.3">
      <c r="A21" t="s">
        <v>349</v>
      </c>
      <c r="B21" s="6">
        <v>126</v>
      </c>
      <c r="C21" s="3">
        <f t="shared" si="0"/>
        <v>0.53648982372477227</v>
      </c>
    </row>
    <row r="22" spans="1:3" x14ac:dyDescent="0.3">
      <c r="A22" t="s">
        <v>350</v>
      </c>
      <c r="B22" s="6">
        <v>108</v>
      </c>
      <c r="C22" s="3">
        <f t="shared" si="0"/>
        <v>0.45984842033551904</v>
      </c>
    </row>
    <row r="23" spans="1:3" x14ac:dyDescent="0.3">
      <c r="A23" t="s">
        <v>370</v>
      </c>
      <c r="B23" s="6">
        <v>105</v>
      </c>
      <c r="C23" s="3">
        <f t="shared" si="0"/>
        <v>0.44707485310397688</v>
      </c>
    </row>
    <row r="24" spans="1:3" x14ac:dyDescent="0.3">
      <c r="A24" t="s">
        <v>374</v>
      </c>
      <c r="B24" s="6">
        <v>83</v>
      </c>
      <c r="C24" s="3">
        <f t="shared" si="0"/>
        <v>0.35340202673933407</v>
      </c>
    </row>
    <row r="25" spans="1:3" x14ac:dyDescent="0.3">
      <c r="A25" t="s">
        <v>75</v>
      </c>
      <c r="B25" s="6">
        <v>74</v>
      </c>
      <c r="C25" s="3">
        <f t="shared" si="0"/>
        <v>0.31508132504470748</v>
      </c>
    </row>
    <row r="26" spans="1:3" x14ac:dyDescent="0.3">
      <c r="A26" t="s">
        <v>365</v>
      </c>
      <c r="B26" s="6">
        <v>73</v>
      </c>
      <c r="C26" s="3">
        <f t="shared" si="0"/>
        <v>0.31082346930086008</v>
      </c>
    </row>
    <row r="27" spans="1:3" x14ac:dyDescent="0.3">
      <c r="A27" t="s">
        <v>355</v>
      </c>
      <c r="B27" s="6">
        <v>66</v>
      </c>
      <c r="C27" s="3">
        <f t="shared" si="0"/>
        <v>0.2810184790939283</v>
      </c>
    </row>
    <row r="28" spans="1:3" x14ac:dyDescent="0.3">
      <c r="A28" t="s">
        <v>379</v>
      </c>
      <c r="B28" s="6">
        <v>58</v>
      </c>
      <c r="C28" s="3">
        <f t="shared" si="0"/>
        <v>0.24695563314314911</v>
      </c>
    </row>
    <row r="29" spans="1:3" x14ac:dyDescent="0.3">
      <c r="A29" t="s">
        <v>353</v>
      </c>
      <c r="B29" s="6">
        <v>33</v>
      </c>
      <c r="C29" s="3">
        <f t="shared" si="0"/>
        <v>0.14050923954696415</v>
      </c>
    </row>
    <row r="30" spans="1:3" x14ac:dyDescent="0.3">
      <c r="A30" t="s">
        <v>390</v>
      </c>
      <c r="B30" s="6">
        <v>31</v>
      </c>
      <c r="C30" s="3">
        <f t="shared" si="0"/>
        <v>0.13199352805926937</v>
      </c>
    </row>
    <row r="31" spans="1:3" x14ac:dyDescent="0.3">
      <c r="A31" t="s">
        <v>372</v>
      </c>
      <c r="B31" s="6">
        <v>27</v>
      </c>
      <c r="C31" s="3">
        <f t="shared" si="0"/>
        <v>0.11496210508387976</v>
      </c>
    </row>
    <row r="32" spans="1:3" x14ac:dyDescent="0.3">
      <c r="A32" t="s">
        <v>381</v>
      </c>
      <c r="B32" s="6">
        <v>22</v>
      </c>
      <c r="C32" s="3">
        <f t="shared" si="0"/>
        <v>9.3672826364642761E-2</v>
      </c>
    </row>
    <row r="33" spans="1:3" x14ac:dyDescent="0.3">
      <c r="A33" t="s">
        <v>388</v>
      </c>
      <c r="B33" s="6">
        <v>19</v>
      </c>
      <c r="C33" s="3">
        <f t="shared" si="0"/>
        <v>8.0899259133100573E-2</v>
      </c>
    </row>
    <row r="34" spans="1:3" x14ac:dyDescent="0.3">
      <c r="A34" t="s">
        <v>362</v>
      </c>
      <c r="B34" s="6">
        <v>19</v>
      </c>
      <c r="C34" s="3">
        <f t="shared" si="0"/>
        <v>8.0899259133100573E-2</v>
      </c>
    </row>
    <row r="35" spans="1:3" x14ac:dyDescent="0.3">
      <c r="A35" t="s">
        <v>385</v>
      </c>
      <c r="B35" s="6">
        <v>17</v>
      </c>
      <c r="C35" s="3">
        <f t="shared" si="0"/>
        <v>7.2383547645405777E-2</v>
      </c>
    </row>
    <row r="36" spans="1:3" x14ac:dyDescent="0.3">
      <c r="A36" t="s">
        <v>382</v>
      </c>
      <c r="B36" s="6">
        <v>17</v>
      </c>
      <c r="C36" s="3">
        <f t="shared" si="0"/>
        <v>7.2383547645405777E-2</v>
      </c>
    </row>
    <row r="37" spans="1:3" x14ac:dyDescent="0.3">
      <c r="A37" t="s">
        <v>375</v>
      </c>
      <c r="B37" s="6">
        <v>14</v>
      </c>
      <c r="C37" s="3">
        <f t="shared" si="0"/>
        <v>5.9609980413863575E-2</v>
      </c>
    </row>
    <row r="38" spans="1:3" x14ac:dyDescent="0.3">
      <c r="A38" t="s">
        <v>389</v>
      </c>
      <c r="B38" s="6">
        <v>13</v>
      </c>
      <c r="C38" s="3">
        <f t="shared" si="0"/>
        <v>5.5352124670016177E-2</v>
      </c>
    </row>
    <row r="39" spans="1:3" x14ac:dyDescent="0.3">
      <c r="A39" t="s">
        <v>378</v>
      </c>
      <c r="B39" s="6">
        <v>10</v>
      </c>
      <c r="C39" s="3">
        <f t="shared" si="0"/>
        <v>4.2578557438473982E-2</v>
      </c>
    </row>
    <row r="40" spans="1:3" x14ac:dyDescent="0.3">
      <c r="A40" t="s">
        <v>376</v>
      </c>
      <c r="B40" s="6">
        <v>8</v>
      </c>
      <c r="C40" s="3">
        <f t="shared" si="0"/>
        <v>3.4062845950779186E-2</v>
      </c>
    </row>
    <row r="41" spans="1:3" x14ac:dyDescent="0.3">
      <c r="A41" t="s">
        <v>369</v>
      </c>
      <c r="B41" s="6">
        <v>8</v>
      </c>
      <c r="C41" s="3">
        <f t="shared" si="0"/>
        <v>3.4062845950779186E-2</v>
      </c>
    </row>
    <row r="42" spans="1:3" x14ac:dyDescent="0.3">
      <c r="A42" t="s">
        <v>377</v>
      </c>
      <c r="B42" s="6">
        <v>7</v>
      </c>
      <c r="C42" s="3">
        <f t="shared" si="0"/>
        <v>2.9804990206931788E-2</v>
      </c>
    </row>
    <row r="43" spans="1:3" x14ac:dyDescent="0.3">
      <c r="A43" t="s">
        <v>392</v>
      </c>
      <c r="B43" s="6">
        <v>5</v>
      </c>
      <c r="C43" s="3">
        <f t="shared" si="0"/>
        <v>2.1289278719236991E-2</v>
      </c>
    </row>
    <row r="44" spans="1:3" x14ac:dyDescent="0.3">
      <c r="A44" t="s">
        <v>384</v>
      </c>
      <c r="B44" s="6">
        <v>3</v>
      </c>
      <c r="C44" s="3">
        <f t="shared" si="0"/>
        <v>1.2773567231542195E-2</v>
      </c>
    </row>
    <row r="45" spans="1:3" x14ac:dyDescent="0.3">
      <c r="A45" t="s">
        <v>393</v>
      </c>
      <c r="B45" s="6">
        <v>3</v>
      </c>
      <c r="C45" s="3">
        <f t="shared" si="0"/>
        <v>1.2773567231542195E-2</v>
      </c>
    </row>
    <row r="46" spans="1:3" x14ac:dyDescent="0.3">
      <c r="A46" t="s">
        <v>383</v>
      </c>
      <c r="B46" s="6">
        <v>2</v>
      </c>
      <c r="C46" s="3">
        <f t="shared" si="0"/>
        <v>8.5157114876947965E-3</v>
      </c>
    </row>
    <row r="47" spans="1:3" x14ac:dyDescent="0.3">
      <c r="A47" t="s">
        <v>396</v>
      </c>
      <c r="B47" s="6">
        <v>2</v>
      </c>
      <c r="C47" s="3">
        <f t="shared" si="0"/>
        <v>8.5157114876947965E-3</v>
      </c>
    </row>
    <row r="48" spans="1:3" x14ac:dyDescent="0.3">
      <c r="A48" t="s">
        <v>363</v>
      </c>
      <c r="B48" s="6">
        <v>2</v>
      </c>
      <c r="C48" s="3">
        <f t="shared" si="0"/>
        <v>8.5157114876947965E-3</v>
      </c>
    </row>
    <row r="49" spans="1:3" x14ac:dyDescent="0.3">
      <c r="A49" t="s">
        <v>391</v>
      </c>
      <c r="B49" s="6">
        <v>1</v>
      </c>
      <c r="C49" s="3">
        <f t="shared" si="0"/>
        <v>4.2578557438473982E-3</v>
      </c>
    </row>
    <row r="50" spans="1:3" x14ac:dyDescent="0.3">
      <c r="A50" t="s">
        <v>380</v>
      </c>
      <c r="B50" s="6">
        <v>1</v>
      </c>
      <c r="C50" s="3">
        <f t="shared" si="0"/>
        <v>4.2578557438473982E-3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48D6B-C9D4-41AD-BE5F-0BAC7E13C1A0}">
  <dimension ref="A1:H186"/>
  <sheetViews>
    <sheetView workbookViewId="0">
      <selection activeCell="B1" sqref="B1:C1"/>
    </sheetView>
  </sheetViews>
  <sheetFormatPr defaultRowHeight="14.4" x14ac:dyDescent="0.3"/>
  <cols>
    <col min="1" max="1" width="18.77734375" customWidth="1"/>
    <col min="2" max="2" width="8.88671875" style="10"/>
    <col min="3" max="3" width="8.88671875" style="3"/>
    <col min="5" max="6" width="16.88671875" customWidth="1"/>
    <col min="7" max="7" width="9" customWidth="1"/>
  </cols>
  <sheetData>
    <row r="1" spans="1:8" s="1" customFormat="1" x14ac:dyDescent="0.3">
      <c r="A1" s="1" t="s">
        <v>344</v>
      </c>
      <c r="B1" s="9" t="s">
        <v>286</v>
      </c>
      <c r="C1" s="2" t="s">
        <v>287</v>
      </c>
      <c r="E1" s="1" t="s">
        <v>315</v>
      </c>
      <c r="G1" s="1" t="s">
        <v>316</v>
      </c>
      <c r="H1" s="1" t="s">
        <v>317</v>
      </c>
    </row>
    <row r="2" spans="1:8" x14ac:dyDescent="0.3">
      <c r="A2" t="s">
        <v>338</v>
      </c>
      <c r="B2" s="10">
        <v>890</v>
      </c>
      <c r="C2" s="3">
        <f>B2/365</f>
        <v>2.4383561643835616</v>
      </c>
      <c r="E2">
        <v>375196</v>
      </c>
      <c r="G2">
        <v>23486</v>
      </c>
      <c r="H2">
        <f>G2/E2 * 100</f>
        <v>6.2596616168615862</v>
      </c>
    </row>
    <row r="3" spans="1:8" x14ac:dyDescent="0.3">
      <c r="A3" t="s">
        <v>65</v>
      </c>
      <c r="B3" s="10">
        <v>664.8</v>
      </c>
      <c r="C3" s="3">
        <f t="shared" ref="C3:C66" si="0">B3/365</f>
        <v>1.8213698630136985</v>
      </c>
    </row>
    <row r="4" spans="1:8" x14ac:dyDescent="0.3">
      <c r="A4" t="s">
        <v>125</v>
      </c>
      <c r="B4" s="10">
        <v>650.22360248447205</v>
      </c>
      <c r="C4" s="3">
        <f t="shared" si="0"/>
        <v>1.7814345273547179</v>
      </c>
      <c r="E4" s="1" t="s">
        <v>19</v>
      </c>
      <c r="F4" s="1" t="s">
        <v>406</v>
      </c>
      <c r="G4" s="9" t="s">
        <v>286</v>
      </c>
      <c r="H4" s="2" t="s">
        <v>287</v>
      </c>
    </row>
    <row r="5" spans="1:8" x14ac:dyDescent="0.3">
      <c r="A5" t="s">
        <v>121</v>
      </c>
      <c r="B5" s="10">
        <v>596.71428571428567</v>
      </c>
      <c r="C5" s="3">
        <f t="shared" si="0"/>
        <v>1.6348336594911936</v>
      </c>
      <c r="E5" t="s">
        <v>338</v>
      </c>
      <c r="F5">
        <v>3</v>
      </c>
      <c r="G5" s="10">
        <v>890</v>
      </c>
      <c r="H5" s="3">
        <f>G5/365</f>
        <v>2.4383561643835616</v>
      </c>
    </row>
    <row r="6" spans="1:8" x14ac:dyDescent="0.3">
      <c r="A6" t="s">
        <v>340</v>
      </c>
      <c r="B6" s="10">
        <v>547</v>
      </c>
      <c r="C6" s="3">
        <f t="shared" si="0"/>
        <v>1.4986301369863013</v>
      </c>
      <c r="E6" t="s">
        <v>65</v>
      </c>
      <c r="F6">
        <v>5</v>
      </c>
      <c r="G6" s="10">
        <v>664.8</v>
      </c>
      <c r="H6" s="3">
        <f t="shared" ref="H6:H14" si="1">G6/365</f>
        <v>1.8213698630136985</v>
      </c>
    </row>
    <row r="7" spans="1:8" x14ac:dyDescent="0.3">
      <c r="A7" t="s">
        <v>207</v>
      </c>
      <c r="B7" s="10">
        <v>533.17647058823525</v>
      </c>
      <c r="C7" s="3">
        <f t="shared" si="0"/>
        <v>1.4607574536663979</v>
      </c>
      <c r="E7" t="s">
        <v>125</v>
      </c>
      <c r="F7">
        <v>161</v>
      </c>
      <c r="G7" s="10">
        <v>650.22360248447205</v>
      </c>
      <c r="H7" s="3">
        <f t="shared" si="1"/>
        <v>1.7814345273547179</v>
      </c>
    </row>
    <row r="8" spans="1:8" x14ac:dyDescent="0.3">
      <c r="A8" t="s">
        <v>280</v>
      </c>
      <c r="B8" s="10">
        <v>524.5</v>
      </c>
      <c r="C8" s="3">
        <f t="shared" si="0"/>
        <v>1.4369863013698629</v>
      </c>
      <c r="E8" t="s">
        <v>121</v>
      </c>
      <c r="F8">
        <v>7</v>
      </c>
      <c r="G8" s="10">
        <v>596.71428571428567</v>
      </c>
      <c r="H8" s="3">
        <f t="shared" si="1"/>
        <v>1.6348336594911936</v>
      </c>
    </row>
    <row r="9" spans="1:8" x14ac:dyDescent="0.3">
      <c r="A9" t="s">
        <v>260</v>
      </c>
      <c r="B9" s="10">
        <v>513.4</v>
      </c>
      <c r="C9" s="3">
        <f t="shared" si="0"/>
        <v>1.4065753424657534</v>
      </c>
      <c r="E9" t="s">
        <v>340</v>
      </c>
      <c r="F9">
        <v>3</v>
      </c>
      <c r="G9" s="10">
        <v>547</v>
      </c>
      <c r="H9" s="3">
        <f t="shared" si="1"/>
        <v>1.4986301369863013</v>
      </c>
    </row>
    <row r="10" spans="1:8" x14ac:dyDescent="0.3">
      <c r="A10" t="s">
        <v>329</v>
      </c>
      <c r="B10" s="10">
        <v>479.9734996102884</v>
      </c>
      <c r="C10" s="3">
        <f t="shared" si="0"/>
        <v>1.3149958893432558</v>
      </c>
      <c r="E10" t="s">
        <v>207</v>
      </c>
      <c r="F10">
        <v>34</v>
      </c>
      <c r="G10" s="10">
        <v>533.17647058823525</v>
      </c>
      <c r="H10" s="3">
        <f t="shared" si="1"/>
        <v>1.4607574536663979</v>
      </c>
    </row>
    <row r="11" spans="1:8" x14ac:dyDescent="0.3">
      <c r="A11" t="s">
        <v>324</v>
      </c>
      <c r="B11" s="10">
        <v>476.8691878487291</v>
      </c>
      <c r="C11" s="3">
        <f t="shared" si="0"/>
        <v>1.3064909256129564</v>
      </c>
      <c r="E11" t="s">
        <v>280</v>
      </c>
      <c r="F11">
        <v>2</v>
      </c>
      <c r="G11" s="10">
        <v>524.5</v>
      </c>
      <c r="H11" s="3">
        <f t="shared" si="1"/>
        <v>1.4369863013698629</v>
      </c>
    </row>
    <row r="12" spans="1:8" x14ac:dyDescent="0.3">
      <c r="A12" t="s">
        <v>200</v>
      </c>
      <c r="B12" s="10">
        <v>470.37777777777779</v>
      </c>
      <c r="C12" s="3">
        <f t="shared" si="0"/>
        <v>1.2887062404870624</v>
      </c>
      <c r="E12" t="s">
        <v>260</v>
      </c>
      <c r="F12">
        <v>10</v>
      </c>
      <c r="G12" s="10">
        <v>513.4</v>
      </c>
      <c r="H12" s="3">
        <f t="shared" si="1"/>
        <v>1.4065753424657534</v>
      </c>
    </row>
    <row r="13" spans="1:8" x14ac:dyDescent="0.3">
      <c r="A13" t="s">
        <v>325</v>
      </c>
      <c r="B13" s="10">
        <v>464.11837455830391</v>
      </c>
      <c r="C13" s="3">
        <f t="shared" si="0"/>
        <v>1.2715571905706957</v>
      </c>
      <c r="E13" t="s">
        <v>329</v>
      </c>
      <c r="F13" s="6">
        <v>1283</v>
      </c>
      <c r="G13" s="10">
        <v>479.9734996102884</v>
      </c>
      <c r="H13" s="3">
        <f t="shared" si="1"/>
        <v>1.3149958893432558</v>
      </c>
    </row>
    <row r="14" spans="1:8" x14ac:dyDescent="0.3">
      <c r="A14" t="s">
        <v>291</v>
      </c>
      <c r="B14" s="10">
        <v>463.6882556131261</v>
      </c>
      <c r="C14" s="3">
        <f t="shared" si="0"/>
        <v>1.2703787825017154</v>
      </c>
      <c r="E14" t="s">
        <v>324</v>
      </c>
      <c r="F14" s="6">
        <v>3226</v>
      </c>
      <c r="G14" s="10">
        <v>476.8691878487291</v>
      </c>
      <c r="H14" s="3">
        <f t="shared" si="1"/>
        <v>1.3064909256129564</v>
      </c>
    </row>
    <row r="15" spans="1:8" x14ac:dyDescent="0.3">
      <c r="A15" t="s">
        <v>77</v>
      </c>
      <c r="B15" s="10">
        <v>462.4</v>
      </c>
      <c r="C15" s="3">
        <f t="shared" si="0"/>
        <v>1.2668493150684932</v>
      </c>
    </row>
    <row r="16" spans="1:8" x14ac:dyDescent="0.3">
      <c r="A16" t="s">
        <v>58</v>
      </c>
      <c r="B16" s="10">
        <v>457.5</v>
      </c>
      <c r="C16" s="3">
        <f t="shared" si="0"/>
        <v>1.2534246575342465</v>
      </c>
    </row>
    <row r="17" spans="1:3" x14ac:dyDescent="0.3">
      <c r="A17" t="s">
        <v>336</v>
      </c>
      <c r="B17" s="10">
        <v>444</v>
      </c>
      <c r="C17" s="3">
        <f t="shared" si="0"/>
        <v>1.2164383561643837</v>
      </c>
    </row>
    <row r="18" spans="1:3" x14ac:dyDescent="0.3">
      <c r="A18" t="s">
        <v>252</v>
      </c>
      <c r="B18" s="10">
        <v>434.84279475982532</v>
      </c>
      <c r="C18" s="3">
        <f t="shared" si="0"/>
        <v>1.1913501226296583</v>
      </c>
    </row>
    <row r="19" spans="1:3" x14ac:dyDescent="0.3">
      <c r="A19" t="s">
        <v>0</v>
      </c>
      <c r="B19" s="10">
        <v>416.12903225806451</v>
      </c>
      <c r="C19" s="3">
        <f t="shared" si="0"/>
        <v>1.1400795404330535</v>
      </c>
    </row>
    <row r="20" spans="1:3" x14ac:dyDescent="0.3">
      <c r="A20" t="s">
        <v>82</v>
      </c>
      <c r="B20" s="10">
        <v>406.5</v>
      </c>
      <c r="C20" s="3">
        <f t="shared" si="0"/>
        <v>1.1136986301369862</v>
      </c>
    </row>
    <row r="21" spans="1:3" x14ac:dyDescent="0.3">
      <c r="A21" t="s">
        <v>331</v>
      </c>
      <c r="B21" s="10">
        <v>404.26363636363641</v>
      </c>
      <c r="C21" s="3">
        <f t="shared" si="0"/>
        <v>1.1075716064757162</v>
      </c>
    </row>
    <row r="22" spans="1:3" x14ac:dyDescent="0.3">
      <c r="A22" t="s">
        <v>179</v>
      </c>
      <c r="B22" s="10">
        <v>403.17808219178079</v>
      </c>
      <c r="C22" s="3">
        <f t="shared" si="0"/>
        <v>1.1045974854569336</v>
      </c>
    </row>
    <row r="23" spans="1:3" x14ac:dyDescent="0.3">
      <c r="A23" t="s">
        <v>17</v>
      </c>
      <c r="B23" s="10">
        <v>403.08695652173913</v>
      </c>
      <c r="C23" s="3">
        <f t="shared" si="0"/>
        <v>1.1043478260869566</v>
      </c>
    </row>
    <row r="24" spans="1:3" x14ac:dyDescent="0.3">
      <c r="A24" t="s">
        <v>61</v>
      </c>
      <c r="B24" s="10">
        <v>401.70588235294122</v>
      </c>
      <c r="C24" s="3">
        <f t="shared" si="0"/>
        <v>1.1005640612409349</v>
      </c>
    </row>
    <row r="25" spans="1:3" x14ac:dyDescent="0.3">
      <c r="A25" t="s">
        <v>333</v>
      </c>
      <c r="B25" s="10">
        <v>391.1015037593985</v>
      </c>
      <c r="C25" s="3">
        <f t="shared" si="0"/>
        <v>1.0715109692038316</v>
      </c>
    </row>
    <row r="26" spans="1:3" x14ac:dyDescent="0.3">
      <c r="A26" t="s">
        <v>327</v>
      </c>
      <c r="B26" s="10">
        <v>377.267578125</v>
      </c>
      <c r="C26" s="3">
        <f t="shared" si="0"/>
        <v>1.0336098030821919</v>
      </c>
    </row>
    <row r="27" spans="1:3" x14ac:dyDescent="0.3">
      <c r="A27" t="s">
        <v>159</v>
      </c>
      <c r="B27" s="10">
        <v>372.4</v>
      </c>
      <c r="C27" s="3">
        <f t="shared" si="0"/>
        <v>1.0202739726027397</v>
      </c>
    </row>
    <row r="28" spans="1:3" x14ac:dyDescent="0.3">
      <c r="A28" t="s">
        <v>126</v>
      </c>
      <c r="B28" s="10">
        <v>371.9209809264305</v>
      </c>
      <c r="C28" s="3">
        <f t="shared" si="0"/>
        <v>1.0189615915792616</v>
      </c>
    </row>
    <row r="29" spans="1:3" x14ac:dyDescent="0.3">
      <c r="A29" t="s">
        <v>97</v>
      </c>
      <c r="B29" s="10">
        <v>368.05319148936172</v>
      </c>
      <c r="C29" s="3">
        <f t="shared" si="0"/>
        <v>1.0083649081900321</v>
      </c>
    </row>
    <row r="30" spans="1:3" x14ac:dyDescent="0.3">
      <c r="A30" t="s">
        <v>335</v>
      </c>
      <c r="B30" s="10">
        <v>365.34319526627218</v>
      </c>
      <c r="C30" s="3">
        <f t="shared" si="0"/>
        <v>1.0009402610034854</v>
      </c>
    </row>
    <row r="31" spans="1:3" x14ac:dyDescent="0.3">
      <c r="A31" t="s">
        <v>190</v>
      </c>
      <c r="B31" s="10">
        <v>363.92673716012092</v>
      </c>
      <c r="C31" s="3">
        <f t="shared" si="0"/>
        <v>0.99705955386334499</v>
      </c>
    </row>
    <row r="32" spans="1:3" x14ac:dyDescent="0.3">
      <c r="A32" t="s">
        <v>321</v>
      </c>
      <c r="B32" s="10">
        <v>362.68463687150842</v>
      </c>
      <c r="C32" s="3">
        <f t="shared" si="0"/>
        <v>0.99365653937399567</v>
      </c>
    </row>
    <row r="33" spans="1:3" x14ac:dyDescent="0.3">
      <c r="A33" t="s">
        <v>322</v>
      </c>
      <c r="B33" s="10">
        <v>360.74116305587228</v>
      </c>
      <c r="C33" s="3">
        <f t="shared" si="0"/>
        <v>0.98833195357773229</v>
      </c>
    </row>
    <row r="34" spans="1:3" x14ac:dyDescent="0.3">
      <c r="A34" t="s">
        <v>294</v>
      </c>
      <c r="B34" s="10">
        <v>355.45258620689663</v>
      </c>
      <c r="C34" s="3">
        <f t="shared" si="0"/>
        <v>0.97384270193670308</v>
      </c>
    </row>
    <row r="35" spans="1:3" x14ac:dyDescent="0.3">
      <c r="A35" t="s">
        <v>3</v>
      </c>
      <c r="B35" s="10">
        <v>352.6875</v>
      </c>
      <c r="C35" s="3">
        <f t="shared" si="0"/>
        <v>0.96626712328767128</v>
      </c>
    </row>
    <row r="36" spans="1:3" x14ac:dyDescent="0.3">
      <c r="A36" t="s">
        <v>249</v>
      </c>
      <c r="B36" s="10">
        <v>340.78947368421052</v>
      </c>
      <c r="C36" s="3">
        <f t="shared" si="0"/>
        <v>0.93366979091564528</v>
      </c>
    </row>
    <row r="37" spans="1:3" x14ac:dyDescent="0.3">
      <c r="A37" t="s">
        <v>31</v>
      </c>
      <c r="B37" s="10">
        <v>332.37677902621721</v>
      </c>
      <c r="C37" s="3">
        <f t="shared" si="0"/>
        <v>0.91062131240059507</v>
      </c>
    </row>
    <row r="38" spans="1:3" x14ac:dyDescent="0.3">
      <c r="A38" t="s">
        <v>328</v>
      </c>
      <c r="B38" s="10">
        <v>329.61111111111109</v>
      </c>
      <c r="C38" s="3">
        <f t="shared" si="0"/>
        <v>0.90304414003044131</v>
      </c>
    </row>
    <row r="39" spans="1:3" x14ac:dyDescent="0.3">
      <c r="A39" t="s">
        <v>330</v>
      </c>
      <c r="B39" s="10">
        <v>324.70308123249299</v>
      </c>
      <c r="C39" s="3">
        <f t="shared" si="0"/>
        <v>0.88959748282874795</v>
      </c>
    </row>
    <row r="40" spans="1:3" x14ac:dyDescent="0.3">
      <c r="A40" t="s">
        <v>323</v>
      </c>
      <c r="B40" s="10">
        <v>321.93111638954872</v>
      </c>
      <c r="C40" s="3">
        <f t="shared" si="0"/>
        <v>0.8820030586015033</v>
      </c>
    </row>
    <row r="41" spans="1:3" x14ac:dyDescent="0.3">
      <c r="A41" t="s">
        <v>234</v>
      </c>
      <c r="B41" s="10">
        <v>320.2</v>
      </c>
      <c r="C41" s="3">
        <f t="shared" si="0"/>
        <v>0.87726027397260276</v>
      </c>
    </row>
    <row r="42" spans="1:3" x14ac:dyDescent="0.3">
      <c r="A42" t="s">
        <v>131</v>
      </c>
      <c r="B42" s="10">
        <v>312.7906976744186</v>
      </c>
      <c r="C42" s="3">
        <f t="shared" si="0"/>
        <v>0.85696081554635228</v>
      </c>
    </row>
    <row r="43" spans="1:3" x14ac:dyDescent="0.3">
      <c r="A43" t="s">
        <v>332</v>
      </c>
      <c r="B43" s="10">
        <v>308.63963963963971</v>
      </c>
      <c r="C43" s="3">
        <f t="shared" si="0"/>
        <v>0.84558805380723212</v>
      </c>
    </row>
    <row r="44" spans="1:3" x14ac:dyDescent="0.3">
      <c r="A44" t="s">
        <v>169</v>
      </c>
      <c r="B44" s="10">
        <v>305.88888888888891</v>
      </c>
      <c r="C44" s="3">
        <f t="shared" si="0"/>
        <v>0.8380517503805176</v>
      </c>
    </row>
    <row r="45" spans="1:3" x14ac:dyDescent="0.3">
      <c r="A45" t="s">
        <v>115</v>
      </c>
      <c r="B45" s="10">
        <v>300.85167464114829</v>
      </c>
      <c r="C45" s="3">
        <f t="shared" si="0"/>
        <v>0.82425116340040627</v>
      </c>
    </row>
    <row r="46" spans="1:3" x14ac:dyDescent="0.3">
      <c r="A46" t="s">
        <v>43</v>
      </c>
      <c r="B46" s="10">
        <v>296.17073170731709</v>
      </c>
      <c r="C46" s="3">
        <f t="shared" si="0"/>
        <v>0.81142666221182769</v>
      </c>
    </row>
    <row r="47" spans="1:3" x14ac:dyDescent="0.3">
      <c r="A47" t="s">
        <v>37</v>
      </c>
      <c r="B47" s="10">
        <v>293.97413793103448</v>
      </c>
      <c r="C47" s="3">
        <f t="shared" si="0"/>
        <v>0.80540859707132728</v>
      </c>
    </row>
    <row r="48" spans="1:3" x14ac:dyDescent="0.3">
      <c r="A48" t="s">
        <v>281</v>
      </c>
      <c r="B48" s="10">
        <v>293.34615384615392</v>
      </c>
      <c r="C48" s="3">
        <f t="shared" si="0"/>
        <v>0.80368809272918884</v>
      </c>
    </row>
    <row r="49" spans="1:3" x14ac:dyDescent="0.3">
      <c r="A49" t="s">
        <v>334</v>
      </c>
      <c r="B49" s="10">
        <v>290.61576354679801</v>
      </c>
      <c r="C49" s="3">
        <f t="shared" si="0"/>
        <v>0.79620757136109044</v>
      </c>
    </row>
    <row r="50" spans="1:3" x14ac:dyDescent="0.3">
      <c r="A50" t="s">
        <v>228</v>
      </c>
      <c r="B50" s="10">
        <v>272.5</v>
      </c>
      <c r="C50" s="3">
        <f t="shared" si="0"/>
        <v>0.74657534246575341</v>
      </c>
    </row>
    <row r="51" spans="1:3" x14ac:dyDescent="0.3">
      <c r="A51" t="s">
        <v>60</v>
      </c>
      <c r="B51" s="10">
        <v>269.45519713261649</v>
      </c>
      <c r="C51" s="3">
        <f t="shared" si="0"/>
        <v>0.73823341680168897</v>
      </c>
    </row>
    <row r="52" spans="1:3" x14ac:dyDescent="0.3">
      <c r="A52" t="s">
        <v>160</v>
      </c>
      <c r="B52" s="10">
        <v>267.61904761904759</v>
      </c>
      <c r="C52" s="3">
        <f t="shared" si="0"/>
        <v>0.73320287018917152</v>
      </c>
    </row>
    <row r="53" spans="1:3" x14ac:dyDescent="0.3">
      <c r="A53" t="s">
        <v>30</v>
      </c>
      <c r="B53" s="10">
        <v>260</v>
      </c>
      <c r="C53" s="3">
        <f t="shared" si="0"/>
        <v>0.71232876712328763</v>
      </c>
    </row>
    <row r="54" spans="1:3" x14ac:dyDescent="0.3">
      <c r="A54" t="s">
        <v>1</v>
      </c>
      <c r="B54" s="10">
        <v>240.7638190954774</v>
      </c>
      <c r="C54" s="3">
        <f t="shared" si="0"/>
        <v>0.65962690163144488</v>
      </c>
    </row>
    <row r="55" spans="1:3" x14ac:dyDescent="0.3">
      <c r="A55" t="s">
        <v>326</v>
      </c>
      <c r="B55" s="10">
        <v>232.08620689655169</v>
      </c>
      <c r="C55" s="3">
        <f t="shared" si="0"/>
        <v>0.63585262163438816</v>
      </c>
    </row>
    <row r="56" spans="1:3" x14ac:dyDescent="0.3">
      <c r="A56" t="s">
        <v>93</v>
      </c>
      <c r="B56" s="10">
        <v>217</v>
      </c>
      <c r="C56" s="3">
        <f t="shared" si="0"/>
        <v>0.59452054794520548</v>
      </c>
    </row>
    <row r="57" spans="1:3" x14ac:dyDescent="0.3">
      <c r="A57" t="s">
        <v>164</v>
      </c>
      <c r="B57" s="10">
        <v>209.14285714285711</v>
      </c>
      <c r="C57" s="3">
        <f t="shared" si="0"/>
        <v>0.57299412915851267</v>
      </c>
    </row>
    <row r="58" spans="1:3" x14ac:dyDescent="0.3">
      <c r="A58" t="s">
        <v>195</v>
      </c>
      <c r="B58" s="10">
        <v>208.4</v>
      </c>
      <c r="C58" s="3">
        <f t="shared" si="0"/>
        <v>0.57095890410958905</v>
      </c>
    </row>
    <row r="59" spans="1:3" x14ac:dyDescent="0.3">
      <c r="A59" t="s">
        <v>247</v>
      </c>
      <c r="B59" s="10">
        <v>202.95</v>
      </c>
      <c r="C59" s="3">
        <f t="shared" si="0"/>
        <v>0.55602739726027395</v>
      </c>
    </row>
    <row r="60" spans="1:3" x14ac:dyDescent="0.3">
      <c r="A60" t="s">
        <v>122</v>
      </c>
      <c r="B60" s="10">
        <v>177.375</v>
      </c>
      <c r="C60" s="3">
        <f t="shared" si="0"/>
        <v>0.48595890410958903</v>
      </c>
    </row>
    <row r="61" spans="1:3" x14ac:dyDescent="0.3">
      <c r="A61" t="s">
        <v>212</v>
      </c>
      <c r="B61" s="10">
        <v>166</v>
      </c>
      <c r="C61" s="3">
        <f t="shared" si="0"/>
        <v>0.45479452054794522</v>
      </c>
    </row>
    <row r="62" spans="1:3" x14ac:dyDescent="0.3">
      <c r="A62" t="s">
        <v>198</v>
      </c>
      <c r="B62" s="10">
        <v>148.75</v>
      </c>
      <c r="C62" s="3">
        <f t="shared" si="0"/>
        <v>0.40753424657534248</v>
      </c>
    </row>
    <row r="63" spans="1:3" x14ac:dyDescent="0.3">
      <c r="A63" t="s">
        <v>136</v>
      </c>
      <c r="B63" s="10">
        <v>143</v>
      </c>
      <c r="C63" s="3">
        <f t="shared" si="0"/>
        <v>0.39178082191780822</v>
      </c>
    </row>
    <row r="64" spans="1:3" x14ac:dyDescent="0.3">
      <c r="A64" t="s">
        <v>267</v>
      </c>
      <c r="B64" s="10">
        <v>139.84615384615381</v>
      </c>
      <c r="C64" s="3">
        <f t="shared" si="0"/>
        <v>0.38314014752370906</v>
      </c>
    </row>
    <row r="65" spans="1:3" x14ac:dyDescent="0.3">
      <c r="A65" t="s">
        <v>11</v>
      </c>
      <c r="B65" s="10">
        <v>138</v>
      </c>
      <c r="C65" s="3">
        <f t="shared" si="0"/>
        <v>0.37808219178082192</v>
      </c>
    </row>
    <row r="66" spans="1:3" x14ac:dyDescent="0.3">
      <c r="A66" t="s">
        <v>261</v>
      </c>
      <c r="B66" s="10">
        <v>130.76335877862601</v>
      </c>
      <c r="C66" s="3">
        <f t="shared" si="0"/>
        <v>0.35825577747568771</v>
      </c>
    </row>
    <row r="67" spans="1:3" x14ac:dyDescent="0.3">
      <c r="A67" t="s">
        <v>337</v>
      </c>
      <c r="B67" s="10">
        <v>116.1</v>
      </c>
      <c r="C67" s="3">
        <f t="shared" ref="C67:C130" si="2">B67/365</f>
        <v>0.31808219178082192</v>
      </c>
    </row>
    <row r="68" spans="1:3" x14ac:dyDescent="0.3">
      <c r="A68" t="s">
        <v>264</v>
      </c>
      <c r="B68" s="10">
        <v>94</v>
      </c>
      <c r="C68" s="3">
        <f t="shared" si="2"/>
        <v>0.25753424657534246</v>
      </c>
    </row>
    <row r="69" spans="1:3" x14ac:dyDescent="0.3">
      <c r="A69" t="s">
        <v>244</v>
      </c>
      <c r="B69" s="10">
        <v>81.666666666666671</v>
      </c>
      <c r="C69" s="3">
        <f t="shared" si="2"/>
        <v>0.22374429223744294</v>
      </c>
    </row>
    <row r="70" spans="1:3" x14ac:dyDescent="0.3">
      <c r="A70" t="s">
        <v>69</v>
      </c>
      <c r="B70" s="10">
        <v>50.909090909090907</v>
      </c>
      <c r="C70" s="3">
        <f t="shared" si="2"/>
        <v>0.13947696139476962</v>
      </c>
    </row>
    <row r="71" spans="1:3" x14ac:dyDescent="0.3">
      <c r="A71" t="s">
        <v>110</v>
      </c>
      <c r="B71" s="10">
        <v>49.846153846153847</v>
      </c>
      <c r="C71" s="3">
        <f t="shared" si="2"/>
        <v>0.13656480505795573</v>
      </c>
    </row>
    <row r="72" spans="1:3" x14ac:dyDescent="0.3">
      <c r="A72" t="s">
        <v>284</v>
      </c>
      <c r="B72" s="10">
        <v>42</v>
      </c>
      <c r="C72" s="3">
        <f t="shared" si="2"/>
        <v>0.11506849315068493</v>
      </c>
    </row>
    <row r="73" spans="1:3" x14ac:dyDescent="0.3">
      <c r="A73" t="s">
        <v>142</v>
      </c>
      <c r="B73" s="10">
        <v>36.5</v>
      </c>
      <c r="C73" s="3">
        <f t="shared" si="2"/>
        <v>0.1</v>
      </c>
    </row>
    <row r="74" spans="1:3" x14ac:dyDescent="0.3">
      <c r="A74" t="s">
        <v>251</v>
      </c>
      <c r="B74" s="10">
        <v>26</v>
      </c>
      <c r="C74" s="3">
        <f t="shared" si="2"/>
        <v>7.1232876712328766E-2</v>
      </c>
    </row>
    <row r="75" spans="1:3" x14ac:dyDescent="0.3">
      <c r="A75" t="s">
        <v>201</v>
      </c>
      <c r="B75" s="10">
        <v>25.2</v>
      </c>
      <c r="C75" s="3">
        <f t="shared" si="2"/>
        <v>6.904109589041095E-2</v>
      </c>
    </row>
    <row r="76" spans="1:3" x14ac:dyDescent="0.3">
      <c r="A76" t="s">
        <v>141</v>
      </c>
      <c r="B76" s="10">
        <v>10</v>
      </c>
      <c r="C76" s="3">
        <f t="shared" si="2"/>
        <v>2.7397260273972601E-2</v>
      </c>
    </row>
    <row r="77" spans="1:3" x14ac:dyDescent="0.3">
      <c r="A77" t="s">
        <v>256</v>
      </c>
      <c r="B77" s="10">
        <v>8.5</v>
      </c>
      <c r="C77" s="3">
        <f t="shared" si="2"/>
        <v>2.3287671232876714E-2</v>
      </c>
    </row>
    <row r="78" spans="1:3" x14ac:dyDescent="0.3">
      <c r="A78" t="s">
        <v>342</v>
      </c>
      <c r="B78" s="10">
        <v>7</v>
      </c>
      <c r="C78" s="3">
        <f t="shared" si="2"/>
        <v>1.9178082191780823E-2</v>
      </c>
    </row>
    <row r="79" spans="1:3" x14ac:dyDescent="0.3">
      <c r="A79" t="s">
        <v>46</v>
      </c>
      <c r="B79" s="10">
        <v>359.08216432865731</v>
      </c>
      <c r="C79" s="3">
        <f t="shared" si="2"/>
        <v>0.98378675158536255</v>
      </c>
    </row>
    <row r="80" spans="1:3" x14ac:dyDescent="0.3">
      <c r="A80" t="s">
        <v>14</v>
      </c>
      <c r="B80" s="10">
        <v>356.625</v>
      </c>
      <c r="C80" s="3">
        <f t="shared" si="2"/>
        <v>0.977054794520548</v>
      </c>
    </row>
    <row r="81" spans="1:3" x14ac:dyDescent="0.3">
      <c r="A81" t="s">
        <v>49</v>
      </c>
      <c r="B81" s="10">
        <v>353.76470588235293</v>
      </c>
      <c r="C81" s="3">
        <f t="shared" si="2"/>
        <v>0.96921837228041896</v>
      </c>
    </row>
    <row r="82" spans="1:3" x14ac:dyDescent="0.3">
      <c r="A82" t="s">
        <v>127</v>
      </c>
      <c r="B82" s="10">
        <v>353.3125</v>
      </c>
      <c r="C82" s="3">
        <f t="shared" si="2"/>
        <v>0.96797945205479452</v>
      </c>
    </row>
    <row r="83" spans="1:3" x14ac:dyDescent="0.3">
      <c r="A83" t="s">
        <v>294</v>
      </c>
      <c r="B83" s="10">
        <v>352.8805309734513</v>
      </c>
      <c r="C83" s="3">
        <f t="shared" si="2"/>
        <v>0.9667959752697296</v>
      </c>
    </row>
    <row r="84" spans="1:3" x14ac:dyDescent="0.3">
      <c r="A84" t="s">
        <v>145</v>
      </c>
      <c r="B84" s="10">
        <v>350.90909090909088</v>
      </c>
      <c r="C84" s="3">
        <f t="shared" si="2"/>
        <v>0.96139476961394765</v>
      </c>
    </row>
    <row r="85" spans="1:3" x14ac:dyDescent="0.3">
      <c r="A85" t="s">
        <v>305</v>
      </c>
      <c r="B85" s="10">
        <v>350.65263157894742</v>
      </c>
      <c r="C85" s="3">
        <f t="shared" si="2"/>
        <v>0.96069214131218472</v>
      </c>
    </row>
    <row r="86" spans="1:3" x14ac:dyDescent="0.3">
      <c r="A86" t="s">
        <v>158</v>
      </c>
      <c r="B86" s="10">
        <v>348.375</v>
      </c>
      <c r="C86" s="3">
        <f t="shared" si="2"/>
        <v>0.95445205479452055</v>
      </c>
    </row>
    <row r="87" spans="1:3" x14ac:dyDescent="0.3">
      <c r="A87" t="s">
        <v>235</v>
      </c>
      <c r="B87" s="10">
        <v>347.31884057971013</v>
      </c>
      <c r="C87" s="3">
        <f t="shared" si="2"/>
        <v>0.9515584673416716</v>
      </c>
    </row>
    <row r="88" spans="1:3" x14ac:dyDescent="0.3">
      <c r="A88" t="s">
        <v>296</v>
      </c>
      <c r="B88" s="10">
        <v>345.61224489795921</v>
      </c>
      <c r="C88" s="3">
        <f t="shared" si="2"/>
        <v>0.9468828627341348</v>
      </c>
    </row>
    <row r="89" spans="1:3" x14ac:dyDescent="0.3">
      <c r="A89" t="s">
        <v>33</v>
      </c>
      <c r="B89" s="10">
        <v>344.26436781609198</v>
      </c>
      <c r="C89" s="3">
        <f t="shared" si="2"/>
        <v>0.94319004881121093</v>
      </c>
    </row>
    <row r="90" spans="1:3" x14ac:dyDescent="0.3">
      <c r="A90" t="s">
        <v>308</v>
      </c>
      <c r="B90" s="10">
        <v>343.53333333333342</v>
      </c>
      <c r="C90" s="3">
        <f t="shared" si="2"/>
        <v>0.94118721461187238</v>
      </c>
    </row>
    <row r="91" spans="1:3" x14ac:dyDescent="0.3">
      <c r="A91" t="s">
        <v>3</v>
      </c>
      <c r="B91" s="10">
        <v>338.6875</v>
      </c>
      <c r="C91" s="3">
        <f t="shared" si="2"/>
        <v>0.92791095890410957</v>
      </c>
    </row>
    <row r="92" spans="1:3" x14ac:dyDescent="0.3">
      <c r="A92" t="s">
        <v>288</v>
      </c>
      <c r="B92" s="10">
        <v>337.1883656509695</v>
      </c>
      <c r="C92" s="3">
        <f t="shared" si="2"/>
        <v>0.9238037415095055</v>
      </c>
    </row>
    <row r="93" spans="1:3" x14ac:dyDescent="0.3">
      <c r="A93" t="s">
        <v>70</v>
      </c>
      <c r="B93" s="10">
        <v>336.21428571428572</v>
      </c>
      <c r="C93" s="3">
        <f t="shared" si="2"/>
        <v>0.92113502935420744</v>
      </c>
    </row>
    <row r="94" spans="1:3" x14ac:dyDescent="0.3">
      <c r="A94" t="s">
        <v>113</v>
      </c>
      <c r="B94" s="10">
        <v>334</v>
      </c>
      <c r="C94" s="3">
        <f t="shared" si="2"/>
        <v>0.91506849315068495</v>
      </c>
    </row>
    <row r="95" spans="1:3" x14ac:dyDescent="0.3">
      <c r="A95" t="s">
        <v>32</v>
      </c>
      <c r="B95" s="10">
        <v>331.21739130434781</v>
      </c>
      <c r="C95" s="3">
        <f t="shared" si="2"/>
        <v>0.90744490768314467</v>
      </c>
    </row>
    <row r="96" spans="1:3" x14ac:dyDescent="0.3">
      <c r="A96" t="s">
        <v>169</v>
      </c>
      <c r="B96" s="10">
        <v>329.5</v>
      </c>
      <c r="C96" s="3">
        <f t="shared" si="2"/>
        <v>0.90273972602739727</v>
      </c>
    </row>
    <row r="97" spans="1:3" x14ac:dyDescent="0.3">
      <c r="A97" t="s">
        <v>249</v>
      </c>
      <c r="B97" s="10">
        <v>326.78947368421052</v>
      </c>
      <c r="C97" s="3">
        <f t="shared" si="2"/>
        <v>0.89531362653208357</v>
      </c>
    </row>
    <row r="98" spans="1:3" x14ac:dyDescent="0.3">
      <c r="A98" t="s">
        <v>12</v>
      </c>
      <c r="B98" s="10">
        <v>319.15789473684208</v>
      </c>
      <c r="C98" s="3">
        <f t="shared" si="2"/>
        <v>0.87440519105984127</v>
      </c>
    </row>
    <row r="99" spans="1:3" x14ac:dyDescent="0.3">
      <c r="A99" t="s">
        <v>302</v>
      </c>
      <c r="B99" s="10">
        <v>318.85593220338978</v>
      </c>
      <c r="C99" s="3">
        <f t="shared" si="2"/>
        <v>0.87357789644764328</v>
      </c>
    </row>
    <row r="100" spans="1:3" x14ac:dyDescent="0.3">
      <c r="A100" t="s">
        <v>80</v>
      </c>
      <c r="B100" s="10">
        <v>318.42857142857139</v>
      </c>
      <c r="C100" s="3">
        <f t="shared" si="2"/>
        <v>0.87240704500978461</v>
      </c>
    </row>
    <row r="101" spans="1:3" x14ac:dyDescent="0.3">
      <c r="A101" t="s">
        <v>184</v>
      </c>
      <c r="B101" s="10">
        <v>317.35853131749462</v>
      </c>
      <c r="C101" s="3">
        <f t="shared" si="2"/>
        <v>0.86947542826710855</v>
      </c>
    </row>
    <row r="102" spans="1:3" x14ac:dyDescent="0.3">
      <c r="A102" t="s">
        <v>166</v>
      </c>
      <c r="B102" s="10">
        <v>316.53846153846149</v>
      </c>
      <c r="C102" s="3">
        <f t="shared" si="2"/>
        <v>0.86722866174920954</v>
      </c>
    </row>
    <row r="103" spans="1:3" x14ac:dyDescent="0.3">
      <c r="A103" t="s">
        <v>303</v>
      </c>
      <c r="B103" s="10">
        <v>316.30769230769232</v>
      </c>
      <c r="C103" s="3">
        <f t="shared" si="2"/>
        <v>0.86659641728134884</v>
      </c>
    </row>
    <row r="104" spans="1:3" x14ac:dyDescent="0.3">
      <c r="A104" t="s">
        <v>31</v>
      </c>
      <c r="B104" s="10">
        <v>313.34505494505493</v>
      </c>
      <c r="C104" s="3">
        <f t="shared" si="2"/>
        <v>0.85847960258919154</v>
      </c>
    </row>
    <row r="105" spans="1:3" x14ac:dyDescent="0.3">
      <c r="A105" t="s">
        <v>79</v>
      </c>
      <c r="B105" s="10">
        <v>312.85294117647061</v>
      </c>
      <c r="C105" s="3">
        <f t="shared" si="2"/>
        <v>0.85713134568896054</v>
      </c>
    </row>
    <row r="106" spans="1:3" x14ac:dyDescent="0.3">
      <c r="A106" t="s">
        <v>5</v>
      </c>
      <c r="B106" s="10">
        <v>312.625</v>
      </c>
      <c r="C106" s="3">
        <f t="shared" si="2"/>
        <v>0.85650684931506849</v>
      </c>
    </row>
    <row r="107" spans="1:3" x14ac:dyDescent="0.3">
      <c r="A107" t="s">
        <v>106</v>
      </c>
      <c r="B107" s="10">
        <v>311.38095238095241</v>
      </c>
      <c r="C107" s="3">
        <f t="shared" si="2"/>
        <v>0.85309849967384221</v>
      </c>
    </row>
    <row r="108" spans="1:3" x14ac:dyDescent="0.3">
      <c r="A108" t="s">
        <v>0</v>
      </c>
      <c r="B108" s="10">
        <v>311.19926873857412</v>
      </c>
      <c r="C108" s="3">
        <f t="shared" si="2"/>
        <v>0.85260073627006605</v>
      </c>
    </row>
    <row r="109" spans="1:3" x14ac:dyDescent="0.3">
      <c r="A109" t="s">
        <v>95</v>
      </c>
      <c r="B109" s="10">
        <v>310.42857142857139</v>
      </c>
      <c r="C109" s="3">
        <f t="shared" si="2"/>
        <v>0.85048923679060651</v>
      </c>
    </row>
    <row r="110" spans="1:3" x14ac:dyDescent="0.3">
      <c r="A110" t="s">
        <v>295</v>
      </c>
      <c r="B110" s="10">
        <v>306.48192771084342</v>
      </c>
      <c r="C110" s="3">
        <f t="shared" si="2"/>
        <v>0.83967651427628331</v>
      </c>
    </row>
    <row r="111" spans="1:3" x14ac:dyDescent="0.3">
      <c r="A111" t="s">
        <v>234</v>
      </c>
      <c r="B111" s="10">
        <v>306.2</v>
      </c>
      <c r="C111" s="3">
        <f t="shared" si="2"/>
        <v>0.83890410958904105</v>
      </c>
    </row>
    <row r="112" spans="1:3" x14ac:dyDescent="0.3">
      <c r="A112" t="s">
        <v>17</v>
      </c>
      <c r="B112" s="10">
        <v>303.45</v>
      </c>
      <c r="C112" s="3">
        <f t="shared" si="2"/>
        <v>0.83136986301369864</v>
      </c>
    </row>
    <row r="113" spans="1:3" x14ac:dyDescent="0.3">
      <c r="A113" t="s">
        <v>131</v>
      </c>
      <c r="B113" s="10">
        <v>302.4470588235294</v>
      </c>
      <c r="C113" s="3">
        <f t="shared" si="2"/>
        <v>0.82862207896857376</v>
      </c>
    </row>
    <row r="114" spans="1:3" x14ac:dyDescent="0.3">
      <c r="A114" t="s">
        <v>112</v>
      </c>
      <c r="B114" s="10">
        <v>300.31372549019608</v>
      </c>
      <c r="C114" s="3">
        <f t="shared" si="2"/>
        <v>0.82277733011012621</v>
      </c>
    </row>
    <row r="115" spans="1:3" x14ac:dyDescent="0.3">
      <c r="A115" t="s">
        <v>43</v>
      </c>
      <c r="B115" s="10">
        <v>297.79487179487182</v>
      </c>
      <c r="C115" s="3">
        <f t="shared" si="2"/>
        <v>0.81587636108184058</v>
      </c>
    </row>
    <row r="116" spans="1:3" x14ac:dyDescent="0.3">
      <c r="A116" t="s">
        <v>58</v>
      </c>
      <c r="B116" s="10">
        <v>296.66666666666669</v>
      </c>
      <c r="C116" s="3">
        <f t="shared" si="2"/>
        <v>0.81278538812785395</v>
      </c>
    </row>
    <row r="117" spans="1:3" x14ac:dyDescent="0.3">
      <c r="A117" t="s">
        <v>161</v>
      </c>
      <c r="B117" s="10">
        <v>295.78181818181821</v>
      </c>
      <c r="C117" s="3">
        <f t="shared" si="2"/>
        <v>0.81036114570361151</v>
      </c>
    </row>
    <row r="118" spans="1:3" x14ac:dyDescent="0.3">
      <c r="A118" t="s">
        <v>115</v>
      </c>
      <c r="B118" s="10">
        <v>294.54411764705878</v>
      </c>
      <c r="C118" s="3">
        <f t="shared" si="2"/>
        <v>0.80697018533440767</v>
      </c>
    </row>
    <row r="119" spans="1:3" x14ac:dyDescent="0.3">
      <c r="A119" t="s">
        <v>300</v>
      </c>
      <c r="B119" s="10">
        <v>293.14925373134332</v>
      </c>
      <c r="C119" s="3">
        <f t="shared" si="2"/>
        <v>0.80314864035984468</v>
      </c>
    </row>
    <row r="120" spans="1:3" x14ac:dyDescent="0.3">
      <c r="A120" t="s">
        <v>6</v>
      </c>
      <c r="B120" s="10">
        <v>292.15325670498078</v>
      </c>
      <c r="C120" s="3">
        <f t="shared" si="2"/>
        <v>0.80041988138350895</v>
      </c>
    </row>
    <row r="121" spans="1:3" x14ac:dyDescent="0.3">
      <c r="A121" t="s">
        <v>196</v>
      </c>
      <c r="B121" s="10">
        <v>291.5</v>
      </c>
      <c r="C121" s="3">
        <f t="shared" si="2"/>
        <v>0.79863013698630136</v>
      </c>
    </row>
    <row r="122" spans="1:3" x14ac:dyDescent="0.3">
      <c r="A122" t="s">
        <v>134</v>
      </c>
      <c r="B122" s="10">
        <v>285.64285714285722</v>
      </c>
      <c r="C122" s="3">
        <f t="shared" si="2"/>
        <v>0.78258317025440338</v>
      </c>
    </row>
    <row r="123" spans="1:3" x14ac:dyDescent="0.3">
      <c r="A123" t="s">
        <v>290</v>
      </c>
      <c r="B123" s="10">
        <v>284.60956175298799</v>
      </c>
      <c r="C123" s="3">
        <f t="shared" si="2"/>
        <v>0.77975222398078903</v>
      </c>
    </row>
    <row r="124" spans="1:3" x14ac:dyDescent="0.3">
      <c r="A124" t="s">
        <v>167</v>
      </c>
      <c r="B124" s="10">
        <v>284.5</v>
      </c>
      <c r="C124" s="3">
        <f t="shared" si="2"/>
        <v>0.77945205479452051</v>
      </c>
    </row>
    <row r="125" spans="1:3" x14ac:dyDescent="0.3">
      <c r="A125" t="s">
        <v>202</v>
      </c>
      <c r="B125" s="10">
        <v>283.21359223300971</v>
      </c>
      <c r="C125" s="3">
        <f t="shared" si="2"/>
        <v>0.7759276499534512</v>
      </c>
    </row>
    <row r="126" spans="1:3" x14ac:dyDescent="0.3">
      <c r="A126" t="s">
        <v>304</v>
      </c>
      <c r="B126" s="10">
        <v>281.1875</v>
      </c>
      <c r="C126" s="3">
        <f t="shared" si="2"/>
        <v>0.77037671232876714</v>
      </c>
    </row>
    <row r="127" spans="1:3" x14ac:dyDescent="0.3">
      <c r="A127" t="s">
        <v>281</v>
      </c>
      <c r="B127" s="10">
        <v>279.34615384615392</v>
      </c>
      <c r="C127" s="3">
        <f t="shared" si="2"/>
        <v>0.76533192834562724</v>
      </c>
    </row>
    <row r="128" spans="1:3" x14ac:dyDescent="0.3">
      <c r="A128" t="s">
        <v>54</v>
      </c>
      <c r="B128" s="10">
        <v>277.96153846153851</v>
      </c>
      <c r="C128" s="3">
        <f t="shared" si="2"/>
        <v>0.76153846153846172</v>
      </c>
    </row>
    <row r="129" spans="1:3" x14ac:dyDescent="0.3">
      <c r="A129" t="s">
        <v>30</v>
      </c>
      <c r="B129" s="10">
        <v>270.60000000000002</v>
      </c>
      <c r="C129" s="3">
        <f t="shared" si="2"/>
        <v>0.74136986301369867</v>
      </c>
    </row>
    <row r="130" spans="1:3" x14ac:dyDescent="0.3">
      <c r="A130" t="s">
        <v>151</v>
      </c>
      <c r="B130" s="10">
        <v>269.5</v>
      </c>
      <c r="C130" s="3">
        <f t="shared" si="2"/>
        <v>0.73835616438356166</v>
      </c>
    </row>
    <row r="131" spans="1:3" x14ac:dyDescent="0.3">
      <c r="A131" t="s">
        <v>194</v>
      </c>
      <c r="B131" s="10">
        <v>264.35416666666669</v>
      </c>
      <c r="C131" s="3">
        <f t="shared" ref="C131:C182" si="3">B131/365</f>
        <v>0.72425799086757991</v>
      </c>
    </row>
    <row r="132" spans="1:3" x14ac:dyDescent="0.3">
      <c r="A132" t="s">
        <v>155</v>
      </c>
      <c r="B132" s="10">
        <v>264.10000000000002</v>
      </c>
      <c r="C132" s="3">
        <f t="shared" si="3"/>
        <v>0.7235616438356165</v>
      </c>
    </row>
    <row r="133" spans="1:3" x14ac:dyDescent="0.3">
      <c r="A133" t="s">
        <v>228</v>
      </c>
      <c r="B133" s="10">
        <v>258.5</v>
      </c>
      <c r="C133" s="3">
        <f t="shared" si="3"/>
        <v>0.70821917808219181</v>
      </c>
    </row>
    <row r="134" spans="1:3" x14ac:dyDescent="0.3">
      <c r="A134" t="s">
        <v>2</v>
      </c>
      <c r="B134" s="10">
        <v>257.59159964253797</v>
      </c>
      <c r="C134" s="3">
        <f t="shared" si="3"/>
        <v>0.70573040997955605</v>
      </c>
    </row>
    <row r="135" spans="1:3" x14ac:dyDescent="0.3">
      <c r="A135" t="s">
        <v>160</v>
      </c>
      <c r="B135" s="10">
        <v>256.1904761904762</v>
      </c>
      <c r="C135" s="3">
        <f t="shared" si="3"/>
        <v>0.7018917155903458</v>
      </c>
    </row>
    <row r="136" spans="1:3" x14ac:dyDescent="0.3">
      <c r="A136" t="s">
        <v>255</v>
      </c>
      <c r="B136" s="10">
        <v>255.377358490566</v>
      </c>
      <c r="C136" s="3">
        <f t="shared" si="3"/>
        <v>0.6996639958645644</v>
      </c>
    </row>
    <row r="137" spans="1:3" x14ac:dyDescent="0.3">
      <c r="A137" t="s">
        <v>245</v>
      </c>
      <c r="B137" s="10">
        <v>253.88888888888891</v>
      </c>
      <c r="C137" s="3">
        <f t="shared" si="3"/>
        <v>0.69558599695585999</v>
      </c>
    </row>
    <row r="138" spans="1:3" x14ac:dyDescent="0.3">
      <c r="A138" t="s">
        <v>137</v>
      </c>
      <c r="B138" s="10">
        <v>252.27868852459019</v>
      </c>
      <c r="C138" s="3">
        <f t="shared" si="3"/>
        <v>0.69117448910846624</v>
      </c>
    </row>
    <row r="139" spans="1:3" x14ac:dyDescent="0.3">
      <c r="A139" t="s">
        <v>170</v>
      </c>
      <c r="B139" s="10">
        <v>252.03846153846149</v>
      </c>
      <c r="C139" s="3">
        <f t="shared" si="3"/>
        <v>0.69051633298208626</v>
      </c>
    </row>
    <row r="140" spans="1:3" x14ac:dyDescent="0.3">
      <c r="A140" t="s">
        <v>173</v>
      </c>
      <c r="B140" s="10">
        <v>246.2530120481928</v>
      </c>
      <c r="C140" s="3">
        <f t="shared" si="3"/>
        <v>0.67466578643340491</v>
      </c>
    </row>
    <row r="141" spans="1:3" x14ac:dyDescent="0.3">
      <c r="A141" t="s">
        <v>195</v>
      </c>
      <c r="B141" s="10">
        <v>245.5</v>
      </c>
      <c r="C141" s="3">
        <f t="shared" si="3"/>
        <v>0.67260273972602735</v>
      </c>
    </row>
    <row r="142" spans="1:3" x14ac:dyDescent="0.3">
      <c r="A142" t="s">
        <v>293</v>
      </c>
      <c r="B142" s="10">
        <v>241.28</v>
      </c>
      <c r="C142" s="3">
        <f t="shared" si="3"/>
        <v>0.66104109589041093</v>
      </c>
    </row>
    <row r="143" spans="1:3" x14ac:dyDescent="0.3">
      <c r="A143" t="s">
        <v>98</v>
      </c>
      <c r="B143" s="10">
        <v>238.54285714285709</v>
      </c>
      <c r="C143" s="3">
        <f t="shared" si="3"/>
        <v>0.65354207436399203</v>
      </c>
    </row>
    <row r="144" spans="1:3" x14ac:dyDescent="0.3">
      <c r="A144" t="s">
        <v>56</v>
      </c>
      <c r="B144" s="10">
        <v>231.2416666666667</v>
      </c>
      <c r="C144" s="3">
        <f t="shared" si="3"/>
        <v>0.63353881278538826</v>
      </c>
    </row>
    <row r="145" spans="1:3" x14ac:dyDescent="0.3">
      <c r="A145" t="s">
        <v>164</v>
      </c>
      <c r="B145" s="10">
        <v>230</v>
      </c>
      <c r="C145" s="3">
        <f t="shared" si="3"/>
        <v>0.63013698630136983</v>
      </c>
    </row>
    <row r="146" spans="1:3" x14ac:dyDescent="0.3">
      <c r="A146" t="s">
        <v>34</v>
      </c>
      <c r="B146" s="10">
        <v>225.703125</v>
      </c>
      <c r="C146" s="3">
        <f t="shared" si="3"/>
        <v>0.61836472602739723</v>
      </c>
    </row>
    <row r="147" spans="1:3" x14ac:dyDescent="0.3">
      <c r="A147" t="s">
        <v>38</v>
      </c>
      <c r="B147" s="10">
        <v>220.69318181818181</v>
      </c>
      <c r="C147" s="3">
        <f t="shared" si="3"/>
        <v>0.60463885429638853</v>
      </c>
    </row>
    <row r="148" spans="1:3" x14ac:dyDescent="0.3">
      <c r="A148" t="s">
        <v>307</v>
      </c>
      <c r="B148" s="10">
        <v>215</v>
      </c>
      <c r="C148" s="3">
        <f t="shared" si="3"/>
        <v>0.58904109589041098</v>
      </c>
    </row>
    <row r="149" spans="1:3" x14ac:dyDescent="0.3">
      <c r="A149" t="s">
        <v>122</v>
      </c>
      <c r="B149" s="10">
        <v>208.57894736842101</v>
      </c>
      <c r="C149" s="3">
        <f t="shared" si="3"/>
        <v>0.57144917087238634</v>
      </c>
    </row>
    <row r="150" spans="1:3" x14ac:dyDescent="0.3">
      <c r="A150" t="s">
        <v>247</v>
      </c>
      <c r="B150" s="10">
        <v>188.95</v>
      </c>
      <c r="C150" s="3">
        <f t="shared" si="3"/>
        <v>0.51767123287671235</v>
      </c>
    </row>
    <row r="151" spans="1:3" x14ac:dyDescent="0.3">
      <c r="A151" t="s">
        <v>105</v>
      </c>
      <c r="B151" s="10">
        <v>173.33333333333329</v>
      </c>
      <c r="C151" s="3">
        <f t="shared" si="3"/>
        <v>0.47488584474885831</v>
      </c>
    </row>
    <row r="152" spans="1:3" x14ac:dyDescent="0.3">
      <c r="A152" t="s">
        <v>289</v>
      </c>
      <c r="B152" s="10">
        <v>157.40322580645159</v>
      </c>
      <c r="C152" s="3">
        <f t="shared" si="3"/>
        <v>0.43124171453822352</v>
      </c>
    </row>
    <row r="153" spans="1:3" x14ac:dyDescent="0.3">
      <c r="A153" t="s">
        <v>212</v>
      </c>
      <c r="B153" s="10">
        <v>152</v>
      </c>
      <c r="C153" s="3">
        <f t="shared" si="3"/>
        <v>0.41643835616438357</v>
      </c>
    </row>
    <row r="154" spans="1:3" x14ac:dyDescent="0.3">
      <c r="A154" t="s">
        <v>191</v>
      </c>
      <c r="B154" s="10">
        <v>147</v>
      </c>
      <c r="C154" s="3">
        <f t="shared" si="3"/>
        <v>0.40273972602739727</v>
      </c>
    </row>
    <row r="155" spans="1:3" x14ac:dyDescent="0.3">
      <c r="A155" t="s">
        <v>93</v>
      </c>
      <c r="B155" s="10">
        <v>146.42857142857139</v>
      </c>
      <c r="C155" s="3">
        <f t="shared" si="3"/>
        <v>0.40117416829745584</v>
      </c>
    </row>
    <row r="156" spans="1:3" x14ac:dyDescent="0.3">
      <c r="A156" t="s">
        <v>99</v>
      </c>
      <c r="B156" s="10">
        <v>138.34482758620689</v>
      </c>
      <c r="C156" s="3">
        <f t="shared" si="3"/>
        <v>0.37902692489371753</v>
      </c>
    </row>
    <row r="157" spans="1:3" x14ac:dyDescent="0.3">
      <c r="A157" t="s">
        <v>139</v>
      </c>
      <c r="B157" s="10">
        <v>137.6363636363636</v>
      </c>
      <c r="C157" s="3">
        <f t="shared" si="3"/>
        <v>0.3770859277708592</v>
      </c>
    </row>
    <row r="158" spans="1:3" x14ac:dyDescent="0.3">
      <c r="A158" t="s">
        <v>87</v>
      </c>
      <c r="B158" s="10">
        <v>130.4</v>
      </c>
      <c r="C158" s="3">
        <f t="shared" si="3"/>
        <v>0.35726027397260274</v>
      </c>
    </row>
    <row r="159" spans="1:3" x14ac:dyDescent="0.3">
      <c r="A159" t="s">
        <v>136</v>
      </c>
      <c r="B159" s="10">
        <v>129</v>
      </c>
      <c r="C159" s="3">
        <f t="shared" si="3"/>
        <v>0.35342465753424657</v>
      </c>
    </row>
    <row r="160" spans="1:3" x14ac:dyDescent="0.3">
      <c r="A160" t="s">
        <v>261</v>
      </c>
      <c r="B160" s="10">
        <v>126.1967213114754</v>
      </c>
      <c r="C160" s="3">
        <f t="shared" si="3"/>
        <v>0.34574444194924769</v>
      </c>
    </row>
    <row r="161" spans="1:3" x14ac:dyDescent="0.3">
      <c r="A161" t="s">
        <v>311</v>
      </c>
      <c r="B161" s="10">
        <v>126</v>
      </c>
      <c r="C161" s="3">
        <f t="shared" si="3"/>
        <v>0.34520547945205482</v>
      </c>
    </row>
    <row r="162" spans="1:3" x14ac:dyDescent="0.3">
      <c r="A162" t="s">
        <v>267</v>
      </c>
      <c r="B162" s="10">
        <v>125.8461538461538</v>
      </c>
      <c r="C162" s="3">
        <f t="shared" si="3"/>
        <v>0.34478398314014741</v>
      </c>
    </row>
    <row r="163" spans="1:3" x14ac:dyDescent="0.3">
      <c r="A163" t="s">
        <v>163</v>
      </c>
      <c r="B163" s="10">
        <v>123.875</v>
      </c>
      <c r="C163" s="3">
        <f t="shared" si="3"/>
        <v>0.3393835616438356</v>
      </c>
    </row>
    <row r="164" spans="1:3" x14ac:dyDescent="0.3">
      <c r="A164" t="s">
        <v>306</v>
      </c>
      <c r="B164" s="10">
        <v>121</v>
      </c>
      <c r="C164" s="3">
        <f t="shared" si="3"/>
        <v>0.33150684931506852</v>
      </c>
    </row>
    <row r="165" spans="1:3" x14ac:dyDescent="0.3">
      <c r="A165" t="s">
        <v>312</v>
      </c>
      <c r="B165" s="10">
        <v>117.5</v>
      </c>
      <c r="C165" s="3">
        <f t="shared" si="3"/>
        <v>0.32191780821917809</v>
      </c>
    </row>
    <row r="166" spans="1:3" x14ac:dyDescent="0.3">
      <c r="A166" t="s">
        <v>177</v>
      </c>
      <c r="B166" s="10">
        <v>117</v>
      </c>
      <c r="C166" s="3">
        <f t="shared" si="3"/>
        <v>0.32054794520547947</v>
      </c>
    </row>
    <row r="167" spans="1:3" x14ac:dyDescent="0.3">
      <c r="A167" t="s">
        <v>66</v>
      </c>
      <c r="B167" s="10">
        <v>94.8</v>
      </c>
      <c r="C167" s="3">
        <f t="shared" si="3"/>
        <v>0.25972602739726025</v>
      </c>
    </row>
    <row r="168" spans="1:3" x14ac:dyDescent="0.3">
      <c r="A168" t="s">
        <v>76</v>
      </c>
      <c r="B168" s="10">
        <v>89.5625</v>
      </c>
      <c r="C168" s="3">
        <f t="shared" si="3"/>
        <v>0.24537671232876712</v>
      </c>
    </row>
    <row r="169" spans="1:3" x14ac:dyDescent="0.3">
      <c r="A169" t="s">
        <v>259</v>
      </c>
      <c r="B169" s="10">
        <v>89</v>
      </c>
      <c r="C169" s="3">
        <f t="shared" si="3"/>
        <v>0.24383561643835616</v>
      </c>
    </row>
    <row r="170" spans="1:3" x14ac:dyDescent="0.3">
      <c r="A170" t="s">
        <v>264</v>
      </c>
      <c r="B170" s="10">
        <v>80</v>
      </c>
      <c r="C170" s="3">
        <f t="shared" si="3"/>
        <v>0.21917808219178081</v>
      </c>
    </row>
    <row r="171" spans="1:3" x14ac:dyDescent="0.3">
      <c r="A171" t="s">
        <v>132</v>
      </c>
      <c r="B171" s="10">
        <v>77</v>
      </c>
      <c r="C171" s="3">
        <f t="shared" si="3"/>
        <v>0.21095890410958903</v>
      </c>
    </row>
    <row r="172" spans="1:3" x14ac:dyDescent="0.3">
      <c r="A172" t="s">
        <v>51</v>
      </c>
      <c r="B172" s="10">
        <v>73.375</v>
      </c>
      <c r="C172" s="3">
        <f t="shared" si="3"/>
        <v>0.20102739726027397</v>
      </c>
    </row>
    <row r="173" spans="1:3" x14ac:dyDescent="0.3">
      <c r="A173" t="s">
        <v>73</v>
      </c>
      <c r="B173" s="10">
        <v>69.428571428571431</v>
      </c>
      <c r="C173" s="3">
        <f t="shared" si="3"/>
        <v>0.19021526418786694</v>
      </c>
    </row>
    <row r="174" spans="1:3" x14ac:dyDescent="0.3">
      <c r="A174" t="s">
        <v>283</v>
      </c>
      <c r="B174" s="10">
        <v>68</v>
      </c>
      <c r="C174" s="3">
        <f t="shared" si="3"/>
        <v>0.18630136986301371</v>
      </c>
    </row>
    <row r="175" spans="1:3" x14ac:dyDescent="0.3">
      <c r="A175" t="s">
        <v>243</v>
      </c>
      <c r="B175" s="10">
        <v>55.4</v>
      </c>
      <c r="C175" s="3">
        <f t="shared" si="3"/>
        <v>0.15178082191780823</v>
      </c>
    </row>
    <row r="176" spans="1:3" x14ac:dyDescent="0.3">
      <c r="A176" t="s">
        <v>244</v>
      </c>
      <c r="B176" s="10">
        <v>55</v>
      </c>
      <c r="C176" s="3">
        <f t="shared" si="3"/>
        <v>0.15068493150684931</v>
      </c>
    </row>
    <row r="177" spans="1:3" x14ac:dyDescent="0.3">
      <c r="A177" t="s">
        <v>199</v>
      </c>
      <c r="B177" s="10">
        <v>50.5</v>
      </c>
      <c r="C177" s="3">
        <f t="shared" si="3"/>
        <v>0.13835616438356163</v>
      </c>
    </row>
    <row r="178" spans="1:3" x14ac:dyDescent="0.3">
      <c r="A178" t="s">
        <v>123</v>
      </c>
      <c r="B178" s="10">
        <v>42.6</v>
      </c>
      <c r="C178" s="3">
        <f t="shared" si="3"/>
        <v>0.11671232876712329</v>
      </c>
    </row>
    <row r="179" spans="1:3" x14ac:dyDescent="0.3">
      <c r="A179" t="s">
        <v>284</v>
      </c>
      <c r="B179" s="10">
        <v>28</v>
      </c>
      <c r="C179" s="3">
        <f t="shared" si="3"/>
        <v>7.6712328767123292E-2</v>
      </c>
    </row>
    <row r="180" spans="1:3" x14ac:dyDescent="0.3">
      <c r="A180" t="s">
        <v>142</v>
      </c>
      <c r="B180" s="10">
        <v>24.625</v>
      </c>
      <c r="C180" s="3">
        <f t="shared" si="3"/>
        <v>6.7465753424657535E-2</v>
      </c>
    </row>
    <row r="181" spans="1:3" x14ac:dyDescent="0.3">
      <c r="A181" t="s">
        <v>101</v>
      </c>
      <c r="B181" s="10">
        <v>18.75</v>
      </c>
      <c r="C181" s="3">
        <f t="shared" si="3"/>
        <v>5.1369863013698627E-2</v>
      </c>
    </row>
    <row r="182" spans="1:3" x14ac:dyDescent="0.3">
      <c r="A182" t="s">
        <v>251</v>
      </c>
      <c r="B182" s="10">
        <v>12</v>
      </c>
      <c r="C182" s="3">
        <f t="shared" si="3"/>
        <v>3.287671232876712E-2</v>
      </c>
    </row>
    <row r="183" spans="1:3" x14ac:dyDescent="0.3">
      <c r="A183" s="8" t="s">
        <v>273</v>
      </c>
      <c r="B183" s="9">
        <f>COUNT(B2:B182)</f>
        <v>181</v>
      </c>
      <c r="C183" s="9">
        <f>COUNT(C2:C182)</f>
        <v>181</v>
      </c>
    </row>
    <row r="184" spans="1:3" x14ac:dyDescent="0.3">
      <c r="A184" s="8" t="s">
        <v>275</v>
      </c>
      <c r="B184" s="9">
        <f>MAX(B2:B182)</f>
        <v>890</v>
      </c>
      <c r="C184" s="2">
        <f>MAX(C2:C182)</f>
        <v>2.4383561643835616</v>
      </c>
    </row>
    <row r="185" spans="1:3" x14ac:dyDescent="0.3">
      <c r="A185" s="8" t="s">
        <v>274</v>
      </c>
      <c r="B185" s="9">
        <f>MIN(B2:B182)</f>
        <v>7</v>
      </c>
      <c r="C185" s="2">
        <f>MIN(C2:C182)</f>
        <v>1.9178082191780823E-2</v>
      </c>
    </row>
    <row r="186" spans="1:3" x14ac:dyDescent="0.3">
      <c r="A186" s="8" t="s">
        <v>276</v>
      </c>
      <c r="B186" s="9">
        <f>AVERAGE(B2:B182)</f>
        <v>266.36357795670307</v>
      </c>
      <c r="C186" s="2">
        <f>AVERAGE(C2:C182)</f>
        <v>0.72976322727863829</v>
      </c>
    </row>
  </sheetData>
  <sortState xmlns:xlrd2="http://schemas.microsoft.com/office/spreadsheetml/2017/richdata2" ref="A2:B182">
    <sortCondition descending="1" ref="B2:B182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8C29D-4F9A-4779-AF92-D8863624EDCE}">
  <dimension ref="A1:H50"/>
  <sheetViews>
    <sheetView workbookViewId="0">
      <selection activeCell="E15" sqref="E15"/>
    </sheetView>
  </sheetViews>
  <sheetFormatPr defaultRowHeight="14.4" x14ac:dyDescent="0.3"/>
  <cols>
    <col min="1" max="1" width="18" customWidth="1"/>
    <col min="5" max="6" width="18.77734375" customWidth="1"/>
    <col min="7" max="7" width="10.44140625" style="6" customWidth="1"/>
    <col min="8" max="8" width="10.77734375" style="3" customWidth="1"/>
  </cols>
  <sheetData>
    <row r="1" spans="1:8" s="1" customFormat="1" x14ac:dyDescent="0.3">
      <c r="A1" s="1" t="s">
        <v>345</v>
      </c>
      <c r="B1" s="9" t="s">
        <v>286</v>
      </c>
      <c r="C1" s="2" t="s">
        <v>287</v>
      </c>
      <c r="E1" s="1" t="s">
        <v>345</v>
      </c>
      <c r="F1" s="1" t="s">
        <v>406</v>
      </c>
      <c r="G1" s="7" t="s">
        <v>286</v>
      </c>
      <c r="H1" s="2" t="s">
        <v>287</v>
      </c>
    </row>
    <row r="2" spans="1:8" x14ac:dyDescent="0.3">
      <c r="A2" t="s">
        <v>391</v>
      </c>
      <c r="B2">
        <v>1441</v>
      </c>
      <c r="C2">
        <f>B2 / 365</f>
        <v>3.9479452054794519</v>
      </c>
      <c r="E2" t="s">
        <v>391</v>
      </c>
      <c r="F2">
        <v>1</v>
      </c>
      <c r="G2" s="6">
        <v>1441</v>
      </c>
      <c r="H2" s="3">
        <v>3.9479452054794519</v>
      </c>
    </row>
    <row r="3" spans="1:8" x14ac:dyDescent="0.3">
      <c r="A3" t="s">
        <v>380</v>
      </c>
      <c r="B3">
        <v>1094</v>
      </c>
      <c r="C3">
        <f t="shared" ref="C3:C50" si="0">B3 / 365</f>
        <v>2.9972602739726026</v>
      </c>
      <c r="E3" t="s">
        <v>380</v>
      </c>
      <c r="F3">
        <v>1</v>
      </c>
      <c r="G3" s="6">
        <v>1094</v>
      </c>
      <c r="H3" s="3">
        <v>2.9972602739726026</v>
      </c>
    </row>
    <row r="4" spans="1:8" x14ac:dyDescent="0.3">
      <c r="A4" t="s">
        <v>390</v>
      </c>
      <c r="B4">
        <v>967.38709677419354</v>
      </c>
      <c r="C4">
        <f t="shared" si="0"/>
        <v>2.6503756076005303</v>
      </c>
      <c r="E4" t="s">
        <v>390</v>
      </c>
      <c r="F4">
        <v>31</v>
      </c>
      <c r="G4" s="6">
        <v>967.38709677419354</v>
      </c>
      <c r="H4" s="3">
        <v>2.6503756076005303</v>
      </c>
    </row>
    <row r="5" spans="1:8" x14ac:dyDescent="0.3">
      <c r="A5" t="s">
        <v>362</v>
      </c>
      <c r="B5">
        <v>744.52631578947364</v>
      </c>
      <c r="C5">
        <f t="shared" si="0"/>
        <v>2.0397981254506128</v>
      </c>
      <c r="E5" t="s">
        <v>362</v>
      </c>
      <c r="F5">
        <v>19</v>
      </c>
      <c r="G5" s="6">
        <v>744.52631578947364</v>
      </c>
      <c r="H5" s="3">
        <v>2.0397981254506128</v>
      </c>
    </row>
    <row r="6" spans="1:8" x14ac:dyDescent="0.3">
      <c r="A6" t="s">
        <v>363</v>
      </c>
      <c r="B6">
        <v>731.5</v>
      </c>
      <c r="C6">
        <f t="shared" si="0"/>
        <v>2.004109589041096</v>
      </c>
      <c r="E6" t="s">
        <v>363</v>
      </c>
      <c r="F6">
        <v>2</v>
      </c>
      <c r="G6" s="6">
        <v>731.5</v>
      </c>
      <c r="H6" s="3">
        <v>2.004109589041096</v>
      </c>
    </row>
    <row r="7" spans="1:8" x14ac:dyDescent="0.3">
      <c r="A7" t="s">
        <v>384</v>
      </c>
      <c r="B7">
        <v>705</v>
      </c>
      <c r="C7">
        <f t="shared" si="0"/>
        <v>1.9315068493150684</v>
      </c>
      <c r="E7" t="s">
        <v>384</v>
      </c>
      <c r="F7">
        <v>3</v>
      </c>
      <c r="G7" s="6">
        <v>705</v>
      </c>
      <c r="H7" s="3">
        <v>1.9315068493150684</v>
      </c>
    </row>
    <row r="8" spans="1:8" x14ac:dyDescent="0.3">
      <c r="A8" t="s">
        <v>393</v>
      </c>
      <c r="B8">
        <v>651.33333333333337</v>
      </c>
      <c r="C8">
        <f t="shared" si="0"/>
        <v>1.784474885844749</v>
      </c>
      <c r="E8" t="s">
        <v>393</v>
      </c>
      <c r="F8">
        <v>3</v>
      </c>
      <c r="G8" s="6">
        <v>651.33333333333337</v>
      </c>
      <c r="H8" s="3">
        <v>1.784474885844749</v>
      </c>
    </row>
    <row r="9" spans="1:8" x14ac:dyDescent="0.3">
      <c r="A9" t="s">
        <v>353</v>
      </c>
      <c r="B9">
        <v>615.30303030303025</v>
      </c>
      <c r="C9">
        <f t="shared" si="0"/>
        <v>1.685761726857617</v>
      </c>
      <c r="E9" t="s">
        <v>353</v>
      </c>
      <c r="F9">
        <v>33</v>
      </c>
      <c r="G9" s="6">
        <v>615.30303030303025</v>
      </c>
      <c r="H9" s="3">
        <v>1.685761726857617</v>
      </c>
    </row>
    <row r="10" spans="1:8" x14ac:dyDescent="0.3">
      <c r="A10" t="s">
        <v>396</v>
      </c>
      <c r="B10">
        <v>612.5</v>
      </c>
      <c r="C10">
        <f t="shared" si="0"/>
        <v>1.678082191780822</v>
      </c>
      <c r="E10" t="s">
        <v>396</v>
      </c>
      <c r="F10">
        <v>2</v>
      </c>
      <c r="G10" s="6">
        <v>612.5</v>
      </c>
      <c r="H10" s="3">
        <v>1.678082191780822</v>
      </c>
    </row>
    <row r="11" spans="1:8" x14ac:dyDescent="0.3">
      <c r="A11" t="s">
        <v>366</v>
      </c>
      <c r="B11">
        <v>548.27368421052631</v>
      </c>
      <c r="C11">
        <f t="shared" si="0"/>
        <v>1.5021196827685652</v>
      </c>
      <c r="E11" t="s">
        <v>366</v>
      </c>
      <c r="F11">
        <v>190</v>
      </c>
      <c r="G11" s="6">
        <v>548.27368421052631</v>
      </c>
      <c r="H11" s="3">
        <v>1.5021196827685652</v>
      </c>
    </row>
    <row r="12" spans="1:8" x14ac:dyDescent="0.3">
      <c r="A12" t="s">
        <v>348</v>
      </c>
      <c r="B12">
        <v>486.13144329896909</v>
      </c>
      <c r="C12">
        <f t="shared" si="0"/>
        <v>1.3318669679423811</v>
      </c>
    </row>
    <row r="13" spans="1:8" x14ac:dyDescent="0.3">
      <c r="A13" t="s">
        <v>359</v>
      </c>
      <c r="B13">
        <v>480.52556911910261</v>
      </c>
      <c r="C13">
        <f t="shared" si="0"/>
        <v>1.3165084085454866</v>
      </c>
    </row>
    <row r="14" spans="1:8" x14ac:dyDescent="0.3">
      <c r="A14" t="s">
        <v>369</v>
      </c>
      <c r="B14">
        <v>479.25</v>
      </c>
      <c r="C14">
        <f t="shared" si="0"/>
        <v>1.3130136986301371</v>
      </c>
    </row>
    <row r="15" spans="1:8" x14ac:dyDescent="0.3">
      <c r="A15" t="s">
        <v>361</v>
      </c>
      <c r="B15">
        <v>468.9700460829493</v>
      </c>
      <c r="C15">
        <f t="shared" si="0"/>
        <v>1.2848494413231488</v>
      </c>
    </row>
    <row r="16" spans="1:8" x14ac:dyDescent="0.3">
      <c r="A16" t="s">
        <v>374</v>
      </c>
      <c r="B16">
        <v>458.59036144578312</v>
      </c>
      <c r="C16">
        <f t="shared" si="0"/>
        <v>1.2564119491665291</v>
      </c>
    </row>
    <row r="17" spans="1:3" x14ac:dyDescent="0.3">
      <c r="A17" t="s">
        <v>377</v>
      </c>
      <c r="B17">
        <v>450.28571428571428</v>
      </c>
      <c r="C17">
        <f t="shared" si="0"/>
        <v>1.2336594911937377</v>
      </c>
    </row>
    <row r="18" spans="1:3" x14ac:dyDescent="0.3">
      <c r="A18" t="s">
        <v>352</v>
      </c>
      <c r="B18">
        <v>442.00963576797068</v>
      </c>
      <c r="C18">
        <f t="shared" si="0"/>
        <v>1.2109853034738922</v>
      </c>
    </row>
    <row r="19" spans="1:3" x14ac:dyDescent="0.3">
      <c r="A19" t="s">
        <v>347</v>
      </c>
      <c r="B19">
        <v>415</v>
      </c>
      <c r="C19">
        <f t="shared" si="0"/>
        <v>1.1369863013698631</v>
      </c>
    </row>
    <row r="20" spans="1:3" x14ac:dyDescent="0.3">
      <c r="A20" t="s">
        <v>351</v>
      </c>
      <c r="B20">
        <v>379.39578454332548</v>
      </c>
      <c r="C20">
        <f t="shared" si="0"/>
        <v>1.0394405055981519</v>
      </c>
    </row>
    <row r="21" spans="1:3" x14ac:dyDescent="0.3">
      <c r="A21" t="s">
        <v>373</v>
      </c>
      <c r="B21">
        <v>374.60795454545462</v>
      </c>
      <c r="C21">
        <f t="shared" si="0"/>
        <v>1.0263231631382319</v>
      </c>
    </row>
    <row r="22" spans="1:3" x14ac:dyDescent="0.3">
      <c r="A22" t="s">
        <v>360</v>
      </c>
      <c r="B22">
        <v>372.52592592592589</v>
      </c>
      <c r="C22">
        <f t="shared" si="0"/>
        <v>1.0206189751395229</v>
      </c>
    </row>
    <row r="23" spans="1:3" x14ac:dyDescent="0.3">
      <c r="A23" t="s">
        <v>370</v>
      </c>
      <c r="B23">
        <v>369.55238095238087</v>
      </c>
      <c r="C23">
        <f t="shared" si="0"/>
        <v>1.0124722765818654</v>
      </c>
    </row>
    <row r="24" spans="1:3" x14ac:dyDescent="0.3">
      <c r="A24" t="s">
        <v>392</v>
      </c>
      <c r="B24">
        <v>365.8</v>
      </c>
      <c r="C24">
        <f t="shared" si="0"/>
        <v>1.0021917808219178</v>
      </c>
    </row>
    <row r="25" spans="1:3" x14ac:dyDescent="0.3">
      <c r="A25" t="s">
        <v>357</v>
      </c>
      <c r="B25">
        <v>350.05158730158729</v>
      </c>
      <c r="C25">
        <f t="shared" si="0"/>
        <v>0.95904544466188302</v>
      </c>
    </row>
    <row r="26" spans="1:3" x14ac:dyDescent="0.3">
      <c r="A26" t="s">
        <v>365</v>
      </c>
      <c r="B26">
        <v>349.89041095890411</v>
      </c>
      <c r="C26">
        <f t="shared" si="0"/>
        <v>0.95860386564083322</v>
      </c>
    </row>
    <row r="27" spans="1:3" x14ac:dyDescent="0.3">
      <c r="A27" t="s">
        <v>388</v>
      </c>
      <c r="B27">
        <v>340.78947368421052</v>
      </c>
      <c r="C27">
        <f t="shared" si="0"/>
        <v>0.93366979091564528</v>
      </c>
    </row>
    <row r="28" spans="1:3" x14ac:dyDescent="0.3">
      <c r="A28" t="s">
        <v>356</v>
      </c>
      <c r="B28">
        <v>332.37677902621721</v>
      </c>
      <c r="C28">
        <f t="shared" si="0"/>
        <v>0.91062131240059507</v>
      </c>
    </row>
    <row r="29" spans="1:3" x14ac:dyDescent="0.3">
      <c r="A29" t="s">
        <v>346</v>
      </c>
      <c r="B29">
        <v>329.65645161290331</v>
      </c>
      <c r="C29">
        <f t="shared" si="0"/>
        <v>0.90316836058329675</v>
      </c>
    </row>
    <row r="30" spans="1:3" x14ac:dyDescent="0.3">
      <c r="A30" t="s">
        <v>355</v>
      </c>
      <c r="B30">
        <v>329.530303030303</v>
      </c>
      <c r="C30">
        <f t="shared" si="0"/>
        <v>0.90282274802822737</v>
      </c>
    </row>
    <row r="31" spans="1:3" x14ac:dyDescent="0.3">
      <c r="A31" t="s">
        <v>354</v>
      </c>
      <c r="B31">
        <v>324.34146341463412</v>
      </c>
      <c r="C31">
        <f t="shared" si="0"/>
        <v>0.88860674908118942</v>
      </c>
    </row>
    <row r="32" spans="1:3" x14ac:dyDescent="0.3">
      <c r="A32" t="s">
        <v>368</v>
      </c>
      <c r="B32">
        <v>323.70833333333331</v>
      </c>
      <c r="C32">
        <f t="shared" si="0"/>
        <v>0.88687214611872145</v>
      </c>
    </row>
    <row r="33" spans="1:3" x14ac:dyDescent="0.3">
      <c r="A33" t="s">
        <v>350</v>
      </c>
      <c r="B33">
        <v>322.58333333333331</v>
      </c>
      <c r="C33">
        <f t="shared" si="0"/>
        <v>0.88378995433789953</v>
      </c>
    </row>
    <row r="34" spans="1:3" x14ac:dyDescent="0.3">
      <c r="A34" t="s">
        <v>104</v>
      </c>
      <c r="B34">
        <v>319.78767541183652</v>
      </c>
      <c r="C34">
        <f t="shared" si="0"/>
        <v>0.87613061756667543</v>
      </c>
    </row>
    <row r="35" spans="1:3" x14ac:dyDescent="0.3">
      <c r="A35" t="s">
        <v>371</v>
      </c>
      <c r="B35">
        <v>317.42465753424659</v>
      </c>
      <c r="C35">
        <f t="shared" si="0"/>
        <v>0.86965659598423728</v>
      </c>
    </row>
    <row r="36" spans="1:3" x14ac:dyDescent="0.3">
      <c r="A36" t="s">
        <v>381</v>
      </c>
      <c r="B36">
        <v>288.63636363636363</v>
      </c>
      <c r="C36">
        <f t="shared" si="0"/>
        <v>0.79078455790784552</v>
      </c>
    </row>
    <row r="37" spans="1:3" x14ac:dyDescent="0.3">
      <c r="A37" t="s">
        <v>358</v>
      </c>
      <c r="B37">
        <v>268.17365269461078</v>
      </c>
      <c r="C37">
        <f t="shared" si="0"/>
        <v>0.73472233614961857</v>
      </c>
    </row>
    <row r="38" spans="1:3" x14ac:dyDescent="0.3">
      <c r="A38" t="s">
        <v>349</v>
      </c>
      <c r="B38">
        <v>250.3650793650794</v>
      </c>
      <c r="C38">
        <f t="shared" si="0"/>
        <v>0.68593172428788873</v>
      </c>
    </row>
    <row r="39" spans="1:3" x14ac:dyDescent="0.3">
      <c r="A39" t="s">
        <v>364</v>
      </c>
      <c r="B39">
        <v>236.8276299112801</v>
      </c>
      <c r="C39">
        <f t="shared" si="0"/>
        <v>0.64884282167473994</v>
      </c>
    </row>
    <row r="40" spans="1:3" x14ac:dyDescent="0.3">
      <c r="A40" t="s">
        <v>379</v>
      </c>
      <c r="B40">
        <v>230.7068965517241</v>
      </c>
      <c r="C40">
        <f t="shared" si="0"/>
        <v>0.63207368918280571</v>
      </c>
    </row>
    <row r="41" spans="1:3" x14ac:dyDescent="0.3">
      <c r="A41" t="s">
        <v>385</v>
      </c>
      <c r="B41">
        <v>211</v>
      </c>
      <c r="C41">
        <f t="shared" si="0"/>
        <v>0.57808219178082187</v>
      </c>
    </row>
    <row r="42" spans="1:3" x14ac:dyDescent="0.3">
      <c r="A42" t="s">
        <v>75</v>
      </c>
      <c r="B42">
        <v>185.20270270270271</v>
      </c>
      <c r="C42">
        <f t="shared" si="0"/>
        <v>0.50740466493891156</v>
      </c>
    </row>
    <row r="43" spans="1:3" x14ac:dyDescent="0.3">
      <c r="A43" t="s">
        <v>367</v>
      </c>
      <c r="B43">
        <v>171.51037344398341</v>
      </c>
      <c r="C43">
        <f t="shared" si="0"/>
        <v>0.46989143409310524</v>
      </c>
    </row>
    <row r="44" spans="1:3" x14ac:dyDescent="0.3">
      <c r="A44" t="s">
        <v>375</v>
      </c>
      <c r="B44">
        <v>170.07142857142861</v>
      </c>
      <c r="C44">
        <f t="shared" si="0"/>
        <v>0.46594911937377703</v>
      </c>
    </row>
    <row r="45" spans="1:3" x14ac:dyDescent="0.3">
      <c r="A45" t="s">
        <v>389</v>
      </c>
      <c r="B45">
        <v>139.84615384615381</v>
      </c>
      <c r="C45">
        <f t="shared" si="0"/>
        <v>0.38314014752370906</v>
      </c>
    </row>
    <row r="46" spans="1:3" x14ac:dyDescent="0.3">
      <c r="A46" t="s">
        <v>378</v>
      </c>
      <c r="B46">
        <v>119.7</v>
      </c>
      <c r="C46">
        <f t="shared" si="0"/>
        <v>0.32794520547945205</v>
      </c>
    </row>
    <row r="47" spans="1:3" x14ac:dyDescent="0.3">
      <c r="A47" t="s">
        <v>382</v>
      </c>
      <c r="B47">
        <v>68.941176470588232</v>
      </c>
      <c r="C47">
        <f t="shared" si="0"/>
        <v>0.18887993553585816</v>
      </c>
    </row>
    <row r="48" spans="1:3" x14ac:dyDescent="0.3">
      <c r="A48" t="s">
        <v>372</v>
      </c>
      <c r="B48">
        <v>52.925925925925917</v>
      </c>
      <c r="C48">
        <f t="shared" si="0"/>
        <v>0.14500253678335867</v>
      </c>
    </row>
    <row r="49" spans="1:3" x14ac:dyDescent="0.3">
      <c r="A49" t="s">
        <v>383</v>
      </c>
      <c r="B49">
        <v>39.5</v>
      </c>
      <c r="C49">
        <f t="shared" si="0"/>
        <v>0.10821917808219178</v>
      </c>
    </row>
    <row r="50" spans="1:3" x14ac:dyDescent="0.3">
      <c r="A50" t="s">
        <v>376</v>
      </c>
      <c r="B50">
        <v>36.5</v>
      </c>
      <c r="C50">
        <f t="shared" si="0"/>
        <v>0.1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DD605-A60E-4786-9389-4FBC11034367}">
  <dimension ref="A1:B202"/>
  <sheetViews>
    <sheetView workbookViewId="0">
      <selection activeCell="C9" sqref="C9"/>
    </sheetView>
  </sheetViews>
  <sheetFormatPr defaultRowHeight="14.4" x14ac:dyDescent="0.3"/>
  <cols>
    <col min="1" max="1" width="26.6640625" customWidth="1"/>
  </cols>
  <sheetData>
    <row r="1" spans="1:2" x14ac:dyDescent="0.3">
      <c r="A1" s="1" t="s">
        <v>19</v>
      </c>
      <c r="B1" s="4" t="s">
        <v>35</v>
      </c>
    </row>
    <row r="2" spans="1:2" x14ac:dyDescent="0.3">
      <c r="A2" t="s">
        <v>2</v>
      </c>
      <c r="B2">
        <v>48761</v>
      </c>
    </row>
    <row r="3" spans="1:2" x14ac:dyDescent="0.3">
      <c r="A3" t="s">
        <v>0</v>
      </c>
      <c r="B3">
        <v>24140</v>
      </c>
    </row>
    <row r="4" spans="1:2" x14ac:dyDescent="0.3">
      <c r="A4" t="s">
        <v>288</v>
      </c>
      <c r="B4">
        <v>17838</v>
      </c>
    </row>
    <row r="5" spans="1:2" x14ac:dyDescent="0.3">
      <c r="A5" t="s">
        <v>112</v>
      </c>
      <c r="B5">
        <v>12717</v>
      </c>
    </row>
    <row r="6" spans="1:2" x14ac:dyDescent="0.3">
      <c r="A6" t="s">
        <v>289</v>
      </c>
      <c r="B6">
        <v>12613</v>
      </c>
    </row>
    <row r="7" spans="1:2" x14ac:dyDescent="0.3">
      <c r="A7" t="s">
        <v>17</v>
      </c>
      <c r="B7">
        <v>9783</v>
      </c>
    </row>
    <row r="8" spans="1:2" x14ac:dyDescent="0.3">
      <c r="A8" t="s">
        <v>8</v>
      </c>
      <c r="B8">
        <v>9184</v>
      </c>
    </row>
    <row r="9" spans="1:2" x14ac:dyDescent="0.3">
      <c r="A9" t="s">
        <v>18</v>
      </c>
      <c r="B9">
        <v>8432</v>
      </c>
    </row>
    <row r="10" spans="1:2" x14ac:dyDescent="0.3">
      <c r="A10" t="s">
        <v>290</v>
      </c>
      <c r="B10">
        <v>8106</v>
      </c>
    </row>
    <row r="11" spans="1:2" x14ac:dyDescent="0.3">
      <c r="A11" t="s">
        <v>294</v>
      </c>
      <c r="B11">
        <v>7145</v>
      </c>
    </row>
    <row r="12" spans="1:2" x14ac:dyDescent="0.3">
      <c r="A12" t="s">
        <v>295</v>
      </c>
      <c r="B12">
        <v>6988</v>
      </c>
    </row>
    <row r="13" spans="1:2" x14ac:dyDescent="0.3">
      <c r="A13" t="s">
        <v>291</v>
      </c>
      <c r="B13">
        <v>6520</v>
      </c>
    </row>
    <row r="14" spans="1:2" x14ac:dyDescent="0.3">
      <c r="A14" t="s">
        <v>6</v>
      </c>
      <c r="B14">
        <v>5090</v>
      </c>
    </row>
    <row r="15" spans="1:2" x14ac:dyDescent="0.3">
      <c r="A15" t="s">
        <v>292</v>
      </c>
      <c r="B15">
        <v>5077</v>
      </c>
    </row>
    <row r="16" spans="1:2" x14ac:dyDescent="0.3">
      <c r="A16" t="s">
        <v>126</v>
      </c>
      <c r="B16">
        <v>5065</v>
      </c>
    </row>
    <row r="17" spans="1:2" x14ac:dyDescent="0.3">
      <c r="A17" t="s">
        <v>30</v>
      </c>
      <c r="B17">
        <v>4631</v>
      </c>
    </row>
    <row r="18" spans="1:2" x14ac:dyDescent="0.3">
      <c r="A18" t="s">
        <v>31</v>
      </c>
      <c r="B18">
        <v>4502</v>
      </c>
    </row>
    <row r="19" spans="1:2" x14ac:dyDescent="0.3">
      <c r="A19" t="s">
        <v>255</v>
      </c>
      <c r="B19">
        <v>4299</v>
      </c>
    </row>
    <row r="20" spans="1:2" x14ac:dyDescent="0.3">
      <c r="A20" t="s">
        <v>296</v>
      </c>
      <c r="B20">
        <v>4217</v>
      </c>
    </row>
    <row r="21" spans="1:2" x14ac:dyDescent="0.3">
      <c r="A21" t="s">
        <v>7</v>
      </c>
      <c r="B21">
        <v>4190</v>
      </c>
    </row>
    <row r="22" spans="1:2" x14ac:dyDescent="0.3">
      <c r="A22" t="s">
        <v>297</v>
      </c>
      <c r="B22">
        <v>3951</v>
      </c>
    </row>
    <row r="23" spans="1:2" x14ac:dyDescent="0.3">
      <c r="A23" t="s">
        <v>32</v>
      </c>
      <c r="B23">
        <v>3697</v>
      </c>
    </row>
    <row r="24" spans="1:2" x14ac:dyDescent="0.3">
      <c r="A24" t="s">
        <v>33</v>
      </c>
      <c r="B24">
        <v>3504</v>
      </c>
    </row>
    <row r="25" spans="1:2" x14ac:dyDescent="0.3">
      <c r="A25" t="s">
        <v>34</v>
      </c>
      <c r="B25">
        <v>3325</v>
      </c>
    </row>
    <row r="26" spans="1:2" x14ac:dyDescent="0.3">
      <c r="A26" t="s">
        <v>293</v>
      </c>
      <c r="B26">
        <v>3249</v>
      </c>
    </row>
    <row r="27" spans="1:2" x14ac:dyDescent="0.3">
      <c r="A27" t="s">
        <v>121</v>
      </c>
      <c r="B27">
        <v>2899</v>
      </c>
    </row>
    <row r="28" spans="1:2" x14ac:dyDescent="0.3">
      <c r="A28" t="s">
        <v>46</v>
      </c>
      <c r="B28">
        <v>2822</v>
      </c>
    </row>
    <row r="29" spans="1:2" x14ac:dyDescent="0.3">
      <c r="A29" t="s">
        <v>38</v>
      </c>
      <c r="B29">
        <v>2810</v>
      </c>
    </row>
    <row r="30" spans="1:2" x14ac:dyDescent="0.3">
      <c r="A30" t="s">
        <v>39</v>
      </c>
      <c r="B30">
        <v>2765</v>
      </c>
    </row>
    <row r="31" spans="1:2" x14ac:dyDescent="0.3">
      <c r="A31" t="s">
        <v>298</v>
      </c>
      <c r="B31">
        <v>2745</v>
      </c>
    </row>
    <row r="32" spans="1:2" x14ac:dyDescent="0.3">
      <c r="A32" t="s">
        <v>299</v>
      </c>
      <c r="B32">
        <v>2643</v>
      </c>
    </row>
    <row r="33" spans="1:2" x14ac:dyDescent="0.3">
      <c r="A33" t="s">
        <v>43</v>
      </c>
      <c r="B33">
        <v>2151</v>
      </c>
    </row>
    <row r="34" spans="1:2" x14ac:dyDescent="0.3">
      <c r="A34" t="s">
        <v>188</v>
      </c>
      <c r="B34">
        <v>2145</v>
      </c>
    </row>
    <row r="35" spans="1:2" x14ac:dyDescent="0.3">
      <c r="A35" t="s">
        <v>45</v>
      </c>
      <c r="B35">
        <v>1957</v>
      </c>
    </row>
    <row r="36" spans="1:2" x14ac:dyDescent="0.3">
      <c r="A36" t="s">
        <v>48</v>
      </c>
      <c r="B36">
        <v>1791</v>
      </c>
    </row>
    <row r="37" spans="1:2" x14ac:dyDescent="0.3">
      <c r="A37" t="s">
        <v>300</v>
      </c>
      <c r="B37">
        <v>1737</v>
      </c>
    </row>
    <row r="38" spans="1:2" x14ac:dyDescent="0.3">
      <c r="A38" t="s">
        <v>301</v>
      </c>
      <c r="B38">
        <v>1653</v>
      </c>
    </row>
    <row r="39" spans="1:2" x14ac:dyDescent="0.3">
      <c r="A39" t="s">
        <v>12</v>
      </c>
      <c r="B39">
        <v>1627</v>
      </c>
    </row>
    <row r="40" spans="1:2" x14ac:dyDescent="0.3">
      <c r="A40" t="s">
        <v>49</v>
      </c>
      <c r="B40">
        <v>1615</v>
      </c>
    </row>
    <row r="41" spans="1:2" x14ac:dyDescent="0.3">
      <c r="A41" t="s">
        <v>9</v>
      </c>
      <c r="B41">
        <v>1612</v>
      </c>
    </row>
    <row r="42" spans="1:2" x14ac:dyDescent="0.3">
      <c r="A42" t="s">
        <v>5</v>
      </c>
      <c r="B42">
        <v>1539</v>
      </c>
    </row>
    <row r="43" spans="1:2" x14ac:dyDescent="0.3">
      <c r="A43" t="s">
        <v>51</v>
      </c>
      <c r="B43">
        <v>1406</v>
      </c>
    </row>
    <row r="44" spans="1:2" x14ac:dyDescent="0.3">
      <c r="A44" t="s">
        <v>53</v>
      </c>
      <c r="B44">
        <v>1283</v>
      </c>
    </row>
    <row r="45" spans="1:2" x14ac:dyDescent="0.3">
      <c r="A45" t="s">
        <v>54</v>
      </c>
      <c r="B45">
        <v>1281</v>
      </c>
    </row>
    <row r="46" spans="1:2" x14ac:dyDescent="0.3">
      <c r="A46" t="s">
        <v>56</v>
      </c>
      <c r="B46">
        <v>1167</v>
      </c>
    </row>
    <row r="47" spans="1:2" x14ac:dyDescent="0.3">
      <c r="A47" t="s">
        <v>302</v>
      </c>
      <c r="B47">
        <v>1052</v>
      </c>
    </row>
    <row r="48" spans="1:2" x14ac:dyDescent="0.3">
      <c r="A48" t="s">
        <v>173</v>
      </c>
      <c r="B48">
        <v>1039</v>
      </c>
    </row>
    <row r="49" spans="1:2" x14ac:dyDescent="0.3">
      <c r="A49" t="s">
        <v>58</v>
      </c>
      <c r="B49">
        <v>1025</v>
      </c>
    </row>
    <row r="50" spans="1:2" x14ac:dyDescent="0.3">
      <c r="A50" t="s">
        <v>147</v>
      </c>
      <c r="B50">
        <v>976</v>
      </c>
    </row>
    <row r="51" spans="1:2" x14ac:dyDescent="0.3">
      <c r="A51" t="s">
        <v>63</v>
      </c>
      <c r="B51">
        <v>966</v>
      </c>
    </row>
    <row r="52" spans="1:2" x14ac:dyDescent="0.3">
      <c r="A52" t="s">
        <v>14</v>
      </c>
      <c r="B52">
        <v>944</v>
      </c>
    </row>
    <row r="53" spans="1:2" x14ac:dyDescent="0.3">
      <c r="A53" t="s">
        <v>65</v>
      </c>
      <c r="B53">
        <v>855</v>
      </c>
    </row>
    <row r="54" spans="1:2" x14ac:dyDescent="0.3">
      <c r="A54" t="s">
        <v>303</v>
      </c>
      <c r="B54">
        <v>839</v>
      </c>
    </row>
    <row r="55" spans="1:2" x14ac:dyDescent="0.3">
      <c r="A55" t="s">
        <v>66</v>
      </c>
      <c r="B55">
        <v>826</v>
      </c>
    </row>
    <row r="56" spans="1:2" x14ac:dyDescent="0.3">
      <c r="A56" t="s">
        <v>67</v>
      </c>
      <c r="B56">
        <v>772</v>
      </c>
    </row>
    <row r="57" spans="1:2" x14ac:dyDescent="0.3">
      <c r="A57" t="s">
        <v>304</v>
      </c>
      <c r="B57">
        <v>767</v>
      </c>
    </row>
    <row r="58" spans="1:2" x14ac:dyDescent="0.3">
      <c r="A58" t="s">
        <v>70</v>
      </c>
      <c r="B58">
        <v>733</v>
      </c>
    </row>
    <row r="59" spans="1:2" x14ac:dyDescent="0.3">
      <c r="A59" t="s">
        <v>202</v>
      </c>
      <c r="B59">
        <v>719</v>
      </c>
    </row>
    <row r="60" spans="1:2" x14ac:dyDescent="0.3">
      <c r="A60" t="s">
        <v>71</v>
      </c>
      <c r="B60">
        <v>716</v>
      </c>
    </row>
    <row r="61" spans="1:2" x14ac:dyDescent="0.3">
      <c r="A61" t="s">
        <v>73</v>
      </c>
      <c r="B61">
        <v>712</v>
      </c>
    </row>
    <row r="62" spans="1:2" x14ac:dyDescent="0.3">
      <c r="A62" t="s">
        <v>74</v>
      </c>
      <c r="B62">
        <v>694</v>
      </c>
    </row>
    <row r="63" spans="1:2" x14ac:dyDescent="0.3">
      <c r="A63" t="s">
        <v>10</v>
      </c>
      <c r="B63">
        <v>682</v>
      </c>
    </row>
    <row r="64" spans="1:2" x14ac:dyDescent="0.3">
      <c r="A64" t="s">
        <v>76</v>
      </c>
      <c r="B64">
        <v>674</v>
      </c>
    </row>
    <row r="65" spans="1:2" x14ac:dyDescent="0.3">
      <c r="A65" t="s">
        <v>77</v>
      </c>
      <c r="B65">
        <v>672</v>
      </c>
    </row>
    <row r="66" spans="1:2" x14ac:dyDescent="0.3">
      <c r="A66" t="s">
        <v>78</v>
      </c>
      <c r="B66">
        <v>656</v>
      </c>
    </row>
    <row r="67" spans="1:2" x14ac:dyDescent="0.3">
      <c r="A67" t="s">
        <v>305</v>
      </c>
      <c r="B67">
        <v>637</v>
      </c>
    </row>
    <row r="68" spans="1:2" x14ac:dyDescent="0.3">
      <c r="A68" t="s">
        <v>79</v>
      </c>
      <c r="B68">
        <v>610</v>
      </c>
    </row>
    <row r="69" spans="1:2" x14ac:dyDescent="0.3">
      <c r="A69" t="s">
        <v>80</v>
      </c>
      <c r="B69">
        <v>606</v>
      </c>
    </row>
    <row r="70" spans="1:2" x14ac:dyDescent="0.3">
      <c r="A70" t="s">
        <v>81</v>
      </c>
      <c r="B70">
        <v>591</v>
      </c>
    </row>
    <row r="71" spans="1:2" x14ac:dyDescent="0.3">
      <c r="A71" t="s">
        <v>82</v>
      </c>
      <c r="B71">
        <v>588</v>
      </c>
    </row>
    <row r="72" spans="1:2" x14ac:dyDescent="0.3">
      <c r="A72" t="s">
        <v>83</v>
      </c>
      <c r="B72">
        <v>568</v>
      </c>
    </row>
    <row r="73" spans="1:2" x14ac:dyDescent="0.3">
      <c r="A73" t="s">
        <v>84</v>
      </c>
      <c r="B73">
        <v>567</v>
      </c>
    </row>
    <row r="74" spans="1:2" x14ac:dyDescent="0.3">
      <c r="A74" t="s">
        <v>85</v>
      </c>
      <c r="B74">
        <v>566</v>
      </c>
    </row>
    <row r="75" spans="1:2" x14ac:dyDescent="0.3">
      <c r="A75" t="s">
        <v>87</v>
      </c>
      <c r="B75">
        <v>545</v>
      </c>
    </row>
    <row r="76" spans="1:2" x14ac:dyDescent="0.3">
      <c r="A76" t="s">
        <v>306</v>
      </c>
      <c r="B76">
        <v>538</v>
      </c>
    </row>
    <row r="77" spans="1:2" x14ac:dyDescent="0.3">
      <c r="A77" t="s">
        <v>90</v>
      </c>
      <c r="B77">
        <v>509</v>
      </c>
    </row>
    <row r="78" spans="1:2" x14ac:dyDescent="0.3">
      <c r="A78" t="s">
        <v>93</v>
      </c>
      <c r="B78">
        <v>473</v>
      </c>
    </row>
    <row r="79" spans="1:2" x14ac:dyDescent="0.3">
      <c r="A79" t="s">
        <v>95</v>
      </c>
      <c r="B79">
        <v>465</v>
      </c>
    </row>
    <row r="80" spans="1:2" x14ac:dyDescent="0.3">
      <c r="A80" t="s">
        <v>98</v>
      </c>
      <c r="B80">
        <v>432</v>
      </c>
    </row>
    <row r="81" spans="1:2" x14ac:dyDescent="0.3">
      <c r="A81" t="s">
        <v>99</v>
      </c>
      <c r="B81">
        <v>426</v>
      </c>
    </row>
    <row r="82" spans="1:2" x14ac:dyDescent="0.3">
      <c r="A82" t="s">
        <v>101</v>
      </c>
      <c r="B82">
        <v>399</v>
      </c>
    </row>
    <row r="83" spans="1:2" x14ac:dyDescent="0.3">
      <c r="A83" t="s">
        <v>102</v>
      </c>
      <c r="B83">
        <v>393</v>
      </c>
    </row>
    <row r="84" spans="1:2" x14ac:dyDescent="0.3">
      <c r="A84" t="s">
        <v>161</v>
      </c>
      <c r="B84">
        <v>391</v>
      </c>
    </row>
    <row r="85" spans="1:2" x14ac:dyDescent="0.3">
      <c r="A85" t="s">
        <v>103</v>
      </c>
      <c r="B85">
        <v>382</v>
      </c>
    </row>
    <row r="86" spans="1:2" x14ac:dyDescent="0.3">
      <c r="A86" t="s">
        <v>307</v>
      </c>
      <c r="B86">
        <v>365</v>
      </c>
    </row>
    <row r="87" spans="1:2" x14ac:dyDescent="0.3">
      <c r="A87" t="s">
        <v>252</v>
      </c>
      <c r="B87">
        <v>361</v>
      </c>
    </row>
    <row r="88" spans="1:2" x14ac:dyDescent="0.3">
      <c r="A88" t="s">
        <v>105</v>
      </c>
      <c r="B88">
        <v>354</v>
      </c>
    </row>
    <row r="89" spans="1:2" x14ac:dyDescent="0.3">
      <c r="A89" t="s">
        <v>308</v>
      </c>
      <c r="B89">
        <v>351</v>
      </c>
    </row>
    <row r="90" spans="1:2" x14ac:dyDescent="0.3">
      <c r="A90" t="s">
        <v>106</v>
      </c>
      <c r="B90">
        <v>347</v>
      </c>
    </row>
    <row r="91" spans="1:2" x14ac:dyDescent="0.3">
      <c r="A91" t="s">
        <v>107</v>
      </c>
      <c r="B91">
        <v>345</v>
      </c>
    </row>
    <row r="92" spans="1:2" x14ac:dyDescent="0.3">
      <c r="A92" t="s">
        <v>108</v>
      </c>
      <c r="B92">
        <v>344</v>
      </c>
    </row>
    <row r="93" spans="1:2" x14ac:dyDescent="0.3">
      <c r="A93" t="s">
        <v>3</v>
      </c>
      <c r="B93">
        <v>341</v>
      </c>
    </row>
    <row r="94" spans="1:2" x14ac:dyDescent="0.3">
      <c r="A94" t="s">
        <v>109</v>
      </c>
      <c r="B94">
        <v>334</v>
      </c>
    </row>
    <row r="95" spans="1:2" x14ac:dyDescent="0.3">
      <c r="A95" t="s">
        <v>113</v>
      </c>
      <c r="B95">
        <v>318</v>
      </c>
    </row>
    <row r="96" spans="1:2" x14ac:dyDescent="0.3">
      <c r="A96" t="s">
        <v>115</v>
      </c>
      <c r="B96">
        <v>290</v>
      </c>
    </row>
    <row r="97" spans="1:2" x14ac:dyDescent="0.3">
      <c r="A97" t="s">
        <v>116</v>
      </c>
      <c r="B97">
        <v>288</v>
      </c>
    </row>
    <row r="98" spans="1:2" x14ac:dyDescent="0.3">
      <c r="A98" t="s">
        <v>117</v>
      </c>
      <c r="B98">
        <v>281</v>
      </c>
    </row>
    <row r="99" spans="1:2" x14ac:dyDescent="0.3">
      <c r="A99" t="s">
        <v>120</v>
      </c>
      <c r="B99">
        <v>258</v>
      </c>
    </row>
    <row r="100" spans="1:2" x14ac:dyDescent="0.3">
      <c r="A100" t="s">
        <v>122</v>
      </c>
      <c r="B100">
        <v>254</v>
      </c>
    </row>
    <row r="101" spans="1:2" x14ac:dyDescent="0.3">
      <c r="A101" t="s">
        <v>123</v>
      </c>
      <c r="B101">
        <v>253</v>
      </c>
    </row>
    <row r="102" spans="1:2" x14ac:dyDescent="0.3">
      <c r="A102" t="s">
        <v>125</v>
      </c>
      <c r="B102">
        <v>251</v>
      </c>
    </row>
    <row r="103" spans="1:2" x14ac:dyDescent="0.3">
      <c r="A103" t="s">
        <v>127</v>
      </c>
      <c r="B103">
        <v>250</v>
      </c>
    </row>
    <row r="104" spans="1:2" x14ac:dyDescent="0.3">
      <c r="A104" t="s">
        <v>128</v>
      </c>
      <c r="B104">
        <v>249</v>
      </c>
    </row>
    <row r="105" spans="1:2" x14ac:dyDescent="0.3">
      <c r="A105" t="s">
        <v>130</v>
      </c>
      <c r="B105">
        <v>240</v>
      </c>
    </row>
    <row r="106" spans="1:2" x14ac:dyDescent="0.3">
      <c r="A106" t="s">
        <v>131</v>
      </c>
      <c r="B106">
        <v>240</v>
      </c>
    </row>
    <row r="107" spans="1:2" x14ac:dyDescent="0.3">
      <c r="A107" t="s">
        <v>132</v>
      </c>
      <c r="B107">
        <v>239</v>
      </c>
    </row>
    <row r="108" spans="1:2" x14ac:dyDescent="0.3">
      <c r="A108" t="s">
        <v>133</v>
      </c>
      <c r="B108">
        <v>229</v>
      </c>
    </row>
    <row r="109" spans="1:2" x14ac:dyDescent="0.3">
      <c r="A109" t="s">
        <v>134</v>
      </c>
      <c r="B109">
        <v>229</v>
      </c>
    </row>
    <row r="110" spans="1:2" x14ac:dyDescent="0.3">
      <c r="A110" t="s">
        <v>135</v>
      </c>
      <c r="B110">
        <v>222</v>
      </c>
    </row>
    <row r="111" spans="1:2" x14ac:dyDescent="0.3">
      <c r="A111" t="s">
        <v>136</v>
      </c>
      <c r="B111">
        <v>219</v>
      </c>
    </row>
    <row r="112" spans="1:2" x14ac:dyDescent="0.3">
      <c r="A112" t="s">
        <v>137</v>
      </c>
      <c r="B112">
        <v>218</v>
      </c>
    </row>
    <row r="113" spans="1:2" x14ac:dyDescent="0.3">
      <c r="A113" t="s">
        <v>138</v>
      </c>
      <c r="B113">
        <v>210</v>
      </c>
    </row>
    <row r="114" spans="1:2" x14ac:dyDescent="0.3">
      <c r="A114" t="s">
        <v>139</v>
      </c>
      <c r="B114">
        <v>209</v>
      </c>
    </row>
    <row r="115" spans="1:2" x14ac:dyDescent="0.3">
      <c r="A115" t="s">
        <v>309</v>
      </c>
      <c r="B115">
        <v>205</v>
      </c>
    </row>
    <row r="116" spans="1:2" x14ac:dyDescent="0.3">
      <c r="A116" t="s">
        <v>141</v>
      </c>
      <c r="B116">
        <v>201</v>
      </c>
    </row>
    <row r="117" spans="1:2" x14ac:dyDescent="0.3">
      <c r="A117" t="s">
        <v>142</v>
      </c>
      <c r="B117">
        <v>199</v>
      </c>
    </row>
    <row r="118" spans="1:2" x14ac:dyDescent="0.3">
      <c r="A118" t="s">
        <v>144</v>
      </c>
      <c r="B118">
        <v>193</v>
      </c>
    </row>
    <row r="119" spans="1:2" x14ac:dyDescent="0.3">
      <c r="A119" t="s">
        <v>143</v>
      </c>
      <c r="B119">
        <v>193</v>
      </c>
    </row>
    <row r="120" spans="1:2" x14ac:dyDescent="0.3">
      <c r="A120" t="s">
        <v>145</v>
      </c>
      <c r="B120">
        <v>192</v>
      </c>
    </row>
    <row r="121" spans="1:2" x14ac:dyDescent="0.3">
      <c r="A121" t="s">
        <v>146</v>
      </c>
      <c r="B121">
        <v>190</v>
      </c>
    </row>
    <row r="122" spans="1:2" x14ac:dyDescent="0.3">
      <c r="A122" t="s">
        <v>148</v>
      </c>
      <c r="B122">
        <v>185</v>
      </c>
    </row>
    <row r="123" spans="1:2" x14ac:dyDescent="0.3">
      <c r="A123" t="s">
        <v>310</v>
      </c>
      <c r="B123">
        <v>161</v>
      </c>
    </row>
    <row r="124" spans="1:2" x14ac:dyDescent="0.3">
      <c r="A124" t="s">
        <v>151</v>
      </c>
      <c r="B124">
        <v>158</v>
      </c>
    </row>
    <row r="125" spans="1:2" x14ac:dyDescent="0.3">
      <c r="A125" t="s">
        <v>152</v>
      </c>
      <c r="B125">
        <v>150</v>
      </c>
    </row>
    <row r="126" spans="1:2" x14ac:dyDescent="0.3">
      <c r="A126" t="s">
        <v>154</v>
      </c>
      <c r="B126">
        <v>145</v>
      </c>
    </row>
    <row r="127" spans="1:2" x14ac:dyDescent="0.3">
      <c r="A127" t="s">
        <v>155</v>
      </c>
      <c r="B127">
        <v>139</v>
      </c>
    </row>
    <row r="128" spans="1:2" x14ac:dyDescent="0.3">
      <c r="A128" t="s">
        <v>311</v>
      </c>
      <c r="B128">
        <v>131</v>
      </c>
    </row>
    <row r="129" spans="1:2" x14ac:dyDescent="0.3">
      <c r="A129" t="s">
        <v>158</v>
      </c>
      <c r="B129">
        <v>121</v>
      </c>
    </row>
    <row r="130" spans="1:2" x14ac:dyDescent="0.3">
      <c r="A130" t="s">
        <v>159</v>
      </c>
      <c r="B130">
        <v>117</v>
      </c>
    </row>
    <row r="131" spans="1:2" x14ac:dyDescent="0.3">
      <c r="A131" t="s">
        <v>160</v>
      </c>
      <c r="B131">
        <v>117</v>
      </c>
    </row>
    <row r="132" spans="1:2" x14ac:dyDescent="0.3">
      <c r="A132" t="s">
        <v>163</v>
      </c>
      <c r="B132">
        <v>109</v>
      </c>
    </row>
    <row r="133" spans="1:2" x14ac:dyDescent="0.3">
      <c r="A133" t="s">
        <v>164</v>
      </c>
      <c r="B133">
        <v>108</v>
      </c>
    </row>
    <row r="134" spans="1:2" x14ac:dyDescent="0.3">
      <c r="A134" t="s">
        <v>166</v>
      </c>
      <c r="B134">
        <v>103</v>
      </c>
    </row>
    <row r="135" spans="1:2" x14ac:dyDescent="0.3">
      <c r="A135" t="s">
        <v>167</v>
      </c>
      <c r="B135">
        <v>98</v>
      </c>
    </row>
    <row r="136" spans="1:2" x14ac:dyDescent="0.3">
      <c r="A136" t="s">
        <v>168</v>
      </c>
      <c r="B136">
        <v>92</v>
      </c>
    </row>
    <row r="137" spans="1:2" x14ac:dyDescent="0.3">
      <c r="A137" t="s">
        <v>169</v>
      </c>
      <c r="B137">
        <v>87</v>
      </c>
    </row>
    <row r="138" spans="1:2" x14ac:dyDescent="0.3">
      <c r="A138" t="s">
        <v>170</v>
      </c>
      <c r="B138">
        <v>86</v>
      </c>
    </row>
    <row r="139" spans="1:2" x14ac:dyDescent="0.3">
      <c r="A139" t="s">
        <v>172</v>
      </c>
      <c r="B139">
        <v>83</v>
      </c>
    </row>
    <row r="140" spans="1:2" x14ac:dyDescent="0.3">
      <c r="A140" t="s">
        <v>174</v>
      </c>
      <c r="B140">
        <v>80</v>
      </c>
    </row>
    <row r="141" spans="1:2" x14ac:dyDescent="0.3">
      <c r="A141" t="s">
        <v>175</v>
      </c>
      <c r="B141">
        <v>78</v>
      </c>
    </row>
    <row r="142" spans="1:2" x14ac:dyDescent="0.3">
      <c r="A142" t="s">
        <v>177</v>
      </c>
      <c r="B142">
        <v>76</v>
      </c>
    </row>
    <row r="143" spans="1:2" x14ac:dyDescent="0.3">
      <c r="A143" t="s">
        <v>179</v>
      </c>
      <c r="B143">
        <v>74</v>
      </c>
    </row>
    <row r="144" spans="1:2" x14ac:dyDescent="0.3">
      <c r="A144" t="s">
        <v>178</v>
      </c>
      <c r="B144">
        <v>74</v>
      </c>
    </row>
    <row r="145" spans="1:2" x14ac:dyDescent="0.3">
      <c r="A145" t="s">
        <v>182</v>
      </c>
      <c r="B145">
        <v>72</v>
      </c>
    </row>
    <row r="146" spans="1:2" x14ac:dyDescent="0.3">
      <c r="A146" t="s">
        <v>181</v>
      </c>
      <c r="B146">
        <v>72</v>
      </c>
    </row>
    <row r="147" spans="1:2" x14ac:dyDescent="0.3">
      <c r="A147" t="s">
        <v>184</v>
      </c>
      <c r="B147">
        <v>69</v>
      </c>
    </row>
    <row r="148" spans="1:2" x14ac:dyDescent="0.3">
      <c r="A148" t="s">
        <v>185</v>
      </c>
      <c r="B148">
        <v>69</v>
      </c>
    </row>
    <row r="149" spans="1:2" x14ac:dyDescent="0.3">
      <c r="A149" t="s">
        <v>186</v>
      </c>
      <c r="B149">
        <v>66</v>
      </c>
    </row>
    <row r="150" spans="1:2" x14ac:dyDescent="0.3">
      <c r="A150" t="s">
        <v>187</v>
      </c>
      <c r="B150">
        <v>64</v>
      </c>
    </row>
    <row r="151" spans="1:2" x14ac:dyDescent="0.3">
      <c r="A151" t="s">
        <v>190</v>
      </c>
      <c r="B151">
        <v>62</v>
      </c>
    </row>
    <row r="152" spans="1:2" x14ac:dyDescent="0.3">
      <c r="A152" t="s">
        <v>191</v>
      </c>
      <c r="B152">
        <v>62</v>
      </c>
    </row>
    <row r="153" spans="1:2" x14ac:dyDescent="0.3">
      <c r="A153" t="s">
        <v>194</v>
      </c>
      <c r="B153">
        <v>60</v>
      </c>
    </row>
    <row r="154" spans="1:2" x14ac:dyDescent="0.3">
      <c r="A154" t="s">
        <v>195</v>
      </c>
      <c r="B154">
        <v>57</v>
      </c>
    </row>
    <row r="155" spans="1:2" x14ac:dyDescent="0.3">
      <c r="A155" t="s">
        <v>196</v>
      </c>
      <c r="B155">
        <v>54</v>
      </c>
    </row>
    <row r="156" spans="1:2" x14ac:dyDescent="0.3">
      <c r="A156" t="s">
        <v>199</v>
      </c>
      <c r="B156">
        <v>52</v>
      </c>
    </row>
    <row r="157" spans="1:2" x14ac:dyDescent="0.3">
      <c r="A157" t="s">
        <v>200</v>
      </c>
      <c r="B157">
        <v>51</v>
      </c>
    </row>
    <row r="158" spans="1:2" x14ac:dyDescent="0.3">
      <c r="A158" t="s">
        <v>312</v>
      </c>
      <c r="B158">
        <v>39</v>
      </c>
    </row>
    <row r="159" spans="1:2" x14ac:dyDescent="0.3">
      <c r="A159" t="s">
        <v>206</v>
      </c>
      <c r="B159">
        <v>38</v>
      </c>
    </row>
    <row r="160" spans="1:2" x14ac:dyDescent="0.3">
      <c r="A160" t="s">
        <v>205</v>
      </c>
      <c r="B160">
        <v>38</v>
      </c>
    </row>
    <row r="161" spans="1:2" x14ac:dyDescent="0.3">
      <c r="A161" t="s">
        <v>207</v>
      </c>
      <c r="B161">
        <v>37</v>
      </c>
    </row>
    <row r="162" spans="1:2" x14ac:dyDescent="0.3">
      <c r="A162" t="s">
        <v>210</v>
      </c>
      <c r="B162">
        <v>35</v>
      </c>
    </row>
    <row r="163" spans="1:2" x14ac:dyDescent="0.3">
      <c r="A163" t="s">
        <v>212</v>
      </c>
      <c r="B163">
        <v>32</v>
      </c>
    </row>
    <row r="164" spans="1:2" x14ac:dyDescent="0.3">
      <c r="A164" t="s">
        <v>211</v>
      </c>
      <c r="B164">
        <v>32</v>
      </c>
    </row>
    <row r="165" spans="1:2" x14ac:dyDescent="0.3">
      <c r="A165" t="s">
        <v>214</v>
      </c>
      <c r="B165">
        <v>29</v>
      </c>
    </row>
    <row r="166" spans="1:2" x14ac:dyDescent="0.3">
      <c r="A166" t="s">
        <v>220</v>
      </c>
      <c r="B166">
        <v>24</v>
      </c>
    </row>
    <row r="167" spans="1:2" x14ac:dyDescent="0.3">
      <c r="A167" t="s">
        <v>221</v>
      </c>
      <c r="B167">
        <v>24</v>
      </c>
    </row>
    <row r="168" spans="1:2" x14ac:dyDescent="0.3">
      <c r="A168" t="s">
        <v>223</v>
      </c>
      <c r="B168">
        <v>20</v>
      </c>
    </row>
    <row r="169" spans="1:2" x14ac:dyDescent="0.3">
      <c r="A169" t="s">
        <v>224</v>
      </c>
      <c r="B169">
        <v>20</v>
      </c>
    </row>
    <row r="170" spans="1:2" x14ac:dyDescent="0.3">
      <c r="A170" t="s">
        <v>225</v>
      </c>
      <c r="B170">
        <v>19</v>
      </c>
    </row>
    <row r="171" spans="1:2" x14ac:dyDescent="0.3">
      <c r="A171" t="s">
        <v>226</v>
      </c>
      <c r="B171">
        <v>18</v>
      </c>
    </row>
    <row r="172" spans="1:2" x14ac:dyDescent="0.3">
      <c r="A172" t="s">
        <v>228</v>
      </c>
      <c r="B172">
        <v>17</v>
      </c>
    </row>
    <row r="173" spans="1:2" x14ac:dyDescent="0.3">
      <c r="A173" t="s">
        <v>229</v>
      </c>
      <c r="B173">
        <v>15</v>
      </c>
    </row>
    <row r="174" spans="1:2" x14ac:dyDescent="0.3">
      <c r="A174" t="s">
        <v>230</v>
      </c>
      <c r="B174">
        <v>15</v>
      </c>
    </row>
    <row r="175" spans="1:2" x14ac:dyDescent="0.3">
      <c r="A175" t="s">
        <v>232</v>
      </c>
      <c r="B175">
        <v>14</v>
      </c>
    </row>
    <row r="176" spans="1:2" x14ac:dyDescent="0.3">
      <c r="A176" t="s">
        <v>234</v>
      </c>
      <c r="B176">
        <v>14</v>
      </c>
    </row>
    <row r="177" spans="1:2" x14ac:dyDescent="0.3">
      <c r="A177" t="s">
        <v>235</v>
      </c>
      <c r="B177">
        <v>13</v>
      </c>
    </row>
    <row r="178" spans="1:2" x14ac:dyDescent="0.3">
      <c r="A178" t="s">
        <v>236</v>
      </c>
      <c r="B178">
        <v>11</v>
      </c>
    </row>
    <row r="179" spans="1:2" x14ac:dyDescent="0.3">
      <c r="A179" t="s">
        <v>240</v>
      </c>
      <c r="B179">
        <v>10</v>
      </c>
    </row>
    <row r="180" spans="1:2" x14ac:dyDescent="0.3">
      <c r="A180" t="s">
        <v>241</v>
      </c>
      <c r="B180">
        <v>10</v>
      </c>
    </row>
    <row r="181" spans="1:2" x14ac:dyDescent="0.3">
      <c r="A181" t="s">
        <v>243</v>
      </c>
      <c r="B181">
        <v>9</v>
      </c>
    </row>
    <row r="182" spans="1:2" x14ac:dyDescent="0.3">
      <c r="A182" t="s">
        <v>244</v>
      </c>
      <c r="B182">
        <v>7</v>
      </c>
    </row>
    <row r="183" spans="1:2" x14ac:dyDescent="0.3">
      <c r="A183" t="s">
        <v>313</v>
      </c>
      <c r="B183">
        <v>7</v>
      </c>
    </row>
    <row r="184" spans="1:2" x14ac:dyDescent="0.3">
      <c r="A184" t="s">
        <v>245</v>
      </c>
      <c r="B184">
        <v>6</v>
      </c>
    </row>
    <row r="185" spans="1:2" x14ac:dyDescent="0.3">
      <c r="A185" t="s">
        <v>247</v>
      </c>
      <c r="B185">
        <v>5</v>
      </c>
    </row>
    <row r="186" spans="1:2" x14ac:dyDescent="0.3">
      <c r="A186" t="s">
        <v>250</v>
      </c>
      <c r="B186">
        <v>4</v>
      </c>
    </row>
    <row r="187" spans="1:2" x14ac:dyDescent="0.3">
      <c r="A187" t="s">
        <v>314</v>
      </c>
      <c r="B187">
        <v>4</v>
      </c>
    </row>
    <row r="188" spans="1:2" x14ac:dyDescent="0.3">
      <c r="A188" t="s">
        <v>249</v>
      </c>
      <c r="B188">
        <v>4</v>
      </c>
    </row>
    <row r="189" spans="1:2" x14ac:dyDescent="0.3">
      <c r="A189" t="s">
        <v>251</v>
      </c>
      <c r="B189">
        <v>4</v>
      </c>
    </row>
    <row r="190" spans="1:2" x14ac:dyDescent="0.3">
      <c r="A190" t="s">
        <v>248</v>
      </c>
      <c r="B190">
        <v>4</v>
      </c>
    </row>
    <row r="191" spans="1:2" x14ac:dyDescent="0.3">
      <c r="A191" t="s">
        <v>254</v>
      </c>
      <c r="B191">
        <v>3</v>
      </c>
    </row>
    <row r="192" spans="1:2" x14ac:dyDescent="0.3">
      <c r="A192" t="s">
        <v>253</v>
      </c>
      <c r="B192">
        <v>3</v>
      </c>
    </row>
    <row r="193" spans="1:2" x14ac:dyDescent="0.3">
      <c r="A193" t="s">
        <v>256</v>
      </c>
      <c r="B193">
        <v>3</v>
      </c>
    </row>
    <row r="194" spans="1:2" x14ac:dyDescent="0.3">
      <c r="A194" t="s">
        <v>260</v>
      </c>
      <c r="B194">
        <v>3</v>
      </c>
    </row>
    <row r="195" spans="1:2" x14ac:dyDescent="0.3">
      <c r="A195" t="s">
        <v>259</v>
      </c>
      <c r="B195">
        <v>3</v>
      </c>
    </row>
    <row r="196" spans="1:2" x14ac:dyDescent="0.3">
      <c r="A196" t="s">
        <v>261</v>
      </c>
      <c r="B196">
        <v>2</v>
      </c>
    </row>
    <row r="197" spans="1:2" x14ac:dyDescent="0.3">
      <c r="A197" t="s">
        <v>266</v>
      </c>
      <c r="B197">
        <v>1</v>
      </c>
    </row>
    <row r="198" spans="1:2" x14ac:dyDescent="0.3">
      <c r="A198" t="s">
        <v>263</v>
      </c>
      <c r="B198">
        <v>1</v>
      </c>
    </row>
    <row r="199" spans="1:2" x14ac:dyDescent="0.3">
      <c r="A199" t="s">
        <v>262</v>
      </c>
      <c r="B199">
        <v>1</v>
      </c>
    </row>
    <row r="200" spans="1:2" x14ac:dyDescent="0.3">
      <c r="A200" t="s">
        <v>265</v>
      </c>
      <c r="B200">
        <v>1</v>
      </c>
    </row>
    <row r="201" spans="1:2" x14ac:dyDescent="0.3">
      <c r="A201" t="s">
        <v>264</v>
      </c>
      <c r="B201">
        <v>1</v>
      </c>
    </row>
    <row r="202" spans="1:2" x14ac:dyDescent="0.3">
      <c r="A202" t="s">
        <v>267</v>
      </c>
      <c r="B202">
        <v>1</v>
      </c>
    </row>
  </sheetData>
  <sortState xmlns:xlrd2="http://schemas.microsoft.com/office/spreadsheetml/2017/richdata2" ref="A2:B202">
    <sortCondition descending="1" ref="B2:B202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2CA6B-93B6-4749-A6BD-178D6B826AD1}">
  <dimension ref="A1:B206"/>
  <sheetViews>
    <sheetView topLeftCell="A128" workbookViewId="0">
      <selection activeCell="B147" sqref="B147"/>
    </sheetView>
  </sheetViews>
  <sheetFormatPr defaultRowHeight="14.4" x14ac:dyDescent="0.3"/>
  <cols>
    <col min="1" max="1" width="18.6640625" customWidth="1"/>
  </cols>
  <sheetData>
    <row r="1" spans="1:2" s="1" customFormat="1" x14ac:dyDescent="0.3">
      <c r="A1" s="1" t="s">
        <v>19</v>
      </c>
      <c r="B1" s="1" t="s">
        <v>273</v>
      </c>
    </row>
    <row r="2" spans="1:2" x14ac:dyDescent="0.3">
      <c r="A2" t="s">
        <v>220</v>
      </c>
      <c r="B2">
        <v>24</v>
      </c>
    </row>
    <row r="3" spans="1:2" x14ac:dyDescent="0.3">
      <c r="A3" t="s">
        <v>126</v>
      </c>
      <c r="B3">
        <v>11122</v>
      </c>
    </row>
    <row r="4" spans="1:2" x14ac:dyDescent="0.3">
      <c r="A4" t="s">
        <v>235</v>
      </c>
      <c r="B4">
        <v>90</v>
      </c>
    </row>
    <row r="5" spans="1:2" x14ac:dyDescent="0.3">
      <c r="A5" t="s">
        <v>223</v>
      </c>
      <c r="B5">
        <v>21</v>
      </c>
    </row>
    <row r="6" spans="1:2" x14ac:dyDescent="0.3">
      <c r="A6" t="s">
        <v>266</v>
      </c>
      <c r="B6">
        <v>1</v>
      </c>
    </row>
    <row r="7" spans="1:2" x14ac:dyDescent="0.3">
      <c r="A7" t="s">
        <v>194</v>
      </c>
      <c r="B7">
        <v>108</v>
      </c>
    </row>
    <row r="8" spans="1:2" x14ac:dyDescent="0.3">
      <c r="A8" t="s">
        <v>263</v>
      </c>
      <c r="B8">
        <v>1</v>
      </c>
    </row>
    <row r="9" spans="1:2" x14ac:dyDescent="0.3">
      <c r="A9" t="s">
        <v>74</v>
      </c>
      <c r="B9">
        <v>695</v>
      </c>
    </row>
    <row r="10" spans="1:2" x14ac:dyDescent="0.3">
      <c r="A10" t="s">
        <v>108</v>
      </c>
      <c r="B10">
        <v>344</v>
      </c>
    </row>
    <row r="11" spans="1:2" x14ac:dyDescent="0.3">
      <c r="A11" t="s">
        <v>73</v>
      </c>
      <c r="B11">
        <v>720</v>
      </c>
    </row>
    <row r="12" spans="1:2" x14ac:dyDescent="0.3">
      <c r="A12" t="s">
        <v>84</v>
      </c>
      <c r="B12">
        <v>616</v>
      </c>
    </row>
    <row r="13" spans="1:2" x14ac:dyDescent="0.3">
      <c r="A13" t="s">
        <v>175</v>
      </c>
      <c r="B13">
        <v>95</v>
      </c>
    </row>
    <row r="14" spans="1:2" x14ac:dyDescent="0.3">
      <c r="A14" t="s">
        <v>262</v>
      </c>
      <c r="B14">
        <v>1</v>
      </c>
    </row>
    <row r="15" spans="1:2" x14ac:dyDescent="0.3">
      <c r="A15" t="s">
        <v>305</v>
      </c>
      <c r="B15">
        <v>795</v>
      </c>
    </row>
    <row r="16" spans="1:2" x14ac:dyDescent="0.3">
      <c r="A16" t="s">
        <v>254</v>
      </c>
      <c r="B16">
        <v>3</v>
      </c>
    </row>
    <row r="17" spans="1:2" x14ac:dyDescent="0.3">
      <c r="A17" t="s">
        <v>76</v>
      </c>
      <c r="B17">
        <v>729</v>
      </c>
    </row>
    <row r="18" spans="1:2" x14ac:dyDescent="0.3">
      <c r="A18" t="s">
        <v>116</v>
      </c>
      <c r="B18">
        <v>557</v>
      </c>
    </row>
    <row r="19" spans="1:2" x14ac:dyDescent="0.3">
      <c r="A19" t="s">
        <v>169</v>
      </c>
      <c r="B19">
        <v>131</v>
      </c>
    </row>
    <row r="20" spans="1:2" x14ac:dyDescent="0.3">
      <c r="A20" t="s">
        <v>115</v>
      </c>
      <c r="B20">
        <v>611</v>
      </c>
    </row>
    <row r="21" spans="1:2" x14ac:dyDescent="0.3">
      <c r="A21" t="s">
        <v>163</v>
      </c>
      <c r="B21">
        <v>143</v>
      </c>
    </row>
    <row r="22" spans="1:2" x14ac:dyDescent="0.3">
      <c r="A22" t="s">
        <v>288</v>
      </c>
      <c r="B22">
        <v>28956</v>
      </c>
    </row>
    <row r="23" spans="1:2" x14ac:dyDescent="0.3">
      <c r="A23" t="s">
        <v>87</v>
      </c>
      <c r="B23">
        <v>571</v>
      </c>
    </row>
    <row r="24" spans="1:2" x14ac:dyDescent="0.3">
      <c r="A24" t="s">
        <v>139</v>
      </c>
      <c r="B24">
        <v>231</v>
      </c>
    </row>
    <row r="25" spans="1:2" x14ac:dyDescent="0.3">
      <c r="A25" t="s">
        <v>229</v>
      </c>
      <c r="B25">
        <v>19</v>
      </c>
    </row>
    <row r="26" spans="1:2" x14ac:dyDescent="0.3">
      <c r="A26" t="s">
        <v>230</v>
      </c>
      <c r="B26">
        <v>20</v>
      </c>
    </row>
    <row r="27" spans="1:2" x14ac:dyDescent="0.3">
      <c r="A27" t="s">
        <v>224</v>
      </c>
      <c r="B27">
        <v>20</v>
      </c>
    </row>
    <row r="28" spans="1:2" x14ac:dyDescent="0.3">
      <c r="A28" t="s">
        <v>250</v>
      </c>
      <c r="B28">
        <v>9</v>
      </c>
    </row>
    <row r="29" spans="1:2" x14ac:dyDescent="0.3">
      <c r="A29" t="s">
        <v>255</v>
      </c>
      <c r="B29">
        <v>4889</v>
      </c>
    </row>
    <row r="30" spans="1:2" x14ac:dyDescent="0.3">
      <c r="A30" t="s">
        <v>80</v>
      </c>
      <c r="B30">
        <v>614</v>
      </c>
    </row>
    <row r="31" spans="1:2" x14ac:dyDescent="0.3">
      <c r="A31" t="s">
        <v>164</v>
      </c>
      <c r="B31">
        <v>116</v>
      </c>
    </row>
    <row r="32" spans="1:2" x14ac:dyDescent="0.3">
      <c r="A32" t="s">
        <v>177</v>
      </c>
      <c r="B32">
        <v>77</v>
      </c>
    </row>
    <row r="33" spans="1:2" x14ac:dyDescent="0.3">
      <c r="A33" t="s">
        <v>148</v>
      </c>
      <c r="B33">
        <v>192</v>
      </c>
    </row>
    <row r="34" spans="1:2" x14ac:dyDescent="0.3">
      <c r="A34" t="s">
        <v>240</v>
      </c>
      <c r="B34">
        <v>11</v>
      </c>
    </row>
    <row r="35" spans="1:2" x14ac:dyDescent="0.3">
      <c r="A35" t="s">
        <v>221</v>
      </c>
      <c r="B35">
        <v>32</v>
      </c>
    </row>
    <row r="36" spans="1:2" x14ac:dyDescent="0.3">
      <c r="A36" t="s">
        <v>128</v>
      </c>
      <c r="B36">
        <v>315</v>
      </c>
    </row>
    <row r="37" spans="1:2" x14ac:dyDescent="0.3">
      <c r="A37" t="s">
        <v>31</v>
      </c>
      <c r="B37">
        <v>6174</v>
      </c>
    </row>
    <row r="38" spans="1:2" x14ac:dyDescent="0.3">
      <c r="A38" t="s">
        <v>300</v>
      </c>
      <c r="B38">
        <v>2262</v>
      </c>
    </row>
    <row r="39" spans="1:2" x14ac:dyDescent="0.3">
      <c r="A39" t="s">
        <v>168</v>
      </c>
      <c r="B39">
        <v>94</v>
      </c>
    </row>
    <row r="40" spans="1:2" x14ac:dyDescent="0.3">
      <c r="A40" t="s">
        <v>136</v>
      </c>
      <c r="B40">
        <v>220</v>
      </c>
    </row>
    <row r="41" spans="1:2" x14ac:dyDescent="0.3">
      <c r="A41" t="s">
        <v>66</v>
      </c>
      <c r="B41">
        <v>874</v>
      </c>
    </row>
    <row r="42" spans="1:2" x14ac:dyDescent="0.3">
      <c r="A42" t="s">
        <v>284</v>
      </c>
      <c r="B42">
        <v>1</v>
      </c>
    </row>
    <row r="43" spans="1:2" x14ac:dyDescent="0.3">
      <c r="A43" t="s">
        <v>122</v>
      </c>
      <c r="B43">
        <v>295</v>
      </c>
    </row>
    <row r="44" spans="1:2" x14ac:dyDescent="0.3">
      <c r="A44" t="s">
        <v>78</v>
      </c>
      <c r="B44">
        <v>793</v>
      </c>
    </row>
    <row r="45" spans="1:2" x14ac:dyDescent="0.3">
      <c r="A45" t="s">
        <v>113</v>
      </c>
      <c r="B45">
        <v>381</v>
      </c>
    </row>
    <row r="46" spans="1:2" x14ac:dyDescent="0.3">
      <c r="A46" t="s">
        <v>200</v>
      </c>
      <c r="B46">
        <v>182</v>
      </c>
    </row>
    <row r="47" spans="1:2" x14ac:dyDescent="0.3">
      <c r="A47" t="s">
        <v>144</v>
      </c>
      <c r="B47">
        <v>227</v>
      </c>
    </row>
    <row r="48" spans="1:2" x14ac:dyDescent="0.3">
      <c r="A48" t="s">
        <v>123</v>
      </c>
      <c r="B48">
        <v>284</v>
      </c>
    </row>
    <row r="49" spans="1:2" x14ac:dyDescent="0.3">
      <c r="A49" t="s">
        <v>299</v>
      </c>
      <c r="B49">
        <v>3267</v>
      </c>
    </row>
    <row r="50" spans="1:2" x14ac:dyDescent="0.3">
      <c r="A50" t="s">
        <v>34</v>
      </c>
      <c r="B50">
        <v>3392</v>
      </c>
    </row>
    <row r="51" spans="1:2" x14ac:dyDescent="0.3">
      <c r="A51" t="s">
        <v>145</v>
      </c>
      <c r="B51">
        <v>291</v>
      </c>
    </row>
    <row r="52" spans="1:2" x14ac:dyDescent="0.3">
      <c r="A52" t="s">
        <v>207</v>
      </c>
      <c r="B52">
        <v>71</v>
      </c>
    </row>
    <row r="53" spans="1:2" x14ac:dyDescent="0.3">
      <c r="A53" t="s">
        <v>306</v>
      </c>
      <c r="B53">
        <v>542</v>
      </c>
    </row>
    <row r="54" spans="1:2" x14ac:dyDescent="0.3">
      <c r="A54" t="s">
        <v>49</v>
      </c>
      <c r="B54">
        <v>1970</v>
      </c>
    </row>
    <row r="55" spans="1:2" x14ac:dyDescent="0.3">
      <c r="A55" t="s">
        <v>10</v>
      </c>
      <c r="B55">
        <v>2242</v>
      </c>
    </row>
    <row r="56" spans="1:2" x14ac:dyDescent="0.3">
      <c r="A56" t="s">
        <v>79</v>
      </c>
      <c r="B56">
        <v>843</v>
      </c>
    </row>
    <row r="57" spans="1:2" x14ac:dyDescent="0.3">
      <c r="A57" t="s">
        <v>147</v>
      </c>
      <c r="B57">
        <v>1258</v>
      </c>
    </row>
    <row r="58" spans="1:2" x14ac:dyDescent="0.3">
      <c r="A58" t="s">
        <v>121</v>
      </c>
      <c r="B58">
        <v>2941</v>
      </c>
    </row>
    <row r="59" spans="1:2" x14ac:dyDescent="0.3">
      <c r="A59" t="s">
        <v>241</v>
      </c>
      <c r="B59">
        <v>10</v>
      </c>
    </row>
    <row r="60" spans="1:2" x14ac:dyDescent="0.3">
      <c r="A60" t="s">
        <v>232</v>
      </c>
      <c r="B60">
        <v>14</v>
      </c>
    </row>
    <row r="61" spans="1:2" x14ac:dyDescent="0.3">
      <c r="A61" t="s">
        <v>135</v>
      </c>
      <c r="B61">
        <v>278</v>
      </c>
    </row>
    <row r="62" spans="1:2" x14ac:dyDescent="0.3">
      <c r="A62" t="s">
        <v>244</v>
      </c>
      <c r="B62">
        <v>13</v>
      </c>
    </row>
    <row r="63" spans="1:2" x14ac:dyDescent="0.3">
      <c r="A63" t="s">
        <v>245</v>
      </c>
      <c r="B63">
        <v>16</v>
      </c>
    </row>
    <row r="64" spans="1:2" x14ac:dyDescent="0.3">
      <c r="A64" t="s">
        <v>314</v>
      </c>
      <c r="B64">
        <v>4</v>
      </c>
    </row>
    <row r="65" spans="1:2" x14ac:dyDescent="0.3">
      <c r="A65" t="s">
        <v>210</v>
      </c>
      <c r="B65">
        <v>37</v>
      </c>
    </row>
    <row r="66" spans="1:2" x14ac:dyDescent="0.3">
      <c r="A66" t="s">
        <v>265</v>
      </c>
      <c r="B66">
        <v>2</v>
      </c>
    </row>
    <row r="67" spans="1:2" x14ac:dyDescent="0.3">
      <c r="A67" t="s">
        <v>280</v>
      </c>
      <c r="B67">
        <v>2</v>
      </c>
    </row>
    <row r="68" spans="1:2" x14ac:dyDescent="0.3">
      <c r="A68" t="s">
        <v>247</v>
      </c>
      <c r="B68">
        <v>25</v>
      </c>
    </row>
    <row r="69" spans="1:2" x14ac:dyDescent="0.3">
      <c r="A69" t="s">
        <v>48</v>
      </c>
      <c r="B69">
        <v>2463</v>
      </c>
    </row>
    <row r="70" spans="1:2" x14ac:dyDescent="0.3">
      <c r="A70" t="s">
        <v>161</v>
      </c>
      <c r="B70">
        <v>552</v>
      </c>
    </row>
    <row r="71" spans="1:2" x14ac:dyDescent="0.3">
      <c r="A71" t="s">
        <v>83</v>
      </c>
      <c r="B71">
        <v>666</v>
      </c>
    </row>
    <row r="72" spans="1:2" x14ac:dyDescent="0.3">
      <c r="A72" t="s">
        <v>206</v>
      </c>
      <c r="B72">
        <v>39</v>
      </c>
    </row>
    <row r="73" spans="1:2" x14ac:dyDescent="0.3">
      <c r="A73" t="s">
        <v>182</v>
      </c>
      <c r="B73">
        <v>77</v>
      </c>
    </row>
    <row r="74" spans="1:2" x14ac:dyDescent="0.3">
      <c r="A74" t="s">
        <v>196</v>
      </c>
      <c r="B74">
        <v>56</v>
      </c>
    </row>
    <row r="75" spans="1:2" x14ac:dyDescent="0.3">
      <c r="A75" t="s">
        <v>151</v>
      </c>
      <c r="B75">
        <v>165</v>
      </c>
    </row>
    <row r="76" spans="1:2" x14ac:dyDescent="0.3">
      <c r="A76" t="s">
        <v>293</v>
      </c>
      <c r="B76">
        <v>4212</v>
      </c>
    </row>
    <row r="77" spans="1:2" x14ac:dyDescent="0.3">
      <c r="A77" t="s">
        <v>249</v>
      </c>
      <c r="B77">
        <v>24</v>
      </c>
    </row>
    <row r="78" spans="1:2" x14ac:dyDescent="0.3">
      <c r="A78" t="s">
        <v>186</v>
      </c>
      <c r="B78">
        <v>110</v>
      </c>
    </row>
    <row r="79" spans="1:2" x14ac:dyDescent="0.3">
      <c r="A79" t="s">
        <v>188</v>
      </c>
      <c r="B79">
        <v>2689</v>
      </c>
    </row>
    <row r="80" spans="1:2" x14ac:dyDescent="0.3">
      <c r="A80" t="s">
        <v>261</v>
      </c>
      <c r="B80">
        <v>130</v>
      </c>
    </row>
    <row r="81" spans="1:2" x14ac:dyDescent="0.3">
      <c r="A81" t="s">
        <v>264</v>
      </c>
      <c r="B81">
        <v>4</v>
      </c>
    </row>
    <row r="82" spans="1:2" x14ac:dyDescent="0.3">
      <c r="A82" t="s">
        <v>120</v>
      </c>
      <c r="B82">
        <v>391</v>
      </c>
    </row>
    <row r="83" spans="1:2" x14ac:dyDescent="0.3">
      <c r="A83" t="s">
        <v>302</v>
      </c>
      <c r="B83">
        <v>1280</v>
      </c>
    </row>
    <row r="84" spans="1:2" x14ac:dyDescent="0.3">
      <c r="A84" t="s">
        <v>184</v>
      </c>
      <c r="B84">
        <v>559</v>
      </c>
    </row>
    <row r="85" spans="1:2" x14ac:dyDescent="0.3">
      <c r="A85" t="s">
        <v>133</v>
      </c>
      <c r="B85">
        <v>481</v>
      </c>
    </row>
    <row r="86" spans="1:2" x14ac:dyDescent="0.3">
      <c r="A86" t="s">
        <v>253</v>
      </c>
      <c r="B86">
        <v>3</v>
      </c>
    </row>
    <row r="87" spans="1:2" x14ac:dyDescent="0.3">
      <c r="A87" t="s">
        <v>181</v>
      </c>
      <c r="B87">
        <v>87</v>
      </c>
    </row>
    <row r="88" spans="1:2" x14ac:dyDescent="0.3">
      <c r="A88" t="s">
        <v>63</v>
      </c>
      <c r="B88">
        <v>1014</v>
      </c>
    </row>
    <row r="89" spans="1:2" x14ac:dyDescent="0.3">
      <c r="A89" t="s">
        <v>38</v>
      </c>
      <c r="B89">
        <v>3186</v>
      </c>
    </row>
    <row r="90" spans="1:2" x14ac:dyDescent="0.3">
      <c r="A90" t="s">
        <v>155</v>
      </c>
      <c r="B90">
        <v>184</v>
      </c>
    </row>
    <row r="91" spans="1:2" x14ac:dyDescent="0.3">
      <c r="A91" t="s">
        <v>251</v>
      </c>
      <c r="B91">
        <v>7</v>
      </c>
    </row>
    <row r="92" spans="1:2" x14ac:dyDescent="0.3">
      <c r="A92" t="s">
        <v>14</v>
      </c>
      <c r="B92">
        <v>1430</v>
      </c>
    </row>
    <row r="93" spans="1:2" x14ac:dyDescent="0.3">
      <c r="A93" t="s">
        <v>98</v>
      </c>
      <c r="B93">
        <v>676</v>
      </c>
    </row>
    <row r="94" spans="1:2" x14ac:dyDescent="0.3">
      <c r="A94" t="s">
        <v>309</v>
      </c>
      <c r="B94">
        <v>214</v>
      </c>
    </row>
    <row r="95" spans="1:2" x14ac:dyDescent="0.3">
      <c r="A95" t="s">
        <v>141</v>
      </c>
      <c r="B95">
        <v>201</v>
      </c>
    </row>
    <row r="96" spans="1:2" x14ac:dyDescent="0.3">
      <c r="A96" t="s">
        <v>39</v>
      </c>
      <c r="B96">
        <v>3071</v>
      </c>
    </row>
    <row r="97" spans="1:2" x14ac:dyDescent="0.3">
      <c r="A97" t="s">
        <v>301</v>
      </c>
      <c r="B97">
        <v>1747</v>
      </c>
    </row>
    <row r="98" spans="1:2" x14ac:dyDescent="0.3">
      <c r="A98" t="s">
        <v>106</v>
      </c>
      <c r="B98">
        <v>430</v>
      </c>
    </row>
    <row r="99" spans="1:2" x14ac:dyDescent="0.3">
      <c r="A99" t="s">
        <v>8</v>
      </c>
      <c r="B99">
        <v>10305</v>
      </c>
    </row>
    <row r="100" spans="1:2" x14ac:dyDescent="0.3">
      <c r="A100" t="s">
        <v>312</v>
      </c>
      <c r="B100">
        <v>42</v>
      </c>
    </row>
    <row r="101" spans="1:2" x14ac:dyDescent="0.3">
      <c r="A101" t="s">
        <v>256</v>
      </c>
      <c r="B101">
        <v>6</v>
      </c>
    </row>
    <row r="102" spans="1:2" x14ac:dyDescent="0.3">
      <c r="A102" t="s">
        <v>51</v>
      </c>
      <c r="B102">
        <v>1707</v>
      </c>
    </row>
    <row r="103" spans="1:2" x14ac:dyDescent="0.3">
      <c r="A103" t="s">
        <v>304</v>
      </c>
      <c r="B103">
        <v>790</v>
      </c>
    </row>
    <row r="104" spans="1:2" x14ac:dyDescent="0.3">
      <c r="A104" t="s">
        <v>125</v>
      </c>
      <c r="B104">
        <v>451</v>
      </c>
    </row>
    <row r="105" spans="1:2" x14ac:dyDescent="0.3">
      <c r="A105" t="s">
        <v>56</v>
      </c>
      <c r="B105">
        <v>1289</v>
      </c>
    </row>
    <row r="106" spans="1:2" x14ac:dyDescent="0.3">
      <c r="A106" t="s">
        <v>205</v>
      </c>
      <c r="B106">
        <v>39</v>
      </c>
    </row>
    <row r="107" spans="1:2" x14ac:dyDescent="0.3">
      <c r="A107" t="s">
        <v>310</v>
      </c>
      <c r="B107">
        <v>166</v>
      </c>
    </row>
    <row r="108" spans="1:2" x14ac:dyDescent="0.3">
      <c r="A108" t="s">
        <v>45</v>
      </c>
      <c r="B108">
        <v>1984</v>
      </c>
    </row>
    <row r="109" spans="1:2" x14ac:dyDescent="0.3">
      <c r="A109" t="s">
        <v>18</v>
      </c>
      <c r="B109">
        <v>8535</v>
      </c>
    </row>
    <row r="110" spans="1:2" x14ac:dyDescent="0.3">
      <c r="A110" t="s">
        <v>225</v>
      </c>
      <c r="B110">
        <v>23</v>
      </c>
    </row>
    <row r="111" spans="1:2" x14ac:dyDescent="0.3">
      <c r="A111" t="s">
        <v>65</v>
      </c>
      <c r="B111">
        <v>860</v>
      </c>
    </row>
    <row r="112" spans="1:2" x14ac:dyDescent="0.3">
      <c r="A112" t="s">
        <v>190</v>
      </c>
      <c r="B112">
        <v>131</v>
      </c>
    </row>
    <row r="113" spans="1:2" x14ac:dyDescent="0.3">
      <c r="A113" t="s">
        <v>101</v>
      </c>
      <c r="B113">
        <v>448</v>
      </c>
    </row>
    <row r="114" spans="1:2" x14ac:dyDescent="0.3">
      <c r="A114" t="s">
        <v>93</v>
      </c>
      <c r="B114">
        <v>504</v>
      </c>
    </row>
    <row r="115" spans="1:2" x14ac:dyDescent="0.3">
      <c r="A115" t="s">
        <v>234</v>
      </c>
      <c r="B115">
        <v>23</v>
      </c>
    </row>
    <row r="116" spans="1:2" x14ac:dyDescent="0.3">
      <c r="A116" t="s">
        <v>154</v>
      </c>
      <c r="B116">
        <v>198</v>
      </c>
    </row>
    <row r="117" spans="1:2" x14ac:dyDescent="0.3">
      <c r="A117" t="s">
        <v>143</v>
      </c>
      <c r="B117">
        <v>198</v>
      </c>
    </row>
    <row r="118" spans="1:2" x14ac:dyDescent="0.3">
      <c r="A118" t="s">
        <v>117</v>
      </c>
      <c r="B118">
        <v>380</v>
      </c>
    </row>
    <row r="119" spans="1:2" x14ac:dyDescent="0.3">
      <c r="A119" t="s">
        <v>172</v>
      </c>
      <c r="B119">
        <v>251</v>
      </c>
    </row>
    <row r="120" spans="1:2" x14ac:dyDescent="0.3">
      <c r="A120" t="s">
        <v>85</v>
      </c>
      <c r="B120">
        <v>636</v>
      </c>
    </row>
    <row r="121" spans="1:2" x14ac:dyDescent="0.3">
      <c r="A121" t="s">
        <v>3</v>
      </c>
      <c r="B121">
        <v>357</v>
      </c>
    </row>
    <row r="122" spans="1:2" x14ac:dyDescent="0.3">
      <c r="A122" t="s">
        <v>77</v>
      </c>
      <c r="B122">
        <v>683</v>
      </c>
    </row>
    <row r="123" spans="1:2" x14ac:dyDescent="0.3">
      <c r="A123" t="s">
        <v>134</v>
      </c>
      <c r="B123">
        <v>265</v>
      </c>
    </row>
    <row r="124" spans="1:2" x14ac:dyDescent="0.3">
      <c r="A124" t="s">
        <v>6</v>
      </c>
      <c r="B124">
        <v>5912</v>
      </c>
    </row>
    <row r="125" spans="1:2" x14ac:dyDescent="0.3">
      <c r="A125" t="s">
        <v>170</v>
      </c>
      <c r="B125">
        <v>125</v>
      </c>
    </row>
    <row r="126" spans="1:2" x14ac:dyDescent="0.3">
      <c r="A126" t="s">
        <v>260</v>
      </c>
      <c r="B126">
        <v>15</v>
      </c>
    </row>
    <row r="127" spans="1:2" x14ac:dyDescent="0.3">
      <c r="A127" t="s">
        <v>291</v>
      </c>
      <c r="B127">
        <v>8952</v>
      </c>
    </row>
    <row r="128" spans="1:2" x14ac:dyDescent="0.3">
      <c r="A128" t="s">
        <v>303</v>
      </c>
      <c r="B128">
        <v>1029</v>
      </c>
    </row>
    <row r="129" spans="1:2" x14ac:dyDescent="0.3">
      <c r="A129" t="s">
        <v>142</v>
      </c>
      <c r="B129">
        <v>209</v>
      </c>
    </row>
    <row r="130" spans="1:2" x14ac:dyDescent="0.3">
      <c r="A130" t="s">
        <v>9</v>
      </c>
      <c r="B130">
        <v>2670</v>
      </c>
    </row>
    <row r="131" spans="1:2" x14ac:dyDescent="0.3">
      <c r="A131" t="s">
        <v>295</v>
      </c>
      <c r="B131">
        <v>7220</v>
      </c>
    </row>
    <row r="132" spans="1:2" x14ac:dyDescent="0.3">
      <c r="A132" t="s">
        <v>313</v>
      </c>
      <c r="B132">
        <v>7</v>
      </c>
    </row>
    <row r="133" spans="1:2" x14ac:dyDescent="0.3">
      <c r="A133" t="s">
        <v>307</v>
      </c>
      <c r="B133">
        <v>374</v>
      </c>
    </row>
    <row r="134" spans="1:2" x14ac:dyDescent="0.3">
      <c r="A134" t="s">
        <v>152</v>
      </c>
      <c r="B134">
        <v>225</v>
      </c>
    </row>
    <row r="135" spans="1:2" x14ac:dyDescent="0.3">
      <c r="A135" t="s">
        <v>252</v>
      </c>
      <c r="B135">
        <v>400</v>
      </c>
    </row>
    <row r="136" spans="1:2" x14ac:dyDescent="0.3">
      <c r="A136" t="s">
        <v>283</v>
      </c>
      <c r="B136">
        <v>2</v>
      </c>
    </row>
    <row r="137" spans="1:2" x14ac:dyDescent="0.3">
      <c r="A137" t="s">
        <v>130</v>
      </c>
      <c r="B137">
        <v>242</v>
      </c>
    </row>
    <row r="138" spans="1:2" x14ac:dyDescent="0.3">
      <c r="A138" t="s">
        <v>71</v>
      </c>
      <c r="B138">
        <v>826</v>
      </c>
    </row>
    <row r="139" spans="1:2" x14ac:dyDescent="0.3">
      <c r="A139" t="s">
        <v>146</v>
      </c>
      <c r="B139">
        <v>255</v>
      </c>
    </row>
    <row r="140" spans="1:2" x14ac:dyDescent="0.3">
      <c r="A140" t="s">
        <v>127</v>
      </c>
      <c r="B140">
        <v>288</v>
      </c>
    </row>
    <row r="141" spans="1:2" x14ac:dyDescent="0.3">
      <c r="A141" t="s">
        <v>2</v>
      </c>
      <c r="B141">
        <v>51656</v>
      </c>
    </row>
    <row r="142" spans="1:2" x14ac:dyDescent="0.3">
      <c r="A142" t="s">
        <v>212</v>
      </c>
      <c r="B142">
        <v>33</v>
      </c>
    </row>
    <row r="143" spans="1:2" x14ac:dyDescent="0.3">
      <c r="A143" t="s">
        <v>226</v>
      </c>
      <c r="B143">
        <v>19</v>
      </c>
    </row>
    <row r="144" spans="1:2" x14ac:dyDescent="0.3">
      <c r="A144" t="s">
        <v>174</v>
      </c>
      <c r="B144">
        <v>86</v>
      </c>
    </row>
    <row r="145" spans="1:2" x14ac:dyDescent="0.3">
      <c r="A145" t="s">
        <v>267</v>
      </c>
      <c r="B145">
        <v>22</v>
      </c>
    </row>
    <row r="146" spans="1:2" x14ac:dyDescent="0.3">
      <c r="A146" t="s">
        <v>243</v>
      </c>
      <c r="B146">
        <v>16</v>
      </c>
    </row>
    <row r="147" spans="1:2" x14ac:dyDescent="0.3">
      <c r="A147" t="s">
        <v>214</v>
      </c>
      <c r="B147">
        <v>116</v>
      </c>
    </row>
    <row r="148" spans="1:2" x14ac:dyDescent="0.3">
      <c r="A148" t="s">
        <v>7</v>
      </c>
      <c r="B148">
        <v>4796</v>
      </c>
    </row>
    <row r="149" spans="1:2" x14ac:dyDescent="0.3">
      <c r="A149" t="s">
        <v>53</v>
      </c>
      <c r="B149">
        <v>1524</v>
      </c>
    </row>
    <row r="150" spans="1:2" x14ac:dyDescent="0.3">
      <c r="A150" t="s">
        <v>107</v>
      </c>
      <c r="B150">
        <v>471</v>
      </c>
    </row>
    <row r="151" spans="1:2" x14ac:dyDescent="0.3">
      <c r="A151" t="s">
        <v>109</v>
      </c>
      <c r="B151">
        <v>424</v>
      </c>
    </row>
    <row r="152" spans="1:2" x14ac:dyDescent="0.3">
      <c r="A152" t="s">
        <v>43</v>
      </c>
      <c r="B152">
        <v>2212</v>
      </c>
    </row>
    <row r="153" spans="1:2" x14ac:dyDescent="0.3">
      <c r="A153" t="s">
        <v>167</v>
      </c>
      <c r="B153">
        <v>108</v>
      </c>
    </row>
    <row r="154" spans="1:2" x14ac:dyDescent="0.3">
      <c r="A154" t="s">
        <v>103</v>
      </c>
      <c r="B154">
        <v>386</v>
      </c>
    </row>
    <row r="155" spans="1:2" x14ac:dyDescent="0.3">
      <c r="A155" t="s">
        <v>30</v>
      </c>
      <c r="B155">
        <v>4643</v>
      </c>
    </row>
    <row r="156" spans="1:2" x14ac:dyDescent="0.3">
      <c r="A156" t="s">
        <v>17</v>
      </c>
      <c r="B156">
        <v>10137</v>
      </c>
    </row>
    <row r="157" spans="1:2" x14ac:dyDescent="0.3">
      <c r="A157" t="s">
        <v>236</v>
      </c>
      <c r="B157">
        <v>21</v>
      </c>
    </row>
    <row r="158" spans="1:2" x14ac:dyDescent="0.3">
      <c r="A158" t="s">
        <v>202</v>
      </c>
      <c r="B158">
        <v>1264</v>
      </c>
    </row>
    <row r="159" spans="1:2" x14ac:dyDescent="0.3">
      <c r="A159" t="s">
        <v>32</v>
      </c>
      <c r="B159">
        <v>3722</v>
      </c>
    </row>
    <row r="160" spans="1:2" x14ac:dyDescent="0.3">
      <c r="A160" t="s">
        <v>58</v>
      </c>
      <c r="B160">
        <v>1064</v>
      </c>
    </row>
    <row r="161" spans="1:2" x14ac:dyDescent="0.3">
      <c r="A161" t="s">
        <v>138</v>
      </c>
      <c r="B161">
        <v>222</v>
      </c>
    </row>
    <row r="162" spans="1:2" x14ac:dyDescent="0.3">
      <c r="A162" t="s">
        <v>105</v>
      </c>
      <c r="B162">
        <v>357</v>
      </c>
    </row>
    <row r="163" spans="1:2" x14ac:dyDescent="0.3">
      <c r="A163" t="s">
        <v>248</v>
      </c>
      <c r="B163">
        <v>5</v>
      </c>
    </row>
    <row r="164" spans="1:2" x14ac:dyDescent="0.3">
      <c r="A164" t="s">
        <v>281</v>
      </c>
      <c r="B164">
        <v>26</v>
      </c>
    </row>
    <row r="165" spans="1:2" x14ac:dyDescent="0.3">
      <c r="A165" t="s">
        <v>179</v>
      </c>
      <c r="B165">
        <v>151</v>
      </c>
    </row>
    <row r="166" spans="1:2" x14ac:dyDescent="0.3">
      <c r="A166" t="s">
        <v>99</v>
      </c>
      <c r="B166">
        <v>470</v>
      </c>
    </row>
    <row r="167" spans="1:2" x14ac:dyDescent="0.3">
      <c r="A167" t="s">
        <v>185</v>
      </c>
      <c r="B167">
        <v>80</v>
      </c>
    </row>
    <row r="168" spans="1:2" x14ac:dyDescent="0.3">
      <c r="A168" t="s">
        <v>259</v>
      </c>
      <c r="B168">
        <v>7</v>
      </c>
    </row>
    <row r="169" spans="1:2" x14ac:dyDescent="0.3">
      <c r="A169" t="s">
        <v>292</v>
      </c>
      <c r="B169">
        <v>7656</v>
      </c>
    </row>
    <row r="170" spans="1:2" x14ac:dyDescent="0.3">
      <c r="A170" t="s">
        <v>289</v>
      </c>
      <c r="B170">
        <v>13689</v>
      </c>
    </row>
    <row r="171" spans="1:2" x14ac:dyDescent="0.3">
      <c r="A171" t="s">
        <v>33</v>
      </c>
      <c r="B171">
        <v>3602</v>
      </c>
    </row>
    <row r="172" spans="1:2" x14ac:dyDescent="0.3">
      <c r="A172" t="s">
        <v>308</v>
      </c>
      <c r="B172">
        <v>367</v>
      </c>
    </row>
    <row r="173" spans="1:2" x14ac:dyDescent="0.3">
      <c r="A173" t="s">
        <v>112</v>
      </c>
      <c r="B173">
        <v>12813</v>
      </c>
    </row>
    <row r="174" spans="1:2" x14ac:dyDescent="0.3">
      <c r="A174" t="s">
        <v>228</v>
      </c>
      <c r="B174">
        <v>19</v>
      </c>
    </row>
    <row r="175" spans="1:2" x14ac:dyDescent="0.3">
      <c r="A175" t="s">
        <v>195</v>
      </c>
      <c r="B175">
        <v>62</v>
      </c>
    </row>
    <row r="176" spans="1:2" x14ac:dyDescent="0.3">
      <c r="A176" t="s">
        <v>132</v>
      </c>
      <c r="B176">
        <v>247</v>
      </c>
    </row>
    <row r="177" spans="1:2" x14ac:dyDescent="0.3">
      <c r="A177" t="s">
        <v>102</v>
      </c>
      <c r="B177">
        <v>1047</v>
      </c>
    </row>
    <row r="178" spans="1:2" x14ac:dyDescent="0.3">
      <c r="A178" t="s">
        <v>159</v>
      </c>
      <c r="B178">
        <v>144</v>
      </c>
    </row>
    <row r="179" spans="1:2" x14ac:dyDescent="0.3">
      <c r="A179" t="s">
        <v>187</v>
      </c>
      <c r="B179">
        <v>66</v>
      </c>
    </row>
    <row r="180" spans="1:2" x14ac:dyDescent="0.3">
      <c r="A180" t="s">
        <v>95</v>
      </c>
      <c r="B180">
        <v>591</v>
      </c>
    </row>
    <row r="181" spans="1:2" x14ac:dyDescent="0.3">
      <c r="A181" t="s">
        <v>297</v>
      </c>
      <c r="B181">
        <v>4565</v>
      </c>
    </row>
    <row r="182" spans="1:2" x14ac:dyDescent="0.3">
      <c r="A182" t="s">
        <v>294</v>
      </c>
      <c r="B182">
        <v>7387</v>
      </c>
    </row>
    <row r="183" spans="1:2" x14ac:dyDescent="0.3">
      <c r="A183" t="s">
        <v>199</v>
      </c>
      <c r="B183">
        <v>54</v>
      </c>
    </row>
    <row r="184" spans="1:2" x14ac:dyDescent="0.3">
      <c r="A184" t="s">
        <v>173</v>
      </c>
      <c r="B184">
        <v>1145</v>
      </c>
    </row>
    <row r="185" spans="1:2" x14ac:dyDescent="0.3">
      <c r="A185" t="s">
        <v>311</v>
      </c>
      <c r="B185">
        <v>149</v>
      </c>
    </row>
    <row r="186" spans="1:2" x14ac:dyDescent="0.3">
      <c r="A186" t="s">
        <v>211</v>
      </c>
      <c r="B186">
        <v>34</v>
      </c>
    </row>
    <row r="187" spans="1:2" x14ac:dyDescent="0.3">
      <c r="A187" t="s">
        <v>46</v>
      </c>
      <c r="B187">
        <v>4249</v>
      </c>
    </row>
    <row r="188" spans="1:2" x14ac:dyDescent="0.3">
      <c r="A188" t="s">
        <v>296</v>
      </c>
      <c r="B188">
        <v>4476</v>
      </c>
    </row>
    <row r="189" spans="1:2" x14ac:dyDescent="0.3">
      <c r="A189" t="s">
        <v>160</v>
      </c>
      <c r="B189">
        <v>156</v>
      </c>
    </row>
    <row r="190" spans="1:2" x14ac:dyDescent="0.3">
      <c r="A190" t="s">
        <v>290</v>
      </c>
      <c r="B190">
        <v>9321</v>
      </c>
    </row>
    <row r="191" spans="1:2" x14ac:dyDescent="0.3">
      <c r="A191" t="s">
        <v>5</v>
      </c>
      <c r="B191">
        <v>2187</v>
      </c>
    </row>
    <row r="192" spans="1:2" x14ac:dyDescent="0.3">
      <c r="A192" t="s">
        <v>137</v>
      </c>
      <c r="B192">
        <v>395</v>
      </c>
    </row>
    <row r="193" spans="1:2" x14ac:dyDescent="0.3">
      <c r="A193" t="s">
        <v>81</v>
      </c>
      <c r="B193">
        <v>869</v>
      </c>
    </row>
    <row r="194" spans="1:2" x14ac:dyDescent="0.3">
      <c r="A194" t="s">
        <v>158</v>
      </c>
      <c r="B194">
        <v>164</v>
      </c>
    </row>
    <row r="195" spans="1:2" x14ac:dyDescent="0.3">
      <c r="A195" t="s">
        <v>191</v>
      </c>
      <c r="B195">
        <v>121</v>
      </c>
    </row>
    <row r="196" spans="1:2" x14ac:dyDescent="0.3">
      <c r="A196" t="s">
        <v>82</v>
      </c>
      <c r="B196">
        <v>666</v>
      </c>
    </row>
    <row r="197" spans="1:2" x14ac:dyDescent="0.3">
      <c r="A197" t="s">
        <v>298</v>
      </c>
      <c r="B197">
        <v>3586</v>
      </c>
    </row>
    <row r="198" spans="1:2" x14ac:dyDescent="0.3">
      <c r="A198" t="s">
        <v>70</v>
      </c>
      <c r="B198">
        <v>756</v>
      </c>
    </row>
    <row r="199" spans="1:2" x14ac:dyDescent="0.3">
      <c r="A199" t="s">
        <v>131</v>
      </c>
      <c r="B199">
        <v>388</v>
      </c>
    </row>
    <row r="200" spans="1:2" x14ac:dyDescent="0.3">
      <c r="A200" t="s">
        <v>166</v>
      </c>
      <c r="B200">
        <v>144</v>
      </c>
    </row>
    <row r="201" spans="1:2" x14ac:dyDescent="0.3">
      <c r="A201" t="s">
        <v>67</v>
      </c>
      <c r="B201">
        <v>816</v>
      </c>
    </row>
    <row r="202" spans="1:2" x14ac:dyDescent="0.3">
      <c r="A202" t="s">
        <v>178</v>
      </c>
      <c r="B202">
        <v>75</v>
      </c>
    </row>
    <row r="203" spans="1:2" x14ac:dyDescent="0.3">
      <c r="A203" t="s">
        <v>90</v>
      </c>
      <c r="B203">
        <v>559</v>
      </c>
    </row>
    <row r="204" spans="1:2" x14ac:dyDescent="0.3">
      <c r="A204" t="s">
        <v>0</v>
      </c>
      <c r="B204">
        <v>34213</v>
      </c>
    </row>
    <row r="205" spans="1:2" x14ac:dyDescent="0.3">
      <c r="A205" t="s">
        <v>54</v>
      </c>
      <c r="B205">
        <v>1315</v>
      </c>
    </row>
    <row r="206" spans="1:2" x14ac:dyDescent="0.3">
      <c r="A206" t="s">
        <v>12</v>
      </c>
      <c r="B206">
        <v>2065</v>
      </c>
    </row>
  </sheetData>
  <sortState xmlns:xlrd2="http://schemas.microsoft.com/office/spreadsheetml/2017/richdata2" ref="A2:B206">
    <sortCondition ref="A2:A20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7BE97-EA06-4059-99C2-12CB449BE65C}">
  <dimension ref="A1:I55"/>
  <sheetViews>
    <sheetView workbookViewId="0">
      <selection activeCell="D3" sqref="D3"/>
    </sheetView>
  </sheetViews>
  <sheetFormatPr defaultRowHeight="14.4" x14ac:dyDescent="0.3"/>
  <cols>
    <col min="1" max="1" width="19.88671875" customWidth="1"/>
    <col min="8" max="8" width="21.6640625" customWidth="1"/>
  </cols>
  <sheetData>
    <row r="1" spans="1:9" s="1" customFormat="1" x14ac:dyDescent="0.3">
      <c r="A1" s="1" t="s">
        <v>345</v>
      </c>
      <c r="B1" s="1" t="s">
        <v>22</v>
      </c>
      <c r="C1" s="1" t="s">
        <v>343</v>
      </c>
      <c r="F1" s="1" t="s">
        <v>4</v>
      </c>
      <c r="H1" s="1" t="s">
        <v>345</v>
      </c>
      <c r="I1" s="1" t="s">
        <v>343</v>
      </c>
    </row>
    <row r="2" spans="1:9" x14ac:dyDescent="0.3">
      <c r="A2" t="s">
        <v>346</v>
      </c>
      <c r="B2">
        <v>98987</v>
      </c>
      <c r="C2">
        <f>B2 /$F$2 * 100</f>
        <v>26.382743952494163</v>
      </c>
      <c r="F2">
        <v>375196</v>
      </c>
      <c r="H2" t="s">
        <v>346</v>
      </c>
      <c r="I2">
        <v>26.382743952494163</v>
      </c>
    </row>
    <row r="3" spans="1:9" x14ac:dyDescent="0.3">
      <c r="A3" t="s">
        <v>104</v>
      </c>
      <c r="B3">
        <v>85939</v>
      </c>
      <c r="C3">
        <f t="shared" ref="C3:C55" si="0">B3 /$F$2 * 100</f>
        <v>22.905094937046236</v>
      </c>
      <c r="H3" t="s">
        <v>104</v>
      </c>
      <c r="I3">
        <v>22.905094937046236</v>
      </c>
    </row>
    <row r="4" spans="1:9" x14ac:dyDescent="0.3">
      <c r="A4" t="s">
        <v>347</v>
      </c>
      <c r="B4">
        <v>26708</v>
      </c>
      <c r="C4">
        <f t="shared" si="0"/>
        <v>7.1184127762556102</v>
      </c>
      <c r="D4">
        <f>SUM(C2:C4)</f>
        <v>56.406251665796006</v>
      </c>
      <c r="H4" t="s">
        <v>347</v>
      </c>
      <c r="I4">
        <v>7.1184127762556102</v>
      </c>
    </row>
    <row r="5" spans="1:9" x14ac:dyDescent="0.3">
      <c r="A5" t="s">
        <v>352</v>
      </c>
      <c r="B5">
        <v>20770</v>
      </c>
      <c r="C5">
        <f t="shared" si="0"/>
        <v>5.5357733024872333</v>
      </c>
      <c r="H5" t="s">
        <v>352</v>
      </c>
      <c r="I5">
        <v>5.5357733024872333</v>
      </c>
    </row>
    <row r="6" spans="1:9" x14ac:dyDescent="0.3">
      <c r="A6" t="s">
        <v>359</v>
      </c>
      <c r="B6">
        <v>15189</v>
      </c>
      <c r="C6">
        <f t="shared" si="0"/>
        <v>4.0482840968453822</v>
      </c>
      <c r="H6" t="s">
        <v>359</v>
      </c>
      <c r="I6">
        <v>4.0482840968453822</v>
      </c>
    </row>
    <row r="7" spans="1:9" x14ac:dyDescent="0.3">
      <c r="A7" t="s">
        <v>351</v>
      </c>
      <c r="B7">
        <v>14603</v>
      </c>
      <c r="C7">
        <f t="shared" si="0"/>
        <v>3.8920990628897965</v>
      </c>
      <c r="H7" t="s">
        <v>351</v>
      </c>
      <c r="I7">
        <v>3.8920990628897965</v>
      </c>
    </row>
    <row r="8" spans="1:9" x14ac:dyDescent="0.3">
      <c r="A8" t="s">
        <v>353</v>
      </c>
      <c r="B8">
        <v>13552</v>
      </c>
      <c r="C8">
        <f t="shared" si="0"/>
        <v>3.6119788057441973</v>
      </c>
      <c r="H8" t="s">
        <v>353</v>
      </c>
      <c r="I8">
        <v>3.6119788057441973</v>
      </c>
    </row>
    <row r="9" spans="1:9" x14ac:dyDescent="0.3">
      <c r="A9" t="s">
        <v>357</v>
      </c>
      <c r="B9">
        <v>12737</v>
      </c>
      <c r="C9">
        <f t="shared" si="0"/>
        <v>3.3947590059595516</v>
      </c>
      <c r="H9" t="s">
        <v>357</v>
      </c>
      <c r="I9">
        <v>3.3947590059595516</v>
      </c>
    </row>
    <row r="10" spans="1:9" x14ac:dyDescent="0.3">
      <c r="A10" t="s">
        <v>348</v>
      </c>
      <c r="B10">
        <v>11270</v>
      </c>
      <c r="C10">
        <f t="shared" si="0"/>
        <v>3.0037633663471892</v>
      </c>
      <c r="H10" t="s">
        <v>348</v>
      </c>
      <c r="I10">
        <v>3.0037633663471892</v>
      </c>
    </row>
    <row r="11" spans="1:9" x14ac:dyDescent="0.3">
      <c r="A11" t="s">
        <v>350</v>
      </c>
      <c r="B11">
        <v>10610</v>
      </c>
      <c r="C11">
        <f t="shared" si="0"/>
        <v>2.8278553076258808</v>
      </c>
      <c r="H11" t="s">
        <v>350</v>
      </c>
      <c r="I11">
        <v>2.8278553076258808</v>
      </c>
    </row>
    <row r="12" spans="1:9" x14ac:dyDescent="0.3">
      <c r="A12" t="s">
        <v>349</v>
      </c>
      <c r="B12">
        <v>10514</v>
      </c>
      <c r="C12">
        <f t="shared" si="0"/>
        <v>2.8022686809027815</v>
      </c>
      <c r="H12" t="s">
        <v>3</v>
      </c>
      <c r="I12">
        <f>100 - SUM(I2:I11)</f>
        <v>17.279235386304748</v>
      </c>
    </row>
    <row r="13" spans="1:9" x14ac:dyDescent="0.3">
      <c r="A13" t="s">
        <v>358</v>
      </c>
      <c r="B13">
        <v>9224</v>
      </c>
      <c r="C13">
        <f t="shared" si="0"/>
        <v>2.4584483843111333</v>
      </c>
    </row>
    <row r="14" spans="1:9" x14ac:dyDescent="0.3">
      <c r="A14" t="s">
        <v>354</v>
      </c>
      <c r="B14">
        <v>7259</v>
      </c>
      <c r="C14">
        <f t="shared" si="0"/>
        <v>1.9347221185726928</v>
      </c>
    </row>
    <row r="15" spans="1:9" x14ac:dyDescent="0.3">
      <c r="A15" t="s">
        <v>355</v>
      </c>
      <c r="B15">
        <v>7013</v>
      </c>
      <c r="C15">
        <f t="shared" si="0"/>
        <v>1.8691563875947503</v>
      </c>
    </row>
    <row r="16" spans="1:9" x14ac:dyDescent="0.3">
      <c r="A16" t="s">
        <v>356</v>
      </c>
      <c r="B16">
        <v>6211</v>
      </c>
      <c r="C16">
        <f t="shared" si="0"/>
        <v>1.6554014435121909</v>
      </c>
    </row>
    <row r="17" spans="1:3" x14ac:dyDescent="0.3">
      <c r="A17" t="s">
        <v>360</v>
      </c>
      <c r="B17">
        <v>3783</v>
      </c>
      <c r="C17">
        <f t="shared" si="0"/>
        <v>1.0082730093071355</v>
      </c>
    </row>
    <row r="18" spans="1:3" x14ac:dyDescent="0.3">
      <c r="A18" t="s">
        <v>364</v>
      </c>
      <c r="B18">
        <v>3564</v>
      </c>
      <c r="C18">
        <f t="shared" si="0"/>
        <v>0.94990351709506504</v>
      </c>
    </row>
    <row r="19" spans="1:3" x14ac:dyDescent="0.3">
      <c r="A19" t="s">
        <v>361</v>
      </c>
      <c r="B19">
        <v>3548</v>
      </c>
      <c r="C19">
        <f t="shared" si="0"/>
        <v>0.94563907930788182</v>
      </c>
    </row>
    <row r="20" spans="1:3" x14ac:dyDescent="0.3">
      <c r="A20" t="s">
        <v>366</v>
      </c>
      <c r="B20">
        <v>2454</v>
      </c>
      <c r="C20">
        <f t="shared" si="0"/>
        <v>0.65405814560922826</v>
      </c>
    </row>
    <row r="21" spans="1:3" x14ac:dyDescent="0.3">
      <c r="A21" t="s">
        <v>75</v>
      </c>
      <c r="B21">
        <v>1782</v>
      </c>
      <c r="C21">
        <f t="shared" si="0"/>
        <v>0.47495175854753252</v>
      </c>
    </row>
    <row r="22" spans="1:3" x14ac:dyDescent="0.3">
      <c r="A22" t="s">
        <v>362</v>
      </c>
      <c r="B22">
        <v>1313</v>
      </c>
      <c r="C22">
        <f t="shared" si="0"/>
        <v>0.34995042591072401</v>
      </c>
    </row>
    <row r="23" spans="1:3" x14ac:dyDescent="0.3">
      <c r="A23" t="s">
        <v>365</v>
      </c>
      <c r="B23">
        <v>1232</v>
      </c>
      <c r="C23">
        <f t="shared" si="0"/>
        <v>0.3283617096131089</v>
      </c>
    </row>
    <row r="24" spans="1:3" x14ac:dyDescent="0.3">
      <c r="A24" t="s">
        <v>363</v>
      </c>
      <c r="B24">
        <v>1042</v>
      </c>
      <c r="C24">
        <f t="shared" si="0"/>
        <v>0.277721510890308</v>
      </c>
    </row>
    <row r="25" spans="1:3" x14ac:dyDescent="0.3">
      <c r="A25" t="s">
        <v>369</v>
      </c>
      <c r="B25">
        <v>883</v>
      </c>
      <c r="C25">
        <f t="shared" si="0"/>
        <v>0.23534366038017465</v>
      </c>
    </row>
    <row r="26" spans="1:3" x14ac:dyDescent="0.3">
      <c r="A26" t="s">
        <v>368</v>
      </c>
      <c r="B26">
        <v>718</v>
      </c>
      <c r="C26">
        <f t="shared" si="0"/>
        <v>0.19136664569984754</v>
      </c>
    </row>
    <row r="27" spans="1:3" x14ac:dyDescent="0.3">
      <c r="A27" t="s">
        <v>371</v>
      </c>
      <c r="B27">
        <v>662</v>
      </c>
      <c r="C27">
        <f t="shared" si="0"/>
        <v>0.17644111344470625</v>
      </c>
    </row>
    <row r="28" spans="1:3" x14ac:dyDescent="0.3">
      <c r="A28" t="s">
        <v>367</v>
      </c>
      <c r="B28">
        <v>639</v>
      </c>
      <c r="C28">
        <f t="shared" si="0"/>
        <v>0.17031098412563034</v>
      </c>
    </row>
    <row r="29" spans="1:3" x14ac:dyDescent="0.3">
      <c r="A29" t="s">
        <v>370</v>
      </c>
      <c r="B29">
        <v>502</v>
      </c>
      <c r="C29">
        <f t="shared" si="0"/>
        <v>0.13379673557287391</v>
      </c>
    </row>
    <row r="30" spans="1:3" x14ac:dyDescent="0.3">
      <c r="A30" t="s">
        <v>372</v>
      </c>
      <c r="B30">
        <v>286</v>
      </c>
      <c r="C30">
        <f t="shared" si="0"/>
        <v>7.6226825445900273E-2</v>
      </c>
    </row>
    <row r="31" spans="1:3" x14ac:dyDescent="0.3">
      <c r="A31" t="s">
        <v>377</v>
      </c>
      <c r="B31">
        <v>282</v>
      </c>
      <c r="C31">
        <f t="shared" si="0"/>
        <v>7.5160715999104469E-2</v>
      </c>
    </row>
    <row r="32" spans="1:3" x14ac:dyDescent="0.3">
      <c r="A32" t="s">
        <v>373</v>
      </c>
      <c r="B32">
        <v>270</v>
      </c>
      <c r="C32">
        <f t="shared" si="0"/>
        <v>7.1962387658717042E-2</v>
      </c>
    </row>
    <row r="33" spans="1:3" x14ac:dyDescent="0.3">
      <c r="A33" t="s">
        <v>378</v>
      </c>
      <c r="B33">
        <v>259</v>
      </c>
      <c r="C33">
        <f t="shared" si="0"/>
        <v>6.903058668002858E-2</v>
      </c>
    </row>
    <row r="34" spans="1:3" x14ac:dyDescent="0.3">
      <c r="A34" t="s">
        <v>374</v>
      </c>
      <c r="B34">
        <v>247</v>
      </c>
      <c r="C34">
        <f t="shared" si="0"/>
        <v>6.5832258339641153E-2</v>
      </c>
    </row>
    <row r="35" spans="1:3" x14ac:dyDescent="0.3">
      <c r="A35" t="s">
        <v>375</v>
      </c>
      <c r="B35">
        <v>230</v>
      </c>
      <c r="C35">
        <f t="shared" si="0"/>
        <v>6.1301293190758964E-2</v>
      </c>
    </row>
    <row r="36" spans="1:3" x14ac:dyDescent="0.3">
      <c r="A36" t="s">
        <v>376</v>
      </c>
      <c r="B36">
        <v>212</v>
      </c>
      <c r="C36">
        <f t="shared" si="0"/>
        <v>5.6503800680177824E-2</v>
      </c>
    </row>
    <row r="37" spans="1:3" x14ac:dyDescent="0.3">
      <c r="A37" t="s">
        <v>379</v>
      </c>
      <c r="B37">
        <v>118</v>
      </c>
      <c r="C37">
        <f t="shared" si="0"/>
        <v>3.1450228680476339E-2</v>
      </c>
    </row>
    <row r="38" spans="1:3" x14ac:dyDescent="0.3">
      <c r="A38" t="s">
        <v>380</v>
      </c>
      <c r="B38">
        <v>115</v>
      </c>
      <c r="C38">
        <f t="shared" si="0"/>
        <v>3.0650646595379482E-2</v>
      </c>
    </row>
    <row r="39" spans="1:3" x14ac:dyDescent="0.3">
      <c r="A39" t="s">
        <v>381</v>
      </c>
      <c r="B39">
        <v>100</v>
      </c>
      <c r="C39">
        <f t="shared" si="0"/>
        <v>2.6652736169895202E-2</v>
      </c>
    </row>
    <row r="40" spans="1:3" x14ac:dyDescent="0.3">
      <c r="A40" t="s">
        <v>382</v>
      </c>
      <c r="B40">
        <v>71</v>
      </c>
      <c r="C40">
        <f t="shared" si="0"/>
        <v>1.8923442680625593E-2</v>
      </c>
    </row>
    <row r="41" spans="1:3" x14ac:dyDescent="0.3">
      <c r="A41" t="s">
        <v>384</v>
      </c>
      <c r="B41">
        <v>50</v>
      </c>
      <c r="C41">
        <f t="shared" si="0"/>
        <v>1.3326368084947601E-2</v>
      </c>
    </row>
    <row r="42" spans="1:3" x14ac:dyDescent="0.3">
      <c r="A42" t="s">
        <v>383</v>
      </c>
      <c r="B42">
        <v>47</v>
      </c>
      <c r="C42">
        <f t="shared" si="0"/>
        <v>1.2526785999850744E-2</v>
      </c>
    </row>
    <row r="43" spans="1:3" x14ac:dyDescent="0.3">
      <c r="A43" t="s">
        <v>390</v>
      </c>
      <c r="B43">
        <v>33</v>
      </c>
      <c r="C43">
        <f t="shared" si="0"/>
        <v>8.7954029360654152E-3</v>
      </c>
    </row>
    <row r="44" spans="1:3" x14ac:dyDescent="0.3">
      <c r="A44" t="s">
        <v>386</v>
      </c>
      <c r="B44">
        <v>31</v>
      </c>
      <c r="C44">
        <f t="shared" si="0"/>
        <v>8.262348212667513E-3</v>
      </c>
    </row>
    <row r="45" spans="1:3" x14ac:dyDescent="0.3">
      <c r="A45" t="s">
        <v>385</v>
      </c>
      <c r="B45">
        <v>31</v>
      </c>
      <c r="C45">
        <f t="shared" si="0"/>
        <v>8.262348212667513E-3</v>
      </c>
    </row>
    <row r="46" spans="1:3" x14ac:dyDescent="0.3">
      <c r="A46" t="s">
        <v>387</v>
      </c>
      <c r="B46">
        <v>24</v>
      </c>
      <c r="C46">
        <f t="shared" si="0"/>
        <v>6.3966566807748485E-3</v>
      </c>
    </row>
    <row r="47" spans="1:3" x14ac:dyDescent="0.3">
      <c r="A47" t="s">
        <v>388</v>
      </c>
      <c r="B47">
        <v>24</v>
      </c>
      <c r="C47">
        <f t="shared" si="0"/>
        <v>6.3966566807748485E-3</v>
      </c>
    </row>
    <row r="48" spans="1:3" x14ac:dyDescent="0.3">
      <c r="A48" t="s">
        <v>389</v>
      </c>
      <c r="B48">
        <v>22</v>
      </c>
      <c r="C48">
        <f t="shared" si="0"/>
        <v>5.8636019573769446E-3</v>
      </c>
    </row>
    <row r="49" spans="1:3" x14ac:dyDescent="0.3">
      <c r="A49" t="s">
        <v>392</v>
      </c>
      <c r="B49">
        <v>11</v>
      </c>
      <c r="C49">
        <f t="shared" si="0"/>
        <v>2.9318009786884723E-3</v>
      </c>
    </row>
    <row r="50" spans="1:3" x14ac:dyDescent="0.3">
      <c r="A50" t="s">
        <v>391</v>
      </c>
      <c r="B50">
        <v>11</v>
      </c>
      <c r="C50">
        <f t="shared" si="0"/>
        <v>2.9318009786884723E-3</v>
      </c>
    </row>
    <row r="51" spans="1:3" x14ac:dyDescent="0.3">
      <c r="A51" t="s">
        <v>393</v>
      </c>
      <c r="B51">
        <v>5</v>
      </c>
      <c r="C51">
        <f t="shared" si="0"/>
        <v>1.33263680849476E-3</v>
      </c>
    </row>
    <row r="52" spans="1:3" x14ac:dyDescent="0.3">
      <c r="A52" t="s">
        <v>394</v>
      </c>
      <c r="B52">
        <v>4</v>
      </c>
      <c r="C52">
        <f t="shared" si="0"/>
        <v>1.066109446795808E-3</v>
      </c>
    </row>
    <row r="53" spans="1:3" x14ac:dyDescent="0.3">
      <c r="A53" t="s">
        <v>396</v>
      </c>
      <c r="B53">
        <v>2</v>
      </c>
      <c r="C53">
        <f t="shared" si="0"/>
        <v>5.3305472339790401E-4</v>
      </c>
    </row>
    <row r="54" spans="1:3" x14ac:dyDescent="0.3">
      <c r="A54" t="s">
        <v>395</v>
      </c>
      <c r="B54">
        <v>2</v>
      </c>
      <c r="C54">
        <f t="shared" si="0"/>
        <v>5.3305472339790401E-4</v>
      </c>
    </row>
    <row r="55" spans="1:3" x14ac:dyDescent="0.3">
      <c r="A55" t="s">
        <v>397</v>
      </c>
      <c r="B55">
        <v>1</v>
      </c>
      <c r="C55">
        <f t="shared" si="0"/>
        <v>2.66527361698952E-4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9EFC0-7979-4A0E-A531-2DEC2317B6D2}">
  <dimension ref="A1:G70"/>
  <sheetViews>
    <sheetView topLeftCell="A24" workbookViewId="0">
      <selection activeCell="B1" sqref="B1:B1048576"/>
    </sheetView>
  </sheetViews>
  <sheetFormatPr defaultRowHeight="14.4" x14ac:dyDescent="0.3"/>
  <cols>
    <col min="1" max="1" width="21.77734375" customWidth="1"/>
    <col min="2" max="2" width="13.21875" style="6" customWidth="1"/>
    <col min="3" max="3" width="16.5546875" style="3" customWidth="1"/>
    <col min="4" max="4" width="8.88671875" style="3"/>
    <col min="5" max="5" width="19.44140625" customWidth="1"/>
    <col min="6" max="6" width="13.33203125" customWidth="1"/>
    <col min="7" max="7" width="16.21875" customWidth="1"/>
  </cols>
  <sheetData>
    <row r="1" spans="1:7" s="1" customFormat="1" x14ac:dyDescent="0.3">
      <c r="A1" s="1" t="s">
        <v>344</v>
      </c>
      <c r="B1" s="7" t="s">
        <v>20</v>
      </c>
      <c r="C1" s="2" t="s">
        <v>21</v>
      </c>
      <c r="D1" s="2" t="s">
        <v>24</v>
      </c>
      <c r="E1" s="1" t="s">
        <v>26</v>
      </c>
      <c r="F1" s="1" t="s">
        <v>25</v>
      </c>
      <c r="G1" s="1" t="s">
        <v>27</v>
      </c>
    </row>
    <row r="2" spans="1:7" x14ac:dyDescent="0.3">
      <c r="A2" t="s">
        <v>190</v>
      </c>
      <c r="B2" s="6">
        <v>13237</v>
      </c>
      <c r="C2" s="3">
        <f>B2/$E$2 * 100</f>
        <v>31.276877274230898</v>
      </c>
      <c r="D2" s="3">
        <f>B2 /$F$2 * 100</f>
        <v>3.5280226868090279</v>
      </c>
      <c r="E2" s="6">
        <v>42322</v>
      </c>
      <c r="F2" s="6">
        <v>375196</v>
      </c>
      <c r="G2" s="3">
        <f>$E$2 / $F$2 * 100</f>
        <v>11.279971001823046</v>
      </c>
    </row>
    <row r="3" spans="1:7" x14ac:dyDescent="0.3">
      <c r="A3" t="s">
        <v>1</v>
      </c>
      <c r="B3" s="6">
        <v>8224</v>
      </c>
      <c r="C3" s="3">
        <f t="shared" ref="C3:C21" si="0">B3/$E$2 * 100</f>
        <v>19.431973914276263</v>
      </c>
      <c r="D3" s="3">
        <f t="shared" ref="D3:D21" si="1">B3 /$F$2 * 100</f>
        <v>2.1919210226121812</v>
      </c>
    </row>
    <row r="4" spans="1:7" x14ac:dyDescent="0.3">
      <c r="A4" t="s">
        <v>321</v>
      </c>
      <c r="B4" s="6">
        <v>4862</v>
      </c>
      <c r="C4" s="3">
        <f t="shared" si="0"/>
        <v>11.488114928406031</v>
      </c>
      <c r="D4" s="3">
        <f t="shared" si="1"/>
        <v>1.2958560325803048</v>
      </c>
    </row>
    <row r="5" spans="1:7" x14ac:dyDescent="0.3">
      <c r="A5" t="s">
        <v>323</v>
      </c>
      <c r="B5" s="6">
        <v>3164</v>
      </c>
      <c r="C5" s="3">
        <f t="shared" si="0"/>
        <v>7.476017201455508</v>
      </c>
      <c r="D5" s="3">
        <f t="shared" si="1"/>
        <v>0.84329257241548405</v>
      </c>
    </row>
    <row r="6" spans="1:7" x14ac:dyDescent="0.3">
      <c r="A6" t="s">
        <v>291</v>
      </c>
      <c r="B6" s="6">
        <v>2686</v>
      </c>
      <c r="C6" s="3">
        <f t="shared" si="0"/>
        <v>6.3465809744341</v>
      </c>
      <c r="D6" s="3">
        <f t="shared" si="1"/>
        <v>0.71589249352338513</v>
      </c>
    </row>
    <row r="7" spans="1:7" x14ac:dyDescent="0.3">
      <c r="A7" t="s">
        <v>324</v>
      </c>
      <c r="B7" s="6">
        <v>1880</v>
      </c>
      <c r="C7" s="3">
        <f t="shared" si="0"/>
        <v>4.4421341146448654</v>
      </c>
      <c r="D7" s="3">
        <f t="shared" si="1"/>
        <v>0.50107143999402981</v>
      </c>
    </row>
    <row r="8" spans="1:7" x14ac:dyDescent="0.3">
      <c r="A8" t="s">
        <v>60</v>
      </c>
      <c r="B8" s="6">
        <v>1180</v>
      </c>
      <c r="C8" s="3">
        <f t="shared" si="0"/>
        <v>2.7881480081281604</v>
      </c>
      <c r="D8" s="3">
        <f t="shared" si="1"/>
        <v>0.31450228680476339</v>
      </c>
    </row>
    <row r="9" spans="1:7" x14ac:dyDescent="0.3">
      <c r="A9" t="s">
        <v>327</v>
      </c>
      <c r="B9" s="6">
        <v>1049</v>
      </c>
      <c r="C9" s="3">
        <f t="shared" si="0"/>
        <v>2.4786163224800339</v>
      </c>
      <c r="D9" s="3">
        <f t="shared" si="1"/>
        <v>0.2795872024222007</v>
      </c>
    </row>
    <row r="10" spans="1:7" x14ac:dyDescent="0.3">
      <c r="A10" t="s">
        <v>322</v>
      </c>
      <c r="B10" s="6">
        <v>860</v>
      </c>
      <c r="C10" s="3">
        <f t="shared" si="0"/>
        <v>2.0320400737205238</v>
      </c>
      <c r="D10" s="3">
        <f t="shared" si="1"/>
        <v>0.22921353106109874</v>
      </c>
    </row>
    <row r="11" spans="1:7" x14ac:dyDescent="0.3">
      <c r="A11" t="s">
        <v>328</v>
      </c>
      <c r="B11" s="6">
        <v>684</v>
      </c>
      <c r="C11" s="3">
        <f t="shared" si="0"/>
        <v>1.6161807097963234</v>
      </c>
      <c r="D11" s="3">
        <f t="shared" si="1"/>
        <v>0.18230471540208318</v>
      </c>
    </row>
    <row r="12" spans="1:7" x14ac:dyDescent="0.3">
      <c r="A12" t="s">
        <v>329</v>
      </c>
      <c r="B12" s="6">
        <v>475</v>
      </c>
      <c r="C12" s="3">
        <f t="shared" si="0"/>
        <v>1.1223477151363357</v>
      </c>
      <c r="D12" s="3">
        <f t="shared" si="1"/>
        <v>0.12660049680700219</v>
      </c>
    </row>
    <row r="13" spans="1:7" x14ac:dyDescent="0.3">
      <c r="A13" t="s">
        <v>332</v>
      </c>
      <c r="B13" s="6">
        <v>466</v>
      </c>
      <c r="C13" s="3">
        <f t="shared" si="0"/>
        <v>1.101082179481121</v>
      </c>
      <c r="D13" s="3">
        <f t="shared" si="1"/>
        <v>0.12420175055171165</v>
      </c>
    </row>
    <row r="14" spans="1:7" x14ac:dyDescent="0.3">
      <c r="A14" t="s">
        <v>11</v>
      </c>
      <c r="B14" s="6">
        <v>460</v>
      </c>
      <c r="C14" s="3">
        <f t="shared" si="0"/>
        <v>1.0869051557109777</v>
      </c>
      <c r="D14" s="3">
        <f t="shared" si="1"/>
        <v>0.12260258638151793</v>
      </c>
    </row>
    <row r="15" spans="1:7" x14ac:dyDescent="0.3">
      <c r="A15" t="s">
        <v>330</v>
      </c>
      <c r="B15" s="6">
        <v>406</v>
      </c>
      <c r="C15" s="3">
        <f t="shared" si="0"/>
        <v>0.95931194177968893</v>
      </c>
      <c r="D15" s="3">
        <f t="shared" si="1"/>
        <v>0.10821010884977451</v>
      </c>
    </row>
    <row r="16" spans="1:7" x14ac:dyDescent="0.3">
      <c r="A16" t="s">
        <v>331</v>
      </c>
      <c r="B16" s="6">
        <v>400</v>
      </c>
      <c r="C16" s="3">
        <f t="shared" si="0"/>
        <v>0.94513491800954585</v>
      </c>
      <c r="D16" s="3">
        <f t="shared" si="1"/>
        <v>0.10661094467958081</v>
      </c>
    </row>
    <row r="17" spans="1:4" x14ac:dyDescent="0.3">
      <c r="A17" t="s">
        <v>37</v>
      </c>
      <c r="B17" s="6">
        <v>322</v>
      </c>
      <c r="C17" s="3">
        <f t="shared" si="0"/>
        <v>0.76083360899768437</v>
      </c>
      <c r="D17" s="3">
        <f t="shared" si="1"/>
        <v>8.5821810467062554E-2</v>
      </c>
    </row>
    <row r="18" spans="1:4" x14ac:dyDescent="0.3">
      <c r="A18" t="s">
        <v>31</v>
      </c>
      <c r="B18" s="6">
        <v>291</v>
      </c>
      <c r="C18" s="3">
        <f t="shared" si="0"/>
        <v>0.68758565285194462</v>
      </c>
      <c r="D18" s="3">
        <f t="shared" si="1"/>
        <v>7.7559462254395029E-2</v>
      </c>
    </row>
    <row r="19" spans="1:4" x14ac:dyDescent="0.3">
      <c r="A19" t="s">
        <v>325</v>
      </c>
      <c r="B19" s="6">
        <v>228</v>
      </c>
      <c r="C19" s="3">
        <f t="shared" si="0"/>
        <v>0.53872690326544115</v>
      </c>
      <c r="D19" s="3">
        <f t="shared" si="1"/>
        <v>6.0768238467361055E-2</v>
      </c>
    </row>
    <row r="20" spans="1:4" x14ac:dyDescent="0.3">
      <c r="A20" t="s">
        <v>334</v>
      </c>
      <c r="B20" s="6">
        <v>209</v>
      </c>
      <c r="C20" s="3">
        <f t="shared" si="0"/>
        <v>0.49383299465998776</v>
      </c>
      <c r="D20" s="3">
        <f t="shared" si="1"/>
        <v>5.5704218595080977E-2</v>
      </c>
    </row>
    <row r="21" spans="1:4" x14ac:dyDescent="0.3">
      <c r="A21" t="s">
        <v>0</v>
      </c>
      <c r="B21" s="6">
        <v>173</v>
      </c>
      <c r="C21" s="3">
        <f t="shared" si="0"/>
        <v>0.40877085203912861</v>
      </c>
      <c r="D21" s="3">
        <f t="shared" si="1"/>
        <v>4.6109233573918697E-2</v>
      </c>
    </row>
    <row r="22" spans="1:4" x14ac:dyDescent="0.3">
      <c r="A22" t="s">
        <v>115</v>
      </c>
      <c r="B22" s="6">
        <v>118</v>
      </c>
      <c r="C22" s="3">
        <f t="shared" ref="C22:C68" si="2">B22/$E$2 * 100</f>
        <v>0.27881480081281601</v>
      </c>
      <c r="D22" s="3">
        <f t="shared" ref="D22:D68" si="3">B22 /$F$2 * 100</f>
        <v>3.1450228680476339E-2</v>
      </c>
    </row>
    <row r="23" spans="1:4" x14ac:dyDescent="0.3">
      <c r="A23" t="s">
        <v>17</v>
      </c>
      <c r="B23" s="6">
        <v>115</v>
      </c>
      <c r="C23" s="3">
        <f t="shared" si="2"/>
        <v>0.27172628892774442</v>
      </c>
      <c r="D23" s="3">
        <f t="shared" si="3"/>
        <v>3.0650646595379482E-2</v>
      </c>
    </row>
    <row r="24" spans="1:4" x14ac:dyDescent="0.3">
      <c r="A24" t="s">
        <v>61</v>
      </c>
      <c r="B24" s="6">
        <v>86</v>
      </c>
      <c r="C24" s="3">
        <f t="shared" si="2"/>
        <v>0.20320400737205238</v>
      </c>
      <c r="D24" s="3">
        <f t="shared" si="3"/>
        <v>2.2921353106109873E-2</v>
      </c>
    </row>
    <row r="25" spans="1:4" x14ac:dyDescent="0.3">
      <c r="A25" t="s">
        <v>333</v>
      </c>
      <c r="B25" s="6">
        <v>81</v>
      </c>
      <c r="C25" s="3">
        <f t="shared" si="2"/>
        <v>0.19138982089693304</v>
      </c>
      <c r="D25" s="3">
        <f t="shared" si="3"/>
        <v>2.1588716297615114E-2</v>
      </c>
    </row>
    <row r="26" spans="1:4" x14ac:dyDescent="0.3">
      <c r="A26" t="s">
        <v>97</v>
      </c>
      <c r="B26" s="6">
        <v>67</v>
      </c>
      <c r="C26" s="3">
        <f t="shared" si="2"/>
        <v>0.15831009876659893</v>
      </c>
      <c r="D26" s="3">
        <f t="shared" si="3"/>
        <v>1.7857333233829785E-2</v>
      </c>
    </row>
    <row r="27" spans="1:4" x14ac:dyDescent="0.3">
      <c r="A27" t="s">
        <v>131</v>
      </c>
      <c r="B27" s="6">
        <v>62</v>
      </c>
      <c r="C27" s="3">
        <f t="shared" si="2"/>
        <v>0.1464959122914796</v>
      </c>
      <c r="D27" s="3">
        <f t="shared" si="3"/>
        <v>1.6524696425335026E-2</v>
      </c>
    </row>
    <row r="28" spans="1:4" x14ac:dyDescent="0.3">
      <c r="A28" t="s">
        <v>252</v>
      </c>
      <c r="B28" s="6">
        <v>55</v>
      </c>
      <c r="C28" s="3">
        <f t="shared" si="2"/>
        <v>0.12995605122631254</v>
      </c>
      <c r="D28" s="3">
        <f t="shared" si="3"/>
        <v>1.4659004893442362E-2</v>
      </c>
    </row>
    <row r="29" spans="1:4" x14ac:dyDescent="0.3">
      <c r="A29" t="s">
        <v>200</v>
      </c>
      <c r="B29" s="6">
        <v>41</v>
      </c>
      <c r="C29" s="3">
        <f t="shared" si="2"/>
        <v>9.6876329095978445E-2</v>
      </c>
      <c r="D29" s="3">
        <f t="shared" si="3"/>
        <v>1.0927621829657033E-2</v>
      </c>
    </row>
    <row r="30" spans="1:4" x14ac:dyDescent="0.3">
      <c r="A30" t="s">
        <v>125</v>
      </c>
      <c r="B30" s="6">
        <v>36</v>
      </c>
      <c r="C30" s="3">
        <f t="shared" si="2"/>
        <v>8.5062142620859135E-2</v>
      </c>
      <c r="D30" s="3">
        <f t="shared" si="3"/>
        <v>9.5949850211622736E-3</v>
      </c>
    </row>
    <row r="31" spans="1:4" x14ac:dyDescent="0.3">
      <c r="A31" t="s">
        <v>110</v>
      </c>
      <c r="B31" s="6">
        <v>35</v>
      </c>
      <c r="C31" s="3">
        <f t="shared" si="2"/>
        <v>8.2699305325835262E-2</v>
      </c>
      <c r="D31" s="3">
        <f t="shared" si="3"/>
        <v>9.3284576594633208E-3</v>
      </c>
    </row>
    <row r="32" spans="1:4" x14ac:dyDescent="0.3">
      <c r="A32" t="s">
        <v>58</v>
      </c>
      <c r="B32" s="6">
        <v>33</v>
      </c>
      <c r="C32" s="3">
        <f t="shared" si="2"/>
        <v>7.797363073578753E-2</v>
      </c>
      <c r="D32" s="3">
        <f t="shared" si="3"/>
        <v>8.7954029360654152E-3</v>
      </c>
    </row>
    <row r="33" spans="1:4" x14ac:dyDescent="0.3">
      <c r="A33" t="s">
        <v>126</v>
      </c>
      <c r="B33" s="6">
        <v>31</v>
      </c>
      <c r="C33" s="3">
        <f t="shared" si="2"/>
        <v>7.3247956145739798E-2</v>
      </c>
      <c r="D33" s="3">
        <f t="shared" si="3"/>
        <v>8.262348212667513E-3</v>
      </c>
    </row>
    <row r="34" spans="1:4" x14ac:dyDescent="0.3">
      <c r="A34" t="s">
        <v>201</v>
      </c>
      <c r="B34" s="6">
        <v>28</v>
      </c>
      <c r="C34" s="3">
        <f t="shared" si="2"/>
        <v>6.6159444260668221E-2</v>
      </c>
      <c r="D34" s="3">
        <f t="shared" si="3"/>
        <v>7.4627661275706554E-3</v>
      </c>
    </row>
    <row r="35" spans="1:4" x14ac:dyDescent="0.3">
      <c r="A35" t="s">
        <v>93</v>
      </c>
      <c r="B35" s="6">
        <v>25</v>
      </c>
      <c r="C35" s="3">
        <f t="shared" si="2"/>
        <v>5.9070932375596616E-2</v>
      </c>
      <c r="D35" s="3">
        <f t="shared" si="3"/>
        <v>6.6631840424738005E-3</v>
      </c>
    </row>
    <row r="36" spans="1:4" x14ac:dyDescent="0.3">
      <c r="A36" t="s">
        <v>43</v>
      </c>
      <c r="B36" s="6">
        <v>23</v>
      </c>
      <c r="C36" s="3">
        <f t="shared" si="2"/>
        <v>5.4345257785548884E-2</v>
      </c>
      <c r="D36" s="3">
        <f t="shared" si="3"/>
        <v>6.1301293190758957E-3</v>
      </c>
    </row>
    <row r="37" spans="1:4" x14ac:dyDescent="0.3">
      <c r="A37" t="s">
        <v>82</v>
      </c>
      <c r="B37" s="6">
        <v>23</v>
      </c>
      <c r="C37" s="3">
        <f t="shared" si="2"/>
        <v>5.4345257785548884E-2</v>
      </c>
      <c r="D37" s="3">
        <f t="shared" si="3"/>
        <v>6.1301293190758957E-3</v>
      </c>
    </row>
    <row r="38" spans="1:4" x14ac:dyDescent="0.3">
      <c r="A38" t="s">
        <v>122</v>
      </c>
      <c r="B38" s="6">
        <v>22</v>
      </c>
      <c r="C38" s="3">
        <f t="shared" si="2"/>
        <v>5.1982420490525025E-2</v>
      </c>
      <c r="D38" s="3">
        <f t="shared" si="3"/>
        <v>5.8636019573769446E-3</v>
      </c>
    </row>
    <row r="39" spans="1:4" x14ac:dyDescent="0.3">
      <c r="A39" t="s">
        <v>169</v>
      </c>
      <c r="B39" s="6">
        <v>20</v>
      </c>
      <c r="C39" s="3">
        <f t="shared" si="2"/>
        <v>4.7256745900477293E-2</v>
      </c>
      <c r="D39" s="3">
        <f t="shared" si="3"/>
        <v>5.3305472339790399E-3</v>
      </c>
    </row>
    <row r="40" spans="1:4" x14ac:dyDescent="0.3">
      <c r="A40" t="s">
        <v>160</v>
      </c>
      <c r="B40" s="6">
        <v>19</v>
      </c>
      <c r="C40" s="3">
        <f t="shared" si="2"/>
        <v>4.4893908605453427E-2</v>
      </c>
      <c r="D40" s="3">
        <f t="shared" si="3"/>
        <v>5.0640198722800888E-3</v>
      </c>
    </row>
    <row r="41" spans="1:4" x14ac:dyDescent="0.3">
      <c r="A41" t="s">
        <v>335</v>
      </c>
      <c r="B41" s="6">
        <v>17</v>
      </c>
      <c r="C41" s="3">
        <f t="shared" si="2"/>
        <v>4.0168234015405702E-2</v>
      </c>
      <c r="D41" s="3">
        <f t="shared" si="3"/>
        <v>4.530965148882184E-3</v>
      </c>
    </row>
    <row r="42" spans="1:4" x14ac:dyDescent="0.3">
      <c r="A42" t="s">
        <v>294</v>
      </c>
      <c r="B42" s="6">
        <v>14</v>
      </c>
      <c r="C42" s="3">
        <f t="shared" si="2"/>
        <v>3.307972213033411E-2</v>
      </c>
      <c r="D42" s="3">
        <f t="shared" si="3"/>
        <v>3.7313830637853277E-3</v>
      </c>
    </row>
    <row r="43" spans="1:4" x14ac:dyDescent="0.3">
      <c r="A43" t="s">
        <v>337</v>
      </c>
      <c r="B43" s="6">
        <v>14</v>
      </c>
      <c r="C43" s="3">
        <f t="shared" si="2"/>
        <v>3.307972213033411E-2</v>
      </c>
      <c r="D43" s="3">
        <f t="shared" si="3"/>
        <v>3.7313830637853277E-3</v>
      </c>
    </row>
    <row r="44" spans="1:4" x14ac:dyDescent="0.3">
      <c r="A44" t="s">
        <v>159</v>
      </c>
      <c r="B44" s="6">
        <v>14</v>
      </c>
      <c r="C44" s="3">
        <f t="shared" si="2"/>
        <v>3.307972213033411E-2</v>
      </c>
      <c r="D44" s="3">
        <f t="shared" si="3"/>
        <v>3.7313830637853277E-3</v>
      </c>
    </row>
    <row r="45" spans="1:4" x14ac:dyDescent="0.3">
      <c r="A45" t="s">
        <v>198</v>
      </c>
      <c r="B45" s="6">
        <v>12</v>
      </c>
      <c r="C45" s="3">
        <f t="shared" si="2"/>
        <v>2.8354047540286375E-2</v>
      </c>
      <c r="D45" s="3">
        <f t="shared" si="3"/>
        <v>3.1983283403874243E-3</v>
      </c>
    </row>
    <row r="46" spans="1:4" x14ac:dyDescent="0.3">
      <c r="A46" t="s">
        <v>267</v>
      </c>
      <c r="B46" s="6">
        <v>8</v>
      </c>
      <c r="C46" s="3">
        <f t="shared" si="2"/>
        <v>1.8902698360190918E-2</v>
      </c>
      <c r="D46" s="3">
        <f t="shared" si="3"/>
        <v>2.132218893591616E-3</v>
      </c>
    </row>
    <row r="47" spans="1:4" x14ac:dyDescent="0.3">
      <c r="A47" t="s">
        <v>69</v>
      </c>
      <c r="B47" s="6">
        <v>8</v>
      </c>
      <c r="C47" s="3">
        <f t="shared" si="2"/>
        <v>1.8902698360190918E-2</v>
      </c>
      <c r="D47" s="3">
        <f t="shared" si="3"/>
        <v>2.132218893591616E-3</v>
      </c>
    </row>
    <row r="48" spans="1:4" x14ac:dyDescent="0.3">
      <c r="A48" t="s">
        <v>326</v>
      </c>
      <c r="B48" s="6">
        <v>7</v>
      </c>
      <c r="C48" s="3">
        <f t="shared" si="2"/>
        <v>1.6539861065167055E-2</v>
      </c>
      <c r="D48" s="3">
        <f t="shared" si="3"/>
        <v>1.8656915318926639E-3</v>
      </c>
    </row>
    <row r="49" spans="1:4" x14ac:dyDescent="0.3">
      <c r="A49" t="s">
        <v>261</v>
      </c>
      <c r="B49" s="6">
        <v>5</v>
      </c>
      <c r="C49" s="3">
        <f t="shared" si="2"/>
        <v>1.1814186475119323E-2</v>
      </c>
      <c r="D49" s="3">
        <f t="shared" si="3"/>
        <v>1.33263680849476E-3</v>
      </c>
    </row>
    <row r="50" spans="1:4" x14ac:dyDescent="0.3">
      <c r="A50" t="s">
        <v>250</v>
      </c>
      <c r="B50" s="6">
        <v>5</v>
      </c>
      <c r="C50" s="3">
        <f t="shared" si="2"/>
        <v>1.1814186475119323E-2</v>
      </c>
      <c r="D50" s="3">
        <f t="shared" si="3"/>
        <v>1.33263680849476E-3</v>
      </c>
    </row>
    <row r="51" spans="1:4" x14ac:dyDescent="0.3">
      <c r="A51" t="s">
        <v>179</v>
      </c>
      <c r="B51" s="6">
        <v>4</v>
      </c>
      <c r="C51" s="3">
        <f t="shared" si="2"/>
        <v>9.4513491800954589E-3</v>
      </c>
      <c r="D51" s="3">
        <f t="shared" si="3"/>
        <v>1.066109446795808E-3</v>
      </c>
    </row>
    <row r="52" spans="1:4" x14ac:dyDescent="0.3">
      <c r="A52" t="s">
        <v>338</v>
      </c>
      <c r="B52" s="6">
        <v>4</v>
      </c>
      <c r="C52" s="3">
        <f t="shared" si="2"/>
        <v>9.4513491800954589E-3</v>
      </c>
      <c r="D52" s="3">
        <f t="shared" si="3"/>
        <v>1.066109446795808E-3</v>
      </c>
    </row>
    <row r="53" spans="1:4" x14ac:dyDescent="0.3">
      <c r="A53" t="s">
        <v>112</v>
      </c>
      <c r="B53" s="6">
        <v>4</v>
      </c>
      <c r="C53" s="3">
        <f t="shared" si="2"/>
        <v>9.4513491800954589E-3</v>
      </c>
      <c r="D53" s="3">
        <f t="shared" si="3"/>
        <v>1.066109446795808E-3</v>
      </c>
    </row>
    <row r="54" spans="1:4" x14ac:dyDescent="0.3">
      <c r="A54" t="s">
        <v>234</v>
      </c>
      <c r="B54" s="6">
        <v>4</v>
      </c>
      <c r="C54" s="3">
        <f t="shared" si="2"/>
        <v>9.4513491800954589E-3</v>
      </c>
      <c r="D54" s="3">
        <f t="shared" si="3"/>
        <v>1.066109446795808E-3</v>
      </c>
    </row>
    <row r="55" spans="1:4" x14ac:dyDescent="0.3">
      <c r="A55" t="s">
        <v>142</v>
      </c>
      <c r="B55" s="6">
        <v>3</v>
      </c>
      <c r="C55" s="3">
        <f t="shared" si="2"/>
        <v>7.0885118850715937E-3</v>
      </c>
      <c r="D55" s="3">
        <f t="shared" si="3"/>
        <v>7.9958208509685606E-4</v>
      </c>
    </row>
    <row r="56" spans="1:4" x14ac:dyDescent="0.3">
      <c r="A56" t="s">
        <v>164</v>
      </c>
      <c r="B56" s="6">
        <v>2</v>
      </c>
      <c r="C56" s="3">
        <f t="shared" si="2"/>
        <v>4.7256745900477294E-3</v>
      </c>
      <c r="D56" s="3">
        <f t="shared" si="3"/>
        <v>5.3305472339790401E-4</v>
      </c>
    </row>
    <row r="57" spans="1:4" x14ac:dyDescent="0.3">
      <c r="A57" t="s">
        <v>187</v>
      </c>
      <c r="B57" s="6">
        <v>2</v>
      </c>
      <c r="C57" s="3">
        <f t="shared" si="2"/>
        <v>4.7256745900477294E-3</v>
      </c>
      <c r="D57" s="3">
        <f t="shared" si="3"/>
        <v>5.3305472339790401E-4</v>
      </c>
    </row>
    <row r="58" spans="1:4" x14ac:dyDescent="0.3">
      <c r="A58" t="s">
        <v>248</v>
      </c>
      <c r="B58" s="6">
        <v>2</v>
      </c>
      <c r="C58" s="3">
        <f t="shared" si="2"/>
        <v>4.7256745900477294E-3</v>
      </c>
      <c r="D58" s="3">
        <f t="shared" si="3"/>
        <v>5.3305472339790401E-4</v>
      </c>
    </row>
    <row r="59" spans="1:4" x14ac:dyDescent="0.3">
      <c r="A59" t="s">
        <v>244</v>
      </c>
      <c r="B59" s="6">
        <v>2</v>
      </c>
      <c r="C59" s="3">
        <f t="shared" si="2"/>
        <v>4.7256745900477294E-3</v>
      </c>
      <c r="D59" s="3">
        <f t="shared" si="3"/>
        <v>5.3305472339790401E-4</v>
      </c>
    </row>
    <row r="60" spans="1:4" x14ac:dyDescent="0.3">
      <c r="A60" t="s">
        <v>30</v>
      </c>
      <c r="B60" s="6">
        <v>2</v>
      </c>
      <c r="C60" s="3">
        <f t="shared" si="2"/>
        <v>4.7256745900477294E-3</v>
      </c>
      <c r="D60" s="3">
        <f t="shared" si="3"/>
        <v>5.3305472339790401E-4</v>
      </c>
    </row>
    <row r="61" spans="1:4" x14ac:dyDescent="0.3">
      <c r="A61" t="s">
        <v>251</v>
      </c>
      <c r="B61" s="6">
        <v>2</v>
      </c>
      <c r="C61" s="3">
        <f t="shared" si="2"/>
        <v>4.7256745900477294E-3</v>
      </c>
      <c r="D61" s="3">
        <f t="shared" si="3"/>
        <v>5.3305472339790401E-4</v>
      </c>
    </row>
    <row r="62" spans="1:4" x14ac:dyDescent="0.3">
      <c r="A62" t="s">
        <v>260</v>
      </c>
      <c r="B62" s="6">
        <v>2</v>
      </c>
      <c r="C62" s="3">
        <f t="shared" si="2"/>
        <v>4.7256745900477294E-3</v>
      </c>
      <c r="D62" s="3">
        <f t="shared" si="3"/>
        <v>5.3305472339790401E-4</v>
      </c>
    </row>
    <row r="63" spans="1:4" x14ac:dyDescent="0.3">
      <c r="A63" t="s">
        <v>256</v>
      </c>
      <c r="B63" s="6">
        <v>2</v>
      </c>
      <c r="C63" s="3">
        <f t="shared" si="2"/>
        <v>4.7256745900477294E-3</v>
      </c>
      <c r="D63" s="3">
        <f t="shared" si="3"/>
        <v>5.3305472339790401E-4</v>
      </c>
    </row>
    <row r="64" spans="1:4" x14ac:dyDescent="0.3">
      <c r="A64" t="s">
        <v>195</v>
      </c>
      <c r="B64" s="6">
        <v>1</v>
      </c>
      <c r="C64" s="3">
        <f t="shared" si="2"/>
        <v>2.3628372950238647E-3</v>
      </c>
      <c r="D64" s="3">
        <f t="shared" si="3"/>
        <v>2.66527361698952E-4</v>
      </c>
    </row>
    <row r="65" spans="1:4" x14ac:dyDescent="0.3">
      <c r="A65" t="s">
        <v>121</v>
      </c>
      <c r="B65" s="6">
        <v>1</v>
      </c>
      <c r="C65" s="3">
        <f t="shared" si="2"/>
        <v>2.3628372950238647E-3</v>
      </c>
      <c r="D65" s="3">
        <f t="shared" si="3"/>
        <v>2.66527361698952E-4</v>
      </c>
    </row>
    <row r="66" spans="1:4" x14ac:dyDescent="0.3">
      <c r="A66" t="s">
        <v>249</v>
      </c>
      <c r="B66" s="6">
        <v>1</v>
      </c>
      <c r="C66" s="3">
        <f t="shared" si="2"/>
        <v>2.3628372950238647E-3</v>
      </c>
      <c r="D66" s="3">
        <f t="shared" si="3"/>
        <v>2.66527361698952E-4</v>
      </c>
    </row>
    <row r="67" spans="1:4" x14ac:dyDescent="0.3">
      <c r="A67" t="s">
        <v>264</v>
      </c>
      <c r="B67" s="6">
        <v>1</v>
      </c>
      <c r="C67" s="3">
        <f t="shared" si="2"/>
        <v>2.3628372950238647E-3</v>
      </c>
      <c r="D67" s="3">
        <f t="shared" si="3"/>
        <v>2.66527361698952E-4</v>
      </c>
    </row>
    <row r="68" spans="1:4" x14ac:dyDescent="0.3">
      <c r="A68" t="s">
        <v>340</v>
      </c>
      <c r="B68" s="6">
        <v>1</v>
      </c>
      <c r="C68" s="3">
        <f t="shared" si="2"/>
        <v>2.3628372950238647E-3</v>
      </c>
      <c r="D68" s="3">
        <f t="shared" si="3"/>
        <v>2.66527361698952E-4</v>
      </c>
    </row>
    <row r="69" spans="1:4" x14ac:dyDescent="0.3">
      <c r="A69" t="s">
        <v>339</v>
      </c>
      <c r="B69" s="6">
        <v>1</v>
      </c>
    </row>
    <row r="70" spans="1:4" x14ac:dyDescent="0.3">
      <c r="A70" t="s">
        <v>205</v>
      </c>
      <c r="B70" s="6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20697-CD13-4866-871C-6195C306F3AD}">
  <dimension ref="A1:E12"/>
  <sheetViews>
    <sheetView workbookViewId="0">
      <selection activeCell="A2" sqref="A2:B11"/>
    </sheetView>
  </sheetViews>
  <sheetFormatPr defaultRowHeight="14.4" x14ac:dyDescent="0.3"/>
  <cols>
    <col min="1" max="1" width="33.6640625" customWidth="1"/>
    <col min="2" max="2" width="15.44140625" style="6" customWidth="1"/>
    <col min="3" max="3" width="19" style="3" customWidth="1"/>
  </cols>
  <sheetData>
    <row r="1" spans="1:5" s="1" customFormat="1" x14ac:dyDescent="0.3">
      <c r="A1" s="1" t="s">
        <v>344</v>
      </c>
      <c r="B1" s="7" t="s">
        <v>20</v>
      </c>
      <c r="C1" s="2" t="s">
        <v>21</v>
      </c>
      <c r="E1" s="1" t="s">
        <v>16</v>
      </c>
    </row>
    <row r="2" spans="1:5" x14ac:dyDescent="0.3">
      <c r="A2" t="s">
        <v>190</v>
      </c>
      <c r="B2" s="6">
        <v>13237</v>
      </c>
      <c r="C2" s="3">
        <f>B2/$E$2 * 100</f>
        <v>31.276877274230898</v>
      </c>
      <c r="E2">
        <v>42322</v>
      </c>
    </row>
    <row r="3" spans="1:5" x14ac:dyDescent="0.3">
      <c r="A3" t="s">
        <v>1</v>
      </c>
      <c r="B3" s="6">
        <v>8224</v>
      </c>
      <c r="C3" s="3">
        <f t="shared" ref="C3:C11" si="0">B3/$E$2 * 100</f>
        <v>19.431973914276263</v>
      </c>
    </row>
    <row r="4" spans="1:5" x14ac:dyDescent="0.3">
      <c r="A4" t="s">
        <v>321</v>
      </c>
      <c r="B4" s="6">
        <v>4862</v>
      </c>
      <c r="C4" s="3">
        <f t="shared" si="0"/>
        <v>11.488114928406031</v>
      </c>
      <c r="D4" s="3">
        <f>SUM(C2:C4)</f>
        <v>62.196966116913188</v>
      </c>
    </row>
    <row r="5" spans="1:5" x14ac:dyDescent="0.3">
      <c r="A5" t="s">
        <v>323</v>
      </c>
      <c r="B5" s="6">
        <v>3164</v>
      </c>
      <c r="C5" s="3">
        <f t="shared" si="0"/>
        <v>7.476017201455508</v>
      </c>
    </row>
    <row r="6" spans="1:5" x14ac:dyDescent="0.3">
      <c r="A6" t="s">
        <v>291</v>
      </c>
      <c r="B6" s="6">
        <v>2686</v>
      </c>
      <c r="C6" s="3">
        <f t="shared" si="0"/>
        <v>6.3465809744341</v>
      </c>
    </row>
    <row r="7" spans="1:5" x14ac:dyDescent="0.3">
      <c r="A7" t="s">
        <v>324</v>
      </c>
      <c r="B7" s="6">
        <v>1880</v>
      </c>
      <c r="C7" s="3">
        <f t="shared" si="0"/>
        <v>4.4421341146448654</v>
      </c>
    </row>
    <row r="8" spans="1:5" x14ac:dyDescent="0.3">
      <c r="A8" t="s">
        <v>60</v>
      </c>
      <c r="B8" s="6">
        <v>1180</v>
      </c>
      <c r="C8" s="3">
        <f t="shared" si="0"/>
        <v>2.7881480081281604</v>
      </c>
    </row>
    <row r="9" spans="1:5" x14ac:dyDescent="0.3">
      <c r="A9" t="s">
        <v>327</v>
      </c>
      <c r="B9" s="6">
        <v>1049</v>
      </c>
      <c r="C9" s="3">
        <f t="shared" si="0"/>
        <v>2.4786163224800339</v>
      </c>
    </row>
    <row r="10" spans="1:5" x14ac:dyDescent="0.3">
      <c r="A10" t="s">
        <v>322</v>
      </c>
      <c r="B10" s="6">
        <v>860</v>
      </c>
      <c r="C10" s="3">
        <f t="shared" si="0"/>
        <v>2.0320400737205238</v>
      </c>
    </row>
    <row r="11" spans="1:5" x14ac:dyDescent="0.3">
      <c r="A11" t="s">
        <v>328</v>
      </c>
      <c r="B11" s="6">
        <v>684</v>
      </c>
      <c r="C11" s="3">
        <f t="shared" si="0"/>
        <v>1.6161807097963234</v>
      </c>
    </row>
    <row r="12" spans="1:5" x14ac:dyDescent="0.3">
      <c r="A12" t="s">
        <v>3</v>
      </c>
      <c r="B12" s="6">
        <f>$E$2 - SUM(B2:B11)</f>
        <v>4496</v>
      </c>
      <c r="C12" s="3">
        <f>100 - SUM(C2:C11)</f>
        <v>10.623316478427284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1BA7E-A774-44BC-BEA7-12B2432A177F}">
  <dimension ref="A1:L48"/>
  <sheetViews>
    <sheetView workbookViewId="0">
      <selection activeCell="A12" sqref="A12:B12"/>
    </sheetView>
  </sheetViews>
  <sheetFormatPr defaultRowHeight="14.4" x14ac:dyDescent="0.3"/>
  <cols>
    <col min="1" max="1" width="18.5546875" customWidth="1"/>
    <col min="2" max="2" width="8.88671875" style="6"/>
    <col min="3" max="3" width="8.88671875" style="3"/>
    <col min="9" max="9" width="28.77734375" customWidth="1"/>
    <col min="10" max="10" width="14" style="6" customWidth="1"/>
    <col min="11" max="11" width="8.88671875" style="3"/>
  </cols>
  <sheetData>
    <row r="1" spans="1:12" s="1" customFormat="1" x14ac:dyDescent="0.3">
      <c r="A1" s="1" t="s">
        <v>345</v>
      </c>
      <c r="B1" s="7" t="s">
        <v>22</v>
      </c>
      <c r="C1" s="2" t="s">
        <v>398</v>
      </c>
      <c r="F1" s="1" t="s">
        <v>16</v>
      </c>
      <c r="I1" s="1" t="s">
        <v>345</v>
      </c>
      <c r="J1" s="7" t="s">
        <v>22</v>
      </c>
      <c r="K1" s="2" t="s">
        <v>398</v>
      </c>
    </row>
    <row r="2" spans="1:12" x14ac:dyDescent="0.3">
      <c r="A2" t="s">
        <v>104</v>
      </c>
      <c r="B2" s="6">
        <v>25533</v>
      </c>
      <c r="C2" s="3">
        <f>B2/$F$2 * 100</f>
        <v>60.330324653844336</v>
      </c>
      <c r="F2">
        <v>42322</v>
      </c>
      <c r="I2" t="s">
        <v>104</v>
      </c>
      <c r="J2" s="6">
        <v>25533</v>
      </c>
      <c r="K2" s="3">
        <v>60.330324653844336</v>
      </c>
    </row>
    <row r="3" spans="1:12" x14ac:dyDescent="0.3">
      <c r="A3" t="s">
        <v>346</v>
      </c>
      <c r="B3" s="6">
        <v>3885</v>
      </c>
      <c r="C3" s="3">
        <f t="shared" ref="C3:C48" si="0">B3/$F$2 * 100</f>
        <v>9.179622891167714</v>
      </c>
      <c r="I3" t="s">
        <v>346</v>
      </c>
      <c r="J3" s="6">
        <v>3885</v>
      </c>
      <c r="K3" s="3">
        <v>9.179622891167714</v>
      </c>
    </row>
    <row r="4" spans="1:12" x14ac:dyDescent="0.3">
      <c r="A4" t="s">
        <v>352</v>
      </c>
      <c r="B4" s="6">
        <v>3058</v>
      </c>
      <c r="C4" s="3">
        <f t="shared" si="0"/>
        <v>7.2255564481829779</v>
      </c>
      <c r="I4" t="s">
        <v>352</v>
      </c>
      <c r="J4" s="6">
        <v>3058</v>
      </c>
      <c r="K4" s="3">
        <v>7.2255564481829779</v>
      </c>
      <c r="L4" s="3">
        <f>SUM(K2:K4)</f>
        <v>76.735503993195039</v>
      </c>
    </row>
    <row r="5" spans="1:12" x14ac:dyDescent="0.3">
      <c r="A5" t="s">
        <v>348</v>
      </c>
      <c r="B5" s="6">
        <v>1862</v>
      </c>
      <c r="C5" s="3">
        <f t="shared" si="0"/>
        <v>4.3996030433344355</v>
      </c>
      <c r="I5" t="s">
        <v>348</v>
      </c>
      <c r="J5" s="6">
        <v>1862</v>
      </c>
      <c r="K5" s="3">
        <v>4.3996030433344355</v>
      </c>
    </row>
    <row r="6" spans="1:12" x14ac:dyDescent="0.3">
      <c r="A6" t="s">
        <v>353</v>
      </c>
      <c r="B6" s="6">
        <v>1325</v>
      </c>
      <c r="C6" s="3">
        <f t="shared" si="0"/>
        <v>3.1307594159066205</v>
      </c>
      <c r="I6" t="s">
        <v>353</v>
      </c>
      <c r="J6" s="6">
        <v>1325</v>
      </c>
      <c r="K6" s="3">
        <v>3.1307594159066205</v>
      </c>
    </row>
    <row r="7" spans="1:12" x14ac:dyDescent="0.3">
      <c r="A7" t="s">
        <v>350</v>
      </c>
      <c r="B7" s="6">
        <v>898</v>
      </c>
      <c r="C7" s="3">
        <f t="shared" si="0"/>
        <v>2.1218278909314305</v>
      </c>
      <c r="I7" t="s">
        <v>350</v>
      </c>
      <c r="J7" s="6">
        <v>898</v>
      </c>
      <c r="K7" s="3">
        <v>2.1218278909314305</v>
      </c>
    </row>
    <row r="8" spans="1:12" x14ac:dyDescent="0.3">
      <c r="A8" t="s">
        <v>358</v>
      </c>
      <c r="B8" s="6">
        <v>892</v>
      </c>
      <c r="C8" s="3">
        <f t="shared" si="0"/>
        <v>2.1076508671612872</v>
      </c>
      <c r="I8" t="s">
        <v>358</v>
      </c>
      <c r="J8" s="6">
        <v>892</v>
      </c>
      <c r="K8" s="3">
        <v>2.1076508671612872</v>
      </c>
    </row>
    <row r="9" spans="1:12" x14ac:dyDescent="0.3">
      <c r="A9" t="s">
        <v>359</v>
      </c>
      <c r="B9" s="6">
        <v>852</v>
      </c>
      <c r="C9" s="3">
        <f t="shared" si="0"/>
        <v>2.0131373753603325</v>
      </c>
      <c r="I9" t="s">
        <v>359</v>
      </c>
      <c r="J9" s="6">
        <v>852</v>
      </c>
      <c r="K9" s="3">
        <v>2.0131373753603325</v>
      </c>
    </row>
    <row r="10" spans="1:12" x14ac:dyDescent="0.3">
      <c r="A10" t="s">
        <v>361</v>
      </c>
      <c r="B10" s="6">
        <v>636</v>
      </c>
      <c r="C10" s="3">
        <f t="shared" si="0"/>
        <v>1.502764519635178</v>
      </c>
      <c r="I10" t="s">
        <v>361</v>
      </c>
      <c r="J10" s="6">
        <v>636</v>
      </c>
      <c r="K10" s="3">
        <v>1.502764519635178</v>
      </c>
    </row>
    <row r="11" spans="1:12" x14ac:dyDescent="0.3">
      <c r="A11" t="s">
        <v>364</v>
      </c>
      <c r="B11" s="6">
        <v>591</v>
      </c>
      <c r="C11" s="3">
        <f t="shared" si="0"/>
        <v>1.396436841359104</v>
      </c>
      <c r="I11" t="s">
        <v>364</v>
      </c>
      <c r="J11" s="6">
        <v>591</v>
      </c>
      <c r="K11" s="3">
        <v>1.396436841359104</v>
      </c>
    </row>
    <row r="12" spans="1:12" x14ac:dyDescent="0.3">
      <c r="A12" t="s">
        <v>351</v>
      </c>
      <c r="B12" s="6">
        <v>565</v>
      </c>
      <c r="C12" s="3">
        <f t="shared" si="0"/>
        <v>1.3350030716884835</v>
      </c>
      <c r="I12" t="s">
        <v>3</v>
      </c>
      <c r="J12" s="6">
        <f>$F$2 - SUM(J2:J11)</f>
        <v>2790</v>
      </c>
      <c r="K12" s="3">
        <f>100 - SUM(K2:K11)</f>
        <v>6.5923160531165763</v>
      </c>
    </row>
    <row r="13" spans="1:12" x14ac:dyDescent="0.3">
      <c r="A13" t="s">
        <v>360</v>
      </c>
      <c r="B13" s="6">
        <v>484</v>
      </c>
      <c r="C13" s="3">
        <f t="shared" si="0"/>
        <v>1.1436132507915504</v>
      </c>
    </row>
    <row r="14" spans="1:12" x14ac:dyDescent="0.3">
      <c r="A14" t="s">
        <v>366</v>
      </c>
      <c r="B14" s="6">
        <v>366</v>
      </c>
      <c r="C14" s="3">
        <f t="shared" si="0"/>
        <v>0.86479844997873445</v>
      </c>
    </row>
    <row r="15" spans="1:12" x14ac:dyDescent="0.3">
      <c r="A15" t="s">
        <v>356</v>
      </c>
      <c r="B15" s="6">
        <v>291</v>
      </c>
      <c r="C15" s="3">
        <f t="shared" si="0"/>
        <v>0.68758565285194462</v>
      </c>
    </row>
    <row r="16" spans="1:12" x14ac:dyDescent="0.3">
      <c r="A16" t="s">
        <v>347</v>
      </c>
      <c r="B16" s="6">
        <v>238</v>
      </c>
      <c r="C16" s="3">
        <f t="shared" si="0"/>
        <v>0.56235527621567982</v>
      </c>
    </row>
    <row r="17" spans="1:3" x14ac:dyDescent="0.3">
      <c r="A17" t="s">
        <v>370</v>
      </c>
      <c r="B17" s="6">
        <v>147</v>
      </c>
      <c r="C17" s="3">
        <f t="shared" si="0"/>
        <v>0.34733708236850808</v>
      </c>
    </row>
    <row r="18" spans="1:3" x14ac:dyDescent="0.3">
      <c r="A18" t="s">
        <v>357</v>
      </c>
      <c r="B18" s="6">
        <v>144</v>
      </c>
      <c r="C18" s="3">
        <f t="shared" si="0"/>
        <v>0.34024857048343654</v>
      </c>
    </row>
    <row r="19" spans="1:3" x14ac:dyDescent="0.3">
      <c r="A19" t="s">
        <v>369</v>
      </c>
      <c r="B19" s="6">
        <v>108</v>
      </c>
      <c r="C19" s="3">
        <f t="shared" si="0"/>
        <v>0.25518642786257739</v>
      </c>
    </row>
    <row r="20" spans="1:3" x14ac:dyDescent="0.3">
      <c r="A20" t="s">
        <v>371</v>
      </c>
      <c r="B20" s="6">
        <v>99</v>
      </c>
      <c r="C20" s="3">
        <f t="shared" si="0"/>
        <v>0.23392089220736259</v>
      </c>
    </row>
    <row r="21" spans="1:3" x14ac:dyDescent="0.3">
      <c r="A21" t="s">
        <v>365</v>
      </c>
      <c r="B21" s="6">
        <v>69</v>
      </c>
      <c r="C21" s="3">
        <f t="shared" si="0"/>
        <v>0.16303577335664668</v>
      </c>
    </row>
    <row r="22" spans="1:3" x14ac:dyDescent="0.3">
      <c r="A22" t="s">
        <v>367</v>
      </c>
      <c r="B22" s="6">
        <v>63</v>
      </c>
      <c r="C22" s="3">
        <f t="shared" si="0"/>
        <v>0.14885874958650347</v>
      </c>
    </row>
    <row r="23" spans="1:3" x14ac:dyDescent="0.3">
      <c r="A23" t="s">
        <v>354</v>
      </c>
      <c r="B23" s="6">
        <v>63</v>
      </c>
      <c r="C23" s="3">
        <f t="shared" si="0"/>
        <v>0.14885874958650347</v>
      </c>
    </row>
    <row r="24" spans="1:3" x14ac:dyDescent="0.3">
      <c r="A24" t="s">
        <v>368</v>
      </c>
      <c r="B24" s="6">
        <v>41</v>
      </c>
      <c r="C24" s="3">
        <f t="shared" si="0"/>
        <v>9.6876329095978445E-2</v>
      </c>
    </row>
    <row r="25" spans="1:3" x14ac:dyDescent="0.3">
      <c r="A25" t="s">
        <v>363</v>
      </c>
      <c r="B25" s="6">
        <v>15</v>
      </c>
      <c r="C25" s="3">
        <f t="shared" si="0"/>
        <v>3.544255942535797E-2</v>
      </c>
    </row>
    <row r="26" spans="1:3" x14ac:dyDescent="0.3">
      <c r="A26" t="s">
        <v>378</v>
      </c>
      <c r="B26" s="6">
        <v>15</v>
      </c>
      <c r="C26" s="3">
        <f t="shared" si="0"/>
        <v>3.544255942535797E-2</v>
      </c>
    </row>
    <row r="27" spans="1:3" x14ac:dyDescent="0.3">
      <c r="A27" t="s">
        <v>362</v>
      </c>
      <c r="B27" s="6">
        <v>12</v>
      </c>
      <c r="C27" s="3">
        <f t="shared" si="0"/>
        <v>2.8354047540286375E-2</v>
      </c>
    </row>
    <row r="28" spans="1:3" x14ac:dyDescent="0.3">
      <c r="A28" t="s">
        <v>389</v>
      </c>
      <c r="B28" s="6">
        <v>8</v>
      </c>
      <c r="C28" s="3">
        <f t="shared" si="0"/>
        <v>1.8902698360190918E-2</v>
      </c>
    </row>
    <row r="29" spans="1:3" x14ac:dyDescent="0.3">
      <c r="A29" t="s">
        <v>373</v>
      </c>
      <c r="B29" s="6">
        <v>7</v>
      </c>
      <c r="C29" s="3">
        <f t="shared" si="0"/>
        <v>1.6539861065167055E-2</v>
      </c>
    </row>
    <row r="30" spans="1:3" x14ac:dyDescent="0.3">
      <c r="A30" t="s">
        <v>349</v>
      </c>
      <c r="B30" s="6">
        <v>7</v>
      </c>
      <c r="C30" s="3">
        <f t="shared" si="0"/>
        <v>1.6539861065167055E-2</v>
      </c>
    </row>
    <row r="31" spans="1:3" x14ac:dyDescent="0.3">
      <c r="A31" t="s">
        <v>372</v>
      </c>
      <c r="B31" s="6">
        <v>6</v>
      </c>
      <c r="C31" s="3">
        <f t="shared" si="0"/>
        <v>1.4177023770143187E-2</v>
      </c>
    </row>
    <row r="32" spans="1:3" x14ac:dyDescent="0.3">
      <c r="A32" t="s">
        <v>355</v>
      </c>
      <c r="B32" s="6">
        <v>6</v>
      </c>
      <c r="C32" s="3">
        <f t="shared" si="0"/>
        <v>1.4177023770143187E-2</v>
      </c>
    </row>
    <row r="33" spans="1:3" x14ac:dyDescent="0.3">
      <c r="A33" t="s">
        <v>375</v>
      </c>
      <c r="B33" s="6">
        <v>6</v>
      </c>
      <c r="C33" s="3">
        <f t="shared" si="0"/>
        <v>1.4177023770143187E-2</v>
      </c>
    </row>
    <row r="34" spans="1:3" x14ac:dyDescent="0.3">
      <c r="A34" t="s">
        <v>377</v>
      </c>
      <c r="B34" s="6">
        <v>5</v>
      </c>
      <c r="C34" s="3">
        <f t="shared" si="0"/>
        <v>1.1814186475119323E-2</v>
      </c>
    </row>
    <row r="35" spans="1:3" x14ac:dyDescent="0.3">
      <c r="A35" t="s">
        <v>385</v>
      </c>
      <c r="B35" s="6">
        <v>3</v>
      </c>
      <c r="C35" s="3">
        <f t="shared" si="0"/>
        <v>7.0885118850715937E-3</v>
      </c>
    </row>
    <row r="36" spans="1:3" x14ac:dyDescent="0.3">
      <c r="A36" t="s">
        <v>376</v>
      </c>
      <c r="B36" s="6">
        <v>3</v>
      </c>
      <c r="C36" s="3">
        <f t="shared" si="0"/>
        <v>7.0885118850715937E-3</v>
      </c>
    </row>
    <row r="37" spans="1:3" x14ac:dyDescent="0.3">
      <c r="A37" t="s">
        <v>374</v>
      </c>
      <c r="B37" s="6">
        <v>2</v>
      </c>
      <c r="C37" s="3">
        <f t="shared" si="0"/>
        <v>4.7256745900477294E-3</v>
      </c>
    </row>
    <row r="38" spans="1:3" x14ac:dyDescent="0.3">
      <c r="A38" t="s">
        <v>380</v>
      </c>
      <c r="B38" s="6">
        <v>2</v>
      </c>
      <c r="C38" s="3">
        <f t="shared" si="0"/>
        <v>4.7256745900477294E-3</v>
      </c>
    </row>
    <row r="39" spans="1:3" x14ac:dyDescent="0.3">
      <c r="A39" t="s">
        <v>75</v>
      </c>
      <c r="B39" s="6">
        <v>2</v>
      </c>
      <c r="C39" s="3">
        <f t="shared" si="0"/>
        <v>4.7256745900477294E-3</v>
      </c>
    </row>
    <row r="40" spans="1:3" x14ac:dyDescent="0.3">
      <c r="A40" t="s">
        <v>392</v>
      </c>
      <c r="B40" s="6">
        <v>2</v>
      </c>
      <c r="C40" s="3">
        <f t="shared" si="0"/>
        <v>4.7256745900477294E-3</v>
      </c>
    </row>
    <row r="41" spans="1:3" x14ac:dyDescent="0.3">
      <c r="A41" t="s">
        <v>393</v>
      </c>
      <c r="B41" s="6">
        <v>2</v>
      </c>
      <c r="C41" s="3">
        <f t="shared" si="0"/>
        <v>4.7256745900477294E-3</v>
      </c>
    </row>
    <row r="42" spans="1:3" x14ac:dyDescent="0.3">
      <c r="A42" t="s">
        <v>395</v>
      </c>
      <c r="B42" s="6">
        <v>2</v>
      </c>
      <c r="C42" s="3">
        <f t="shared" si="0"/>
        <v>4.7256745900477294E-3</v>
      </c>
    </row>
    <row r="43" spans="1:3" x14ac:dyDescent="0.3">
      <c r="A43" t="s">
        <v>390</v>
      </c>
      <c r="B43" s="6">
        <v>2</v>
      </c>
      <c r="C43" s="3">
        <f t="shared" si="0"/>
        <v>4.7256745900477294E-3</v>
      </c>
    </row>
    <row r="44" spans="1:3" x14ac:dyDescent="0.3">
      <c r="A44" t="s">
        <v>397</v>
      </c>
      <c r="B44" s="6">
        <v>1</v>
      </c>
      <c r="C44" s="3">
        <f t="shared" si="0"/>
        <v>2.3628372950238647E-3</v>
      </c>
    </row>
    <row r="45" spans="1:3" x14ac:dyDescent="0.3">
      <c r="A45" t="s">
        <v>381</v>
      </c>
      <c r="B45" s="6">
        <v>1</v>
      </c>
      <c r="C45" s="3">
        <f t="shared" si="0"/>
        <v>2.3628372950238647E-3</v>
      </c>
    </row>
    <row r="46" spans="1:3" x14ac:dyDescent="0.3">
      <c r="A46" t="s">
        <v>384</v>
      </c>
      <c r="B46" s="6">
        <v>1</v>
      </c>
      <c r="C46" s="3">
        <f t="shared" si="0"/>
        <v>2.3628372950238647E-3</v>
      </c>
    </row>
    <row r="47" spans="1:3" x14ac:dyDescent="0.3">
      <c r="A47" t="s">
        <v>383</v>
      </c>
      <c r="B47" s="6">
        <v>1</v>
      </c>
      <c r="C47" s="3">
        <f t="shared" si="0"/>
        <v>2.3628372950238647E-3</v>
      </c>
    </row>
    <row r="48" spans="1:3" x14ac:dyDescent="0.3">
      <c r="A48" t="s">
        <v>388</v>
      </c>
      <c r="B48" s="6">
        <v>1</v>
      </c>
      <c r="C48" s="3">
        <f t="shared" si="0"/>
        <v>2.3628372950238647E-3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48C34-700C-48A6-B346-9C98D228678B}">
  <dimension ref="A1:I155"/>
  <sheetViews>
    <sheetView workbookViewId="0">
      <selection activeCell="A15" sqref="A15"/>
    </sheetView>
  </sheetViews>
  <sheetFormatPr defaultRowHeight="14.4" x14ac:dyDescent="0.3"/>
  <cols>
    <col min="1" max="2" width="27.88671875" customWidth="1"/>
    <col min="3" max="3" width="8.88671875" style="6"/>
    <col min="4" max="4" width="8.88671875" style="3"/>
    <col min="6" max="7" width="32.5546875" customWidth="1"/>
    <col min="8" max="8" width="13.33203125" style="10" customWidth="1"/>
    <col min="9" max="9" width="8.88671875" style="3"/>
  </cols>
  <sheetData>
    <row r="1" spans="1:9" s="1" customFormat="1" x14ac:dyDescent="0.3">
      <c r="A1" s="1" t="s">
        <v>19</v>
      </c>
      <c r="B1" s="1" t="s">
        <v>345</v>
      </c>
      <c r="C1" s="7" t="s">
        <v>272</v>
      </c>
      <c r="D1" s="2" t="s">
        <v>399</v>
      </c>
      <c r="F1" s="1" t="s">
        <v>318</v>
      </c>
      <c r="G1" s="1" t="s">
        <v>345</v>
      </c>
      <c r="H1" s="9" t="s">
        <v>272</v>
      </c>
      <c r="I1" s="2" t="s">
        <v>278</v>
      </c>
    </row>
    <row r="2" spans="1:9" x14ac:dyDescent="0.3">
      <c r="A2" t="s">
        <v>339</v>
      </c>
      <c r="B2" t="s">
        <v>361</v>
      </c>
      <c r="C2" s="6">
        <v>1544</v>
      </c>
      <c r="D2" s="3">
        <f t="shared" ref="D2:D33" si="0">C2 / 365</f>
        <v>4.2301369863013702</v>
      </c>
      <c r="F2" t="s">
        <v>339</v>
      </c>
      <c r="G2" t="s">
        <v>361</v>
      </c>
      <c r="H2" s="10">
        <v>1544</v>
      </c>
      <c r="I2" s="3">
        <f t="shared" ref="I2:I11" si="1">H2/365</f>
        <v>4.2301369863013702</v>
      </c>
    </row>
    <row r="3" spans="1:9" x14ac:dyDescent="0.3">
      <c r="A3" t="s">
        <v>329</v>
      </c>
      <c r="B3" t="s">
        <v>357</v>
      </c>
      <c r="C3" s="6">
        <v>1461.8571428571429</v>
      </c>
      <c r="D3" s="3">
        <f t="shared" si="0"/>
        <v>4.0050880626223089</v>
      </c>
      <c r="F3" t="s">
        <v>329</v>
      </c>
      <c r="G3" t="s">
        <v>357</v>
      </c>
      <c r="H3" s="6">
        <v>1461.8571428571429</v>
      </c>
      <c r="I3" s="3">
        <f t="shared" si="1"/>
        <v>4.0050880626223089</v>
      </c>
    </row>
    <row r="4" spans="1:9" x14ac:dyDescent="0.3">
      <c r="A4" t="s">
        <v>321</v>
      </c>
      <c r="B4" t="s">
        <v>362</v>
      </c>
      <c r="C4" s="6">
        <v>1355</v>
      </c>
      <c r="D4" s="3">
        <f t="shared" si="0"/>
        <v>3.7123287671232879</v>
      </c>
      <c r="F4" t="s">
        <v>321</v>
      </c>
      <c r="G4" t="s">
        <v>362</v>
      </c>
      <c r="H4" s="6">
        <v>1355</v>
      </c>
      <c r="I4" s="3">
        <f t="shared" si="1"/>
        <v>3.7123287671232879</v>
      </c>
    </row>
    <row r="5" spans="1:9" x14ac:dyDescent="0.3">
      <c r="A5" t="s">
        <v>61</v>
      </c>
      <c r="B5" t="s">
        <v>393</v>
      </c>
      <c r="C5" s="6">
        <v>1348</v>
      </c>
      <c r="D5" s="3">
        <f t="shared" si="0"/>
        <v>3.6931506849315068</v>
      </c>
      <c r="F5" t="s">
        <v>61</v>
      </c>
      <c r="G5" t="s">
        <v>393</v>
      </c>
      <c r="H5" s="6">
        <v>1348</v>
      </c>
      <c r="I5" s="3">
        <f t="shared" si="1"/>
        <v>3.6931506849315068</v>
      </c>
    </row>
    <row r="6" spans="1:9" x14ac:dyDescent="0.3">
      <c r="A6" t="s">
        <v>321</v>
      </c>
      <c r="B6" t="s">
        <v>395</v>
      </c>
      <c r="C6" s="6">
        <v>1263</v>
      </c>
      <c r="D6" s="3">
        <f t="shared" si="0"/>
        <v>3.4602739726027396</v>
      </c>
      <c r="F6" t="s">
        <v>321</v>
      </c>
      <c r="G6" t="s">
        <v>395</v>
      </c>
      <c r="H6" s="6">
        <v>1263</v>
      </c>
      <c r="I6" s="3">
        <f t="shared" si="1"/>
        <v>3.4602739726027396</v>
      </c>
    </row>
    <row r="7" spans="1:9" x14ac:dyDescent="0.3">
      <c r="A7" t="s">
        <v>330</v>
      </c>
      <c r="B7" t="s">
        <v>371</v>
      </c>
      <c r="C7" s="6">
        <v>1125.673913043478</v>
      </c>
      <c r="D7" s="3">
        <f t="shared" si="0"/>
        <v>3.0840381179273368</v>
      </c>
      <c r="F7" t="s">
        <v>330</v>
      </c>
      <c r="G7" t="s">
        <v>371</v>
      </c>
      <c r="H7" s="10">
        <v>1125.673913043478</v>
      </c>
      <c r="I7" s="3">
        <f t="shared" si="1"/>
        <v>3.0840381179273368</v>
      </c>
    </row>
    <row r="8" spans="1:9" x14ac:dyDescent="0.3">
      <c r="A8" t="s">
        <v>330</v>
      </c>
      <c r="B8" t="s">
        <v>366</v>
      </c>
      <c r="C8" s="6">
        <v>1094.0165289256199</v>
      </c>
      <c r="D8" s="3">
        <f t="shared" si="0"/>
        <v>2.9973055587003286</v>
      </c>
      <c r="F8" t="s">
        <v>330</v>
      </c>
      <c r="G8" t="s">
        <v>366</v>
      </c>
      <c r="H8" s="10">
        <v>1094.0165289256199</v>
      </c>
      <c r="I8" s="3">
        <f t="shared" si="1"/>
        <v>2.9973055587003286</v>
      </c>
    </row>
    <row r="9" spans="1:9" x14ac:dyDescent="0.3">
      <c r="A9" t="s">
        <v>335</v>
      </c>
      <c r="B9" t="s">
        <v>381</v>
      </c>
      <c r="C9" s="6">
        <v>1088</v>
      </c>
      <c r="D9" s="3">
        <f t="shared" si="0"/>
        <v>2.9808219178082194</v>
      </c>
      <c r="F9" t="s">
        <v>335</v>
      </c>
      <c r="G9" t="s">
        <v>381</v>
      </c>
      <c r="H9" s="6">
        <v>1088</v>
      </c>
      <c r="I9" s="3">
        <f t="shared" si="1"/>
        <v>2.9808219178082194</v>
      </c>
    </row>
    <row r="10" spans="1:9" x14ac:dyDescent="0.3">
      <c r="A10" t="s">
        <v>321</v>
      </c>
      <c r="B10" t="s">
        <v>364</v>
      </c>
      <c r="C10" s="6">
        <v>1018.064516129032</v>
      </c>
      <c r="D10" s="3">
        <f t="shared" si="0"/>
        <v>2.7892178524083069</v>
      </c>
      <c r="F10" t="s">
        <v>321</v>
      </c>
      <c r="G10" t="s">
        <v>364</v>
      </c>
      <c r="H10" s="10">
        <v>1018.064516129032</v>
      </c>
      <c r="I10" s="3">
        <f t="shared" si="1"/>
        <v>2.7892178524083069</v>
      </c>
    </row>
    <row r="11" spans="1:9" x14ac:dyDescent="0.3">
      <c r="A11" t="s">
        <v>115</v>
      </c>
      <c r="B11" t="s">
        <v>364</v>
      </c>
      <c r="C11" s="6">
        <v>1013.559322033898</v>
      </c>
      <c r="D11" s="3">
        <f t="shared" si="0"/>
        <v>2.7768748548873918</v>
      </c>
      <c r="F11" t="s">
        <v>115</v>
      </c>
      <c r="G11" t="s">
        <v>364</v>
      </c>
      <c r="H11" s="6">
        <v>1013.559322033898</v>
      </c>
      <c r="I11" s="3">
        <f t="shared" si="1"/>
        <v>2.7768748548873918</v>
      </c>
    </row>
    <row r="12" spans="1:9" x14ac:dyDescent="0.3">
      <c r="A12" t="s">
        <v>169</v>
      </c>
      <c r="B12" t="s">
        <v>364</v>
      </c>
      <c r="C12" s="6">
        <v>1013.4</v>
      </c>
      <c r="D12" s="3">
        <f t="shared" si="0"/>
        <v>2.7764383561643835</v>
      </c>
    </row>
    <row r="13" spans="1:9" x14ac:dyDescent="0.3">
      <c r="A13" t="s">
        <v>291</v>
      </c>
      <c r="B13" t="s">
        <v>348</v>
      </c>
      <c r="C13" s="6">
        <v>994.58547241944291</v>
      </c>
      <c r="D13" s="3">
        <f t="shared" si="0"/>
        <v>2.7248917052587478</v>
      </c>
    </row>
    <row r="14" spans="1:9" x14ac:dyDescent="0.3">
      <c r="A14" t="s">
        <v>329</v>
      </c>
      <c r="B14" t="s">
        <v>366</v>
      </c>
      <c r="C14" s="6">
        <v>966.23529411764707</v>
      </c>
      <c r="D14" s="3">
        <f t="shared" si="0"/>
        <v>2.6472199838839647</v>
      </c>
    </row>
    <row r="15" spans="1:9" x14ac:dyDescent="0.3">
      <c r="A15" t="s">
        <v>11</v>
      </c>
      <c r="B15" t="s">
        <v>104</v>
      </c>
      <c r="C15" s="6">
        <v>899.5826086956522</v>
      </c>
      <c r="D15" s="3">
        <f t="shared" si="0"/>
        <v>2.4646098868374033</v>
      </c>
    </row>
    <row r="16" spans="1:9" x14ac:dyDescent="0.3">
      <c r="A16" t="s">
        <v>324</v>
      </c>
      <c r="B16" t="s">
        <v>352</v>
      </c>
      <c r="C16" s="6">
        <v>890.14397224631398</v>
      </c>
      <c r="D16" s="3">
        <f t="shared" si="0"/>
        <v>2.438750608894011</v>
      </c>
    </row>
    <row r="17" spans="1:4" x14ac:dyDescent="0.3">
      <c r="A17" t="s">
        <v>321</v>
      </c>
      <c r="B17" t="s">
        <v>390</v>
      </c>
      <c r="C17" s="6">
        <v>871.5</v>
      </c>
      <c r="D17" s="3">
        <f t="shared" si="0"/>
        <v>2.3876712328767122</v>
      </c>
    </row>
    <row r="18" spans="1:4" x14ac:dyDescent="0.3">
      <c r="A18" t="s">
        <v>97</v>
      </c>
      <c r="B18" t="s">
        <v>385</v>
      </c>
      <c r="C18" s="6">
        <v>850.66666666666663</v>
      </c>
      <c r="D18" s="3">
        <f t="shared" si="0"/>
        <v>2.3305936073059361</v>
      </c>
    </row>
    <row r="19" spans="1:4" x14ac:dyDescent="0.3">
      <c r="A19" t="s">
        <v>190</v>
      </c>
      <c r="B19" t="s">
        <v>352</v>
      </c>
      <c r="C19" s="6">
        <v>847.51361867704281</v>
      </c>
      <c r="D19" s="3">
        <f t="shared" si="0"/>
        <v>2.321955119663131</v>
      </c>
    </row>
    <row r="20" spans="1:4" x14ac:dyDescent="0.3">
      <c r="A20" t="s">
        <v>333</v>
      </c>
      <c r="B20" t="s">
        <v>365</v>
      </c>
      <c r="C20" s="6">
        <v>847.36065573770497</v>
      </c>
      <c r="D20" s="3">
        <f t="shared" si="0"/>
        <v>2.3215360431169998</v>
      </c>
    </row>
    <row r="21" spans="1:4" x14ac:dyDescent="0.3">
      <c r="A21" t="s">
        <v>333</v>
      </c>
      <c r="B21" t="s">
        <v>378</v>
      </c>
      <c r="C21" s="6">
        <v>833</v>
      </c>
      <c r="D21" s="3">
        <f t="shared" si="0"/>
        <v>2.2821917808219179</v>
      </c>
    </row>
    <row r="22" spans="1:4" x14ac:dyDescent="0.3">
      <c r="A22" t="s">
        <v>260</v>
      </c>
      <c r="B22" t="s">
        <v>359</v>
      </c>
      <c r="C22" s="6">
        <v>821.5</v>
      </c>
      <c r="D22" s="3">
        <f t="shared" si="0"/>
        <v>2.2506849315068491</v>
      </c>
    </row>
    <row r="23" spans="1:4" x14ac:dyDescent="0.3">
      <c r="A23" t="s">
        <v>332</v>
      </c>
      <c r="B23" t="s">
        <v>361</v>
      </c>
      <c r="C23" s="6">
        <v>819.83333333333337</v>
      </c>
      <c r="D23" s="3">
        <f t="shared" si="0"/>
        <v>2.2461187214611873</v>
      </c>
    </row>
    <row r="24" spans="1:4" x14ac:dyDescent="0.3">
      <c r="A24" t="s">
        <v>333</v>
      </c>
      <c r="B24" t="s">
        <v>357</v>
      </c>
      <c r="C24" s="6">
        <v>805.76470588235293</v>
      </c>
      <c r="D24" s="3">
        <f t="shared" si="0"/>
        <v>2.2075745366639805</v>
      </c>
    </row>
    <row r="25" spans="1:4" x14ac:dyDescent="0.3">
      <c r="A25" t="s">
        <v>334</v>
      </c>
      <c r="B25" t="s">
        <v>366</v>
      </c>
      <c r="C25" s="6">
        <v>805.41860465116281</v>
      </c>
      <c r="D25" s="3">
        <f t="shared" si="0"/>
        <v>2.2066263141127749</v>
      </c>
    </row>
    <row r="26" spans="1:4" x14ac:dyDescent="0.3">
      <c r="A26" t="s">
        <v>327</v>
      </c>
      <c r="B26" t="s">
        <v>352</v>
      </c>
      <c r="C26" s="6">
        <v>803.17836257309943</v>
      </c>
      <c r="D26" s="3">
        <f t="shared" si="0"/>
        <v>2.2004886645838342</v>
      </c>
    </row>
    <row r="27" spans="1:4" x14ac:dyDescent="0.3">
      <c r="A27" t="s">
        <v>335</v>
      </c>
      <c r="B27" t="s">
        <v>384</v>
      </c>
      <c r="C27" s="6">
        <v>802</v>
      </c>
      <c r="D27" s="3">
        <f t="shared" si="0"/>
        <v>2.1972602739726028</v>
      </c>
    </row>
    <row r="28" spans="1:4" x14ac:dyDescent="0.3">
      <c r="A28" t="s">
        <v>1</v>
      </c>
      <c r="B28" t="s">
        <v>104</v>
      </c>
      <c r="C28" s="6">
        <v>757.23023490780497</v>
      </c>
      <c r="D28" s="3">
        <f t="shared" si="0"/>
        <v>2.0746033833090549</v>
      </c>
    </row>
    <row r="29" spans="1:4" x14ac:dyDescent="0.3">
      <c r="A29" t="s">
        <v>321</v>
      </c>
      <c r="B29" t="s">
        <v>371</v>
      </c>
      <c r="C29" s="6">
        <v>747.14634146341461</v>
      </c>
      <c r="D29" s="3">
        <f t="shared" si="0"/>
        <v>2.0469762779819578</v>
      </c>
    </row>
    <row r="30" spans="1:4" x14ac:dyDescent="0.3">
      <c r="A30" t="s">
        <v>330</v>
      </c>
      <c r="B30" t="s">
        <v>360</v>
      </c>
      <c r="C30" s="6">
        <v>743.44444444444446</v>
      </c>
      <c r="D30" s="3">
        <f t="shared" si="0"/>
        <v>2.036834094368341</v>
      </c>
    </row>
    <row r="31" spans="1:4" x14ac:dyDescent="0.3">
      <c r="A31" t="s">
        <v>321</v>
      </c>
      <c r="B31" t="s">
        <v>397</v>
      </c>
      <c r="C31" s="6">
        <v>742</v>
      </c>
      <c r="D31" s="3">
        <f t="shared" si="0"/>
        <v>2.032876712328767</v>
      </c>
    </row>
    <row r="32" spans="1:4" x14ac:dyDescent="0.3">
      <c r="A32" t="s">
        <v>321</v>
      </c>
      <c r="B32" t="s">
        <v>104</v>
      </c>
      <c r="C32" s="6">
        <v>738.61538461538464</v>
      </c>
      <c r="D32" s="3">
        <f t="shared" si="0"/>
        <v>2.0236037934668074</v>
      </c>
    </row>
    <row r="33" spans="1:4" x14ac:dyDescent="0.3">
      <c r="A33" t="s">
        <v>323</v>
      </c>
      <c r="B33" t="s">
        <v>104</v>
      </c>
      <c r="C33" s="6">
        <v>732.04145408163265</v>
      </c>
      <c r="D33" s="3">
        <f t="shared" si="0"/>
        <v>2.0055930248811853</v>
      </c>
    </row>
    <row r="34" spans="1:4" x14ac:dyDescent="0.3">
      <c r="A34" t="s">
        <v>334</v>
      </c>
      <c r="B34" t="s">
        <v>361</v>
      </c>
      <c r="C34" s="6">
        <v>702</v>
      </c>
      <c r="D34" s="3">
        <f t="shared" ref="D34:D65" si="2">C34 / 365</f>
        <v>1.9232876712328768</v>
      </c>
    </row>
    <row r="35" spans="1:4" x14ac:dyDescent="0.3">
      <c r="A35" t="s">
        <v>327</v>
      </c>
      <c r="B35" t="s">
        <v>393</v>
      </c>
      <c r="C35" s="6">
        <v>699</v>
      </c>
      <c r="D35" s="3">
        <f t="shared" si="2"/>
        <v>1.9150684931506849</v>
      </c>
    </row>
    <row r="36" spans="1:4" x14ac:dyDescent="0.3">
      <c r="A36" t="s">
        <v>328</v>
      </c>
      <c r="B36" t="s">
        <v>104</v>
      </c>
      <c r="C36" s="6">
        <v>689.85651537335286</v>
      </c>
      <c r="D36" s="3">
        <f t="shared" si="2"/>
        <v>1.890017850337953</v>
      </c>
    </row>
    <row r="37" spans="1:4" x14ac:dyDescent="0.3">
      <c r="A37" t="s">
        <v>334</v>
      </c>
      <c r="B37" t="s">
        <v>346</v>
      </c>
      <c r="C37" s="6">
        <v>688.75</v>
      </c>
      <c r="D37" s="3">
        <f t="shared" si="2"/>
        <v>1.8869863013698631</v>
      </c>
    </row>
    <row r="38" spans="1:4" x14ac:dyDescent="0.3">
      <c r="A38" t="s">
        <v>326</v>
      </c>
      <c r="B38" t="s">
        <v>349</v>
      </c>
      <c r="C38" s="6">
        <v>677.85714285714289</v>
      </c>
      <c r="D38" s="3">
        <f t="shared" si="2"/>
        <v>1.8571428571428572</v>
      </c>
    </row>
    <row r="39" spans="1:4" x14ac:dyDescent="0.3">
      <c r="A39" t="s">
        <v>332</v>
      </c>
      <c r="B39" t="s">
        <v>352</v>
      </c>
      <c r="C39" s="6">
        <v>653</v>
      </c>
      <c r="D39" s="3">
        <f t="shared" si="2"/>
        <v>1.789041095890411</v>
      </c>
    </row>
    <row r="40" spans="1:4" x14ac:dyDescent="0.3">
      <c r="A40" t="s">
        <v>331</v>
      </c>
      <c r="B40" t="s">
        <v>377</v>
      </c>
      <c r="C40" s="6">
        <v>649</v>
      </c>
      <c r="D40" s="3">
        <f t="shared" si="2"/>
        <v>1.7780821917808218</v>
      </c>
    </row>
    <row r="41" spans="1:4" x14ac:dyDescent="0.3">
      <c r="A41" t="s">
        <v>335</v>
      </c>
      <c r="B41" t="s">
        <v>357</v>
      </c>
      <c r="C41" s="6">
        <v>647</v>
      </c>
      <c r="D41" s="3">
        <f t="shared" si="2"/>
        <v>1.7726027397260273</v>
      </c>
    </row>
    <row r="42" spans="1:4" x14ac:dyDescent="0.3">
      <c r="A42" t="s">
        <v>190</v>
      </c>
      <c r="B42" t="s">
        <v>104</v>
      </c>
      <c r="C42" s="6">
        <v>629.52046873795393</v>
      </c>
      <c r="D42" s="3">
        <f t="shared" si="2"/>
        <v>1.7247136129806957</v>
      </c>
    </row>
    <row r="43" spans="1:4" x14ac:dyDescent="0.3">
      <c r="A43" t="s">
        <v>112</v>
      </c>
      <c r="B43" t="s">
        <v>366</v>
      </c>
      <c r="C43" s="6">
        <v>626.25</v>
      </c>
      <c r="D43" s="3">
        <f t="shared" si="2"/>
        <v>1.7157534246575343</v>
      </c>
    </row>
    <row r="44" spans="1:4" x14ac:dyDescent="0.3">
      <c r="A44" t="s">
        <v>324</v>
      </c>
      <c r="B44" t="s">
        <v>362</v>
      </c>
      <c r="C44" s="6">
        <v>608</v>
      </c>
      <c r="D44" s="3">
        <f t="shared" si="2"/>
        <v>1.6657534246575343</v>
      </c>
    </row>
    <row r="45" spans="1:4" x14ac:dyDescent="0.3">
      <c r="A45" t="s">
        <v>331</v>
      </c>
      <c r="B45" t="s">
        <v>360</v>
      </c>
      <c r="C45" s="6">
        <v>591.70707070707067</v>
      </c>
      <c r="D45" s="3">
        <f t="shared" si="2"/>
        <v>1.6211152622111524</v>
      </c>
    </row>
    <row r="46" spans="1:4" x14ac:dyDescent="0.3">
      <c r="A46" t="s">
        <v>252</v>
      </c>
      <c r="B46" t="s">
        <v>359</v>
      </c>
      <c r="C46" s="6">
        <v>579.07692307692309</v>
      </c>
      <c r="D46" s="3">
        <f t="shared" si="2"/>
        <v>1.5865121180189674</v>
      </c>
    </row>
    <row r="47" spans="1:4" x14ac:dyDescent="0.3">
      <c r="A47" t="s">
        <v>335</v>
      </c>
      <c r="B47" t="s">
        <v>352</v>
      </c>
      <c r="C47" s="6">
        <v>574.4545454545455</v>
      </c>
      <c r="D47" s="3">
        <f t="shared" si="2"/>
        <v>1.5738480697384809</v>
      </c>
    </row>
    <row r="48" spans="1:4" x14ac:dyDescent="0.3">
      <c r="A48" t="s">
        <v>330</v>
      </c>
      <c r="B48" t="s">
        <v>364</v>
      </c>
      <c r="C48" s="6">
        <v>572.24528301886789</v>
      </c>
      <c r="D48" s="3">
        <f t="shared" si="2"/>
        <v>1.5677952959421038</v>
      </c>
    </row>
    <row r="49" spans="1:4" x14ac:dyDescent="0.3">
      <c r="A49" t="s">
        <v>321</v>
      </c>
      <c r="B49" t="s">
        <v>357</v>
      </c>
      <c r="C49" s="6">
        <v>572</v>
      </c>
      <c r="D49" s="3">
        <f t="shared" si="2"/>
        <v>1.5671232876712329</v>
      </c>
    </row>
    <row r="50" spans="1:4" x14ac:dyDescent="0.3">
      <c r="A50" t="s">
        <v>190</v>
      </c>
      <c r="B50" t="s">
        <v>361</v>
      </c>
      <c r="C50" s="6">
        <v>567.88888888888891</v>
      </c>
      <c r="D50" s="3">
        <f t="shared" si="2"/>
        <v>1.5558599695585997</v>
      </c>
    </row>
    <row r="51" spans="1:4" x14ac:dyDescent="0.3">
      <c r="A51" t="s">
        <v>198</v>
      </c>
      <c r="B51" t="s">
        <v>371</v>
      </c>
      <c r="C51" s="6">
        <v>566.41666666666663</v>
      </c>
      <c r="D51" s="3">
        <f t="shared" si="2"/>
        <v>1.5518264840182647</v>
      </c>
    </row>
    <row r="52" spans="1:4" x14ac:dyDescent="0.3">
      <c r="A52" t="s">
        <v>97</v>
      </c>
      <c r="B52" t="s">
        <v>359</v>
      </c>
      <c r="C52" s="6">
        <v>565</v>
      </c>
      <c r="D52" s="3">
        <f t="shared" si="2"/>
        <v>1.547945205479452</v>
      </c>
    </row>
    <row r="53" spans="1:4" x14ac:dyDescent="0.3">
      <c r="A53" t="s">
        <v>131</v>
      </c>
      <c r="B53" t="s">
        <v>357</v>
      </c>
      <c r="C53" s="6">
        <v>560.82258064516134</v>
      </c>
      <c r="D53" s="3">
        <f t="shared" si="2"/>
        <v>1.5365002209456475</v>
      </c>
    </row>
    <row r="54" spans="1:4" x14ac:dyDescent="0.3">
      <c r="A54" t="s">
        <v>69</v>
      </c>
      <c r="B54" t="s">
        <v>365</v>
      </c>
      <c r="C54" s="6">
        <v>547</v>
      </c>
      <c r="D54" s="3">
        <f t="shared" si="2"/>
        <v>1.4986301369863013</v>
      </c>
    </row>
    <row r="55" spans="1:4" x14ac:dyDescent="0.3">
      <c r="A55" t="s">
        <v>291</v>
      </c>
      <c r="B55" t="s">
        <v>352</v>
      </c>
      <c r="C55" s="6">
        <v>541.19058823529417</v>
      </c>
      <c r="D55" s="3">
        <f t="shared" si="2"/>
        <v>1.4827139403706691</v>
      </c>
    </row>
    <row r="56" spans="1:4" x14ac:dyDescent="0.3">
      <c r="A56" t="s">
        <v>160</v>
      </c>
      <c r="B56" t="s">
        <v>346</v>
      </c>
      <c r="C56" s="6">
        <v>539.57894736842104</v>
      </c>
      <c r="D56" s="3">
        <f t="shared" si="2"/>
        <v>1.4782984859408796</v>
      </c>
    </row>
    <row r="57" spans="1:4" x14ac:dyDescent="0.3">
      <c r="A57" t="s">
        <v>324</v>
      </c>
      <c r="B57" t="s">
        <v>373</v>
      </c>
      <c r="C57" s="6">
        <v>537.42857142857144</v>
      </c>
      <c r="D57" s="3">
        <f t="shared" si="2"/>
        <v>1.4724070450097848</v>
      </c>
    </row>
    <row r="58" spans="1:4" x14ac:dyDescent="0.3">
      <c r="A58" t="s">
        <v>330</v>
      </c>
      <c r="B58" t="s">
        <v>369</v>
      </c>
      <c r="C58" s="6">
        <v>536.61702127659578</v>
      </c>
      <c r="D58" s="3">
        <f t="shared" si="2"/>
        <v>1.4701836199358789</v>
      </c>
    </row>
    <row r="59" spans="1:4" x14ac:dyDescent="0.3">
      <c r="A59" t="s">
        <v>125</v>
      </c>
      <c r="B59" t="s">
        <v>359</v>
      </c>
      <c r="C59" s="6">
        <v>529.25</v>
      </c>
      <c r="D59" s="3">
        <f t="shared" si="2"/>
        <v>1.45</v>
      </c>
    </row>
    <row r="60" spans="1:4" x14ac:dyDescent="0.3">
      <c r="A60" t="s">
        <v>321</v>
      </c>
      <c r="B60" t="s">
        <v>354</v>
      </c>
      <c r="C60" s="6">
        <v>527.61904761904759</v>
      </c>
      <c r="D60" s="3">
        <f t="shared" si="2"/>
        <v>1.4455316373124592</v>
      </c>
    </row>
    <row r="61" spans="1:4" x14ac:dyDescent="0.3">
      <c r="A61" t="s">
        <v>179</v>
      </c>
      <c r="B61" t="s">
        <v>357</v>
      </c>
      <c r="C61" s="6">
        <v>526.75</v>
      </c>
      <c r="D61" s="3">
        <f t="shared" si="2"/>
        <v>1.4431506849315068</v>
      </c>
    </row>
    <row r="62" spans="1:4" x14ac:dyDescent="0.3">
      <c r="A62" t="s">
        <v>0</v>
      </c>
      <c r="B62" t="s">
        <v>346</v>
      </c>
      <c r="C62" s="6">
        <v>523.60115606936415</v>
      </c>
      <c r="D62" s="3">
        <f t="shared" si="2"/>
        <v>1.434523715258532</v>
      </c>
    </row>
    <row r="63" spans="1:4" x14ac:dyDescent="0.3">
      <c r="A63" t="s">
        <v>340</v>
      </c>
      <c r="B63" t="s">
        <v>392</v>
      </c>
      <c r="C63" s="6">
        <v>523</v>
      </c>
      <c r="D63" s="3">
        <f t="shared" si="2"/>
        <v>1.4328767123287671</v>
      </c>
    </row>
    <row r="64" spans="1:4" x14ac:dyDescent="0.3">
      <c r="A64" t="s">
        <v>294</v>
      </c>
      <c r="B64" t="s">
        <v>359</v>
      </c>
      <c r="C64" s="6">
        <v>518.875</v>
      </c>
      <c r="D64" s="3">
        <f t="shared" si="2"/>
        <v>1.4215753424657533</v>
      </c>
    </row>
    <row r="65" spans="1:4" x14ac:dyDescent="0.3">
      <c r="A65" t="s">
        <v>322</v>
      </c>
      <c r="B65" t="s">
        <v>346</v>
      </c>
      <c r="C65" s="6">
        <v>508.06304728546411</v>
      </c>
      <c r="D65" s="3">
        <f t="shared" si="2"/>
        <v>1.3919535542067509</v>
      </c>
    </row>
    <row r="66" spans="1:4" x14ac:dyDescent="0.3">
      <c r="A66" t="s">
        <v>330</v>
      </c>
      <c r="B66" t="s">
        <v>367</v>
      </c>
      <c r="C66" s="6">
        <v>506.66666666666669</v>
      </c>
      <c r="D66" s="3">
        <f t="shared" ref="D66:D97" si="3">C66 / 365</f>
        <v>1.3881278538812787</v>
      </c>
    </row>
    <row r="67" spans="1:4" x14ac:dyDescent="0.3">
      <c r="A67" t="s">
        <v>335</v>
      </c>
      <c r="B67" t="s">
        <v>374</v>
      </c>
      <c r="C67" s="6">
        <v>499</v>
      </c>
      <c r="D67" s="3">
        <f t="shared" si="3"/>
        <v>1.3671232876712329</v>
      </c>
    </row>
    <row r="68" spans="1:4" x14ac:dyDescent="0.3">
      <c r="A68" t="s">
        <v>322</v>
      </c>
      <c r="B68" t="s">
        <v>359</v>
      </c>
      <c r="C68" s="6">
        <v>489.7837837837838</v>
      </c>
      <c r="D68" s="3">
        <f t="shared" si="3"/>
        <v>1.3418733802295446</v>
      </c>
    </row>
    <row r="69" spans="1:4" x14ac:dyDescent="0.3">
      <c r="A69" t="s">
        <v>294</v>
      </c>
      <c r="B69" t="s">
        <v>355</v>
      </c>
      <c r="C69" s="6">
        <v>489</v>
      </c>
      <c r="D69" s="3">
        <f t="shared" si="3"/>
        <v>1.3397260273972602</v>
      </c>
    </row>
    <row r="70" spans="1:4" x14ac:dyDescent="0.3">
      <c r="A70" t="s">
        <v>322</v>
      </c>
      <c r="B70" t="s">
        <v>360</v>
      </c>
      <c r="C70" s="6">
        <v>483.03389830508468</v>
      </c>
      <c r="D70" s="3">
        <f t="shared" si="3"/>
        <v>1.3233805433016019</v>
      </c>
    </row>
    <row r="71" spans="1:4" x14ac:dyDescent="0.3">
      <c r="A71" t="s">
        <v>321</v>
      </c>
      <c r="B71" t="s">
        <v>366</v>
      </c>
      <c r="C71" s="6">
        <v>478.89285714285722</v>
      </c>
      <c r="D71" s="3">
        <f t="shared" si="3"/>
        <v>1.312035225048924</v>
      </c>
    </row>
    <row r="72" spans="1:4" x14ac:dyDescent="0.3">
      <c r="A72" t="s">
        <v>324</v>
      </c>
      <c r="B72" t="s">
        <v>370</v>
      </c>
      <c r="C72" s="6">
        <v>477.38095238095241</v>
      </c>
      <c r="D72" s="3">
        <f t="shared" si="3"/>
        <v>1.3078930202217873</v>
      </c>
    </row>
    <row r="73" spans="1:4" x14ac:dyDescent="0.3">
      <c r="A73" t="s">
        <v>329</v>
      </c>
      <c r="B73" t="s">
        <v>359</v>
      </c>
      <c r="C73" s="6">
        <v>476.25954198473278</v>
      </c>
      <c r="D73" s="3">
        <f t="shared" si="3"/>
        <v>1.3048206629718706</v>
      </c>
    </row>
    <row r="74" spans="1:4" x14ac:dyDescent="0.3">
      <c r="A74" t="s">
        <v>329</v>
      </c>
      <c r="B74" t="s">
        <v>364</v>
      </c>
      <c r="C74" s="6">
        <v>466.05555555555549</v>
      </c>
      <c r="D74" s="3">
        <f t="shared" si="3"/>
        <v>1.2768645357686452</v>
      </c>
    </row>
    <row r="75" spans="1:4" x14ac:dyDescent="0.3">
      <c r="A75" t="s">
        <v>334</v>
      </c>
      <c r="B75" t="s">
        <v>364</v>
      </c>
      <c r="C75" s="6">
        <v>455.16666666666669</v>
      </c>
      <c r="D75" s="3">
        <f t="shared" si="3"/>
        <v>1.2470319634703197</v>
      </c>
    </row>
    <row r="76" spans="1:4" x14ac:dyDescent="0.3">
      <c r="A76" t="s">
        <v>325</v>
      </c>
      <c r="B76" t="s">
        <v>361</v>
      </c>
      <c r="C76" s="6">
        <v>454</v>
      </c>
      <c r="D76" s="3">
        <f t="shared" si="3"/>
        <v>1.2438356164383562</v>
      </c>
    </row>
    <row r="77" spans="1:4" x14ac:dyDescent="0.3">
      <c r="A77" t="s">
        <v>331</v>
      </c>
      <c r="B77" t="s">
        <v>359</v>
      </c>
      <c r="C77" s="6">
        <v>450</v>
      </c>
      <c r="D77" s="3">
        <f t="shared" si="3"/>
        <v>1.2328767123287672</v>
      </c>
    </row>
    <row r="78" spans="1:4" x14ac:dyDescent="0.3">
      <c r="A78" t="s">
        <v>321</v>
      </c>
      <c r="B78" t="s">
        <v>359</v>
      </c>
      <c r="C78" s="6">
        <v>443.57452574525752</v>
      </c>
      <c r="D78" s="3">
        <f t="shared" si="3"/>
        <v>1.2152726732746781</v>
      </c>
    </row>
    <row r="79" spans="1:4" x14ac:dyDescent="0.3">
      <c r="A79" t="s">
        <v>252</v>
      </c>
      <c r="B79" t="s">
        <v>378</v>
      </c>
      <c r="C79" s="6">
        <v>437</v>
      </c>
      <c r="D79" s="3">
        <f t="shared" si="3"/>
        <v>1.1972602739726028</v>
      </c>
    </row>
    <row r="80" spans="1:4" x14ac:dyDescent="0.3">
      <c r="A80" t="s">
        <v>325</v>
      </c>
      <c r="B80" t="s">
        <v>359</v>
      </c>
      <c r="C80" s="6">
        <v>422.53333333333342</v>
      </c>
      <c r="D80" s="3">
        <f t="shared" si="3"/>
        <v>1.1576255707762559</v>
      </c>
    </row>
    <row r="81" spans="1:4" x14ac:dyDescent="0.3">
      <c r="A81" t="s">
        <v>321</v>
      </c>
      <c r="B81" t="s">
        <v>361</v>
      </c>
      <c r="C81" s="6">
        <v>421.625</v>
      </c>
      <c r="D81" s="3">
        <f t="shared" si="3"/>
        <v>1.1551369863013699</v>
      </c>
    </row>
    <row r="82" spans="1:4" x14ac:dyDescent="0.3">
      <c r="A82" t="s">
        <v>200</v>
      </c>
      <c r="B82" t="s">
        <v>361</v>
      </c>
      <c r="C82" s="6">
        <v>413.7560975609756</v>
      </c>
      <c r="D82" s="3">
        <f t="shared" si="3"/>
        <v>1.133578349482125</v>
      </c>
    </row>
    <row r="83" spans="1:4" x14ac:dyDescent="0.3">
      <c r="A83" t="s">
        <v>1</v>
      </c>
      <c r="B83" t="s">
        <v>361</v>
      </c>
      <c r="C83" s="6">
        <v>409</v>
      </c>
      <c r="D83" s="3">
        <f t="shared" si="3"/>
        <v>1.1205479452054794</v>
      </c>
    </row>
    <row r="84" spans="1:4" x14ac:dyDescent="0.3">
      <c r="A84" t="s">
        <v>126</v>
      </c>
      <c r="B84" t="s">
        <v>348</v>
      </c>
      <c r="C84" s="6">
        <v>403.29032258064518</v>
      </c>
      <c r="D84" s="3">
        <f t="shared" si="3"/>
        <v>1.1049049933716306</v>
      </c>
    </row>
    <row r="85" spans="1:4" x14ac:dyDescent="0.3">
      <c r="A85" t="s">
        <v>334</v>
      </c>
      <c r="B85" t="s">
        <v>369</v>
      </c>
      <c r="C85" s="6">
        <v>402</v>
      </c>
      <c r="D85" s="3">
        <f t="shared" si="3"/>
        <v>1.1013698630136985</v>
      </c>
    </row>
    <row r="86" spans="1:4" x14ac:dyDescent="0.3">
      <c r="A86" t="s">
        <v>60</v>
      </c>
      <c r="B86" t="s">
        <v>364</v>
      </c>
      <c r="C86" s="6">
        <v>397.72222222222217</v>
      </c>
      <c r="D86" s="3">
        <f t="shared" si="3"/>
        <v>1.0896499238964992</v>
      </c>
    </row>
    <row r="87" spans="1:4" x14ac:dyDescent="0.3">
      <c r="A87" t="s">
        <v>249</v>
      </c>
      <c r="B87" t="s">
        <v>388</v>
      </c>
      <c r="C87" s="6">
        <v>397</v>
      </c>
      <c r="D87" s="3">
        <f t="shared" si="3"/>
        <v>1.0876712328767124</v>
      </c>
    </row>
    <row r="88" spans="1:4" x14ac:dyDescent="0.3">
      <c r="A88" t="s">
        <v>250</v>
      </c>
      <c r="B88" t="s">
        <v>361</v>
      </c>
      <c r="C88" s="6">
        <v>389</v>
      </c>
      <c r="D88" s="3">
        <f t="shared" si="3"/>
        <v>1.0657534246575342</v>
      </c>
    </row>
    <row r="89" spans="1:4" x14ac:dyDescent="0.3">
      <c r="A89" t="s">
        <v>60</v>
      </c>
      <c r="B89" t="s">
        <v>346</v>
      </c>
      <c r="C89" s="6">
        <v>386.51020408163271</v>
      </c>
      <c r="D89" s="3">
        <f t="shared" si="3"/>
        <v>1.058932065977076</v>
      </c>
    </row>
    <row r="90" spans="1:4" x14ac:dyDescent="0.3">
      <c r="A90" t="s">
        <v>324</v>
      </c>
      <c r="B90" t="s">
        <v>368</v>
      </c>
      <c r="C90" s="6">
        <v>378.22222222222217</v>
      </c>
      <c r="D90" s="3">
        <f t="shared" si="3"/>
        <v>1.0362252663622524</v>
      </c>
    </row>
    <row r="91" spans="1:4" x14ac:dyDescent="0.3">
      <c r="A91" t="s">
        <v>82</v>
      </c>
      <c r="B91" t="s">
        <v>361</v>
      </c>
      <c r="C91" s="6">
        <v>372.04347826086962</v>
      </c>
      <c r="D91" s="3">
        <f t="shared" si="3"/>
        <v>1.0192972007147112</v>
      </c>
    </row>
    <row r="92" spans="1:4" x14ac:dyDescent="0.3">
      <c r="A92" t="s">
        <v>31</v>
      </c>
      <c r="B92" t="s">
        <v>356</v>
      </c>
      <c r="C92" s="6">
        <v>364.86941580756007</v>
      </c>
      <c r="D92" s="3">
        <f t="shared" si="3"/>
        <v>0.99964223508920569</v>
      </c>
    </row>
    <row r="93" spans="1:4" x14ac:dyDescent="0.3">
      <c r="A93" t="s">
        <v>234</v>
      </c>
      <c r="B93" t="s">
        <v>361</v>
      </c>
      <c r="C93" s="6">
        <v>356.75</v>
      </c>
      <c r="D93" s="3">
        <f t="shared" si="3"/>
        <v>0.97739726027397256</v>
      </c>
    </row>
    <row r="94" spans="1:4" x14ac:dyDescent="0.3">
      <c r="A94" t="s">
        <v>333</v>
      </c>
      <c r="B94" t="s">
        <v>377</v>
      </c>
      <c r="C94" s="6">
        <v>351</v>
      </c>
      <c r="D94" s="3">
        <f t="shared" si="3"/>
        <v>0.9616438356164384</v>
      </c>
    </row>
    <row r="95" spans="1:4" x14ac:dyDescent="0.3">
      <c r="A95" t="s">
        <v>330</v>
      </c>
      <c r="B95" t="s">
        <v>346</v>
      </c>
      <c r="C95" s="6">
        <v>345.94339622641508</v>
      </c>
      <c r="D95" s="3">
        <f t="shared" si="3"/>
        <v>0.94779012664771256</v>
      </c>
    </row>
    <row r="96" spans="1:4" x14ac:dyDescent="0.3">
      <c r="A96" t="s">
        <v>97</v>
      </c>
      <c r="B96" t="s">
        <v>364</v>
      </c>
      <c r="C96" s="6">
        <v>345.5</v>
      </c>
      <c r="D96" s="3">
        <f t="shared" si="3"/>
        <v>0.94657534246575348</v>
      </c>
    </row>
    <row r="97" spans="1:4" x14ac:dyDescent="0.3">
      <c r="A97" t="s">
        <v>321</v>
      </c>
      <c r="B97" t="s">
        <v>346</v>
      </c>
      <c r="C97" s="6">
        <v>339.23171146648519</v>
      </c>
      <c r="D97" s="3">
        <f t="shared" si="3"/>
        <v>0.92940194922324715</v>
      </c>
    </row>
    <row r="98" spans="1:4" x14ac:dyDescent="0.3">
      <c r="A98" t="s">
        <v>17</v>
      </c>
      <c r="B98" t="s">
        <v>347</v>
      </c>
      <c r="C98" s="6">
        <v>333.77391304347827</v>
      </c>
      <c r="D98" s="3">
        <f t="shared" ref="D98:D129" si="4">C98 / 365</f>
        <v>0.91444907683144727</v>
      </c>
    </row>
    <row r="99" spans="1:4" x14ac:dyDescent="0.3">
      <c r="A99" t="s">
        <v>1</v>
      </c>
      <c r="B99" t="s">
        <v>353</v>
      </c>
      <c r="C99" s="6">
        <v>313.24590163934431</v>
      </c>
      <c r="D99" s="3">
        <f t="shared" si="4"/>
        <v>0.85820794969683378</v>
      </c>
    </row>
    <row r="100" spans="1:4" x14ac:dyDescent="0.3">
      <c r="A100" t="s">
        <v>338</v>
      </c>
      <c r="B100" t="s">
        <v>380</v>
      </c>
      <c r="C100" s="6">
        <v>306</v>
      </c>
      <c r="D100" s="3">
        <f t="shared" si="4"/>
        <v>0.83835616438356164</v>
      </c>
    </row>
    <row r="101" spans="1:4" x14ac:dyDescent="0.3">
      <c r="A101" t="s">
        <v>325</v>
      </c>
      <c r="B101" t="s">
        <v>351</v>
      </c>
      <c r="C101" s="6">
        <v>305.53773584905662</v>
      </c>
      <c r="D101" s="3">
        <f t="shared" si="4"/>
        <v>0.8370896872576894</v>
      </c>
    </row>
    <row r="102" spans="1:4" x14ac:dyDescent="0.3">
      <c r="A102" t="s">
        <v>337</v>
      </c>
      <c r="B102" t="s">
        <v>378</v>
      </c>
      <c r="C102" s="6">
        <v>304.33333333333331</v>
      </c>
      <c r="D102" s="3">
        <f t="shared" si="4"/>
        <v>0.83378995433789949</v>
      </c>
    </row>
    <row r="103" spans="1:4" x14ac:dyDescent="0.3">
      <c r="A103" t="s">
        <v>332</v>
      </c>
      <c r="B103" t="s">
        <v>363</v>
      </c>
      <c r="C103" s="6">
        <v>303.06666666666672</v>
      </c>
      <c r="D103" s="3">
        <f t="shared" si="4"/>
        <v>0.83031963470319647</v>
      </c>
    </row>
    <row r="104" spans="1:4" x14ac:dyDescent="0.3">
      <c r="A104" t="s">
        <v>327</v>
      </c>
      <c r="B104" t="s">
        <v>353</v>
      </c>
      <c r="C104" s="6">
        <v>288.35346756152131</v>
      </c>
      <c r="D104" s="3">
        <f t="shared" si="4"/>
        <v>0.79000950016855154</v>
      </c>
    </row>
    <row r="105" spans="1:4" x14ac:dyDescent="0.3">
      <c r="A105" t="s">
        <v>321</v>
      </c>
      <c r="B105" t="s">
        <v>353</v>
      </c>
      <c r="C105" s="6">
        <v>286.94066317626528</v>
      </c>
      <c r="D105" s="3">
        <f t="shared" si="4"/>
        <v>0.78613880322264462</v>
      </c>
    </row>
    <row r="106" spans="1:4" x14ac:dyDescent="0.3">
      <c r="A106" t="s">
        <v>60</v>
      </c>
      <c r="B106" t="s">
        <v>350</v>
      </c>
      <c r="C106" s="6">
        <v>282.95005807200931</v>
      </c>
      <c r="D106" s="3">
        <f t="shared" si="4"/>
        <v>0.77520563855345015</v>
      </c>
    </row>
    <row r="107" spans="1:4" x14ac:dyDescent="0.3">
      <c r="A107" t="s">
        <v>252</v>
      </c>
      <c r="B107" t="s">
        <v>104</v>
      </c>
      <c r="C107" s="6">
        <v>273.85714285714278</v>
      </c>
      <c r="D107" s="3">
        <f t="shared" si="4"/>
        <v>0.75029354207436372</v>
      </c>
    </row>
    <row r="108" spans="1:4" x14ac:dyDescent="0.3">
      <c r="A108" t="s">
        <v>93</v>
      </c>
      <c r="B108" t="s">
        <v>358</v>
      </c>
      <c r="C108" s="6">
        <v>265.08</v>
      </c>
      <c r="D108" s="3">
        <f t="shared" si="4"/>
        <v>0.72624657534246573</v>
      </c>
    </row>
    <row r="109" spans="1:4" x14ac:dyDescent="0.3">
      <c r="A109" t="s">
        <v>159</v>
      </c>
      <c r="B109" t="s">
        <v>368</v>
      </c>
      <c r="C109" s="6">
        <v>253.5</v>
      </c>
      <c r="D109" s="3">
        <f t="shared" si="4"/>
        <v>0.69452054794520546</v>
      </c>
    </row>
    <row r="110" spans="1:4" x14ac:dyDescent="0.3">
      <c r="A110" t="s">
        <v>97</v>
      </c>
      <c r="B110" t="s">
        <v>358</v>
      </c>
      <c r="C110" s="6">
        <v>253.20338983050851</v>
      </c>
      <c r="D110" s="3">
        <f t="shared" si="4"/>
        <v>0.69370791734385895</v>
      </c>
    </row>
    <row r="111" spans="1:4" x14ac:dyDescent="0.3">
      <c r="A111" t="s">
        <v>321</v>
      </c>
      <c r="B111" t="s">
        <v>367</v>
      </c>
      <c r="C111" s="6">
        <v>241.15789473684211</v>
      </c>
      <c r="D111" s="3">
        <f t="shared" si="4"/>
        <v>0.66070656092285507</v>
      </c>
    </row>
    <row r="112" spans="1:4" x14ac:dyDescent="0.3">
      <c r="A112" t="s">
        <v>338</v>
      </c>
      <c r="B112" t="s">
        <v>357</v>
      </c>
      <c r="C112" s="6">
        <v>231.5</v>
      </c>
      <c r="D112" s="3">
        <f t="shared" si="4"/>
        <v>0.63424657534246576</v>
      </c>
    </row>
    <row r="113" spans="1:4" x14ac:dyDescent="0.3">
      <c r="A113" t="s">
        <v>321</v>
      </c>
      <c r="B113" t="s">
        <v>351</v>
      </c>
      <c r="C113" s="6">
        <v>223.30769230769229</v>
      </c>
      <c r="D113" s="3">
        <f t="shared" si="4"/>
        <v>0.61180189673340357</v>
      </c>
    </row>
    <row r="114" spans="1:4" x14ac:dyDescent="0.3">
      <c r="A114" t="s">
        <v>61</v>
      </c>
      <c r="B114" t="s">
        <v>358</v>
      </c>
      <c r="C114" s="6">
        <v>223.14117647058819</v>
      </c>
      <c r="D114" s="3">
        <f t="shared" si="4"/>
        <v>0.61134568896051555</v>
      </c>
    </row>
    <row r="115" spans="1:4" x14ac:dyDescent="0.3">
      <c r="A115" t="s">
        <v>322</v>
      </c>
      <c r="B115" t="s">
        <v>347</v>
      </c>
      <c r="C115" s="6">
        <v>221.07563025210081</v>
      </c>
      <c r="D115" s="3">
        <f t="shared" si="4"/>
        <v>0.60568665822493373</v>
      </c>
    </row>
    <row r="116" spans="1:4" x14ac:dyDescent="0.3">
      <c r="A116" t="s">
        <v>334</v>
      </c>
      <c r="B116" t="s">
        <v>358</v>
      </c>
      <c r="C116" s="6">
        <v>203.11111111111109</v>
      </c>
      <c r="D116" s="3">
        <f t="shared" si="4"/>
        <v>0.55646879756468792</v>
      </c>
    </row>
    <row r="117" spans="1:4" x14ac:dyDescent="0.3">
      <c r="A117" t="s">
        <v>324</v>
      </c>
      <c r="B117" t="s">
        <v>361</v>
      </c>
      <c r="C117" s="6">
        <v>199.3024574669187</v>
      </c>
      <c r="D117" s="3">
        <f t="shared" si="4"/>
        <v>0.54603413004635259</v>
      </c>
    </row>
    <row r="118" spans="1:4" x14ac:dyDescent="0.3">
      <c r="A118" t="s">
        <v>327</v>
      </c>
      <c r="B118" t="s">
        <v>358</v>
      </c>
      <c r="C118" s="6">
        <v>195.5637065637066</v>
      </c>
      <c r="D118" s="3">
        <f t="shared" si="4"/>
        <v>0.53579097688686739</v>
      </c>
    </row>
    <row r="119" spans="1:4" x14ac:dyDescent="0.3">
      <c r="A119" t="s">
        <v>321</v>
      </c>
      <c r="B119" t="s">
        <v>358</v>
      </c>
      <c r="C119" s="6">
        <v>191.16913946587539</v>
      </c>
      <c r="D119" s="3">
        <f t="shared" si="4"/>
        <v>0.52375106702979557</v>
      </c>
    </row>
    <row r="120" spans="1:4" x14ac:dyDescent="0.3">
      <c r="A120" t="s">
        <v>337</v>
      </c>
      <c r="B120" t="s">
        <v>357</v>
      </c>
      <c r="C120" s="6">
        <v>184.5</v>
      </c>
      <c r="D120" s="3">
        <f t="shared" si="4"/>
        <v>0.5054794520547945</v>
      </c>
    </row>
    <row r="121" spans="1:4" x14ac:dyDescent="0.3">
      <c r="A121" t="s">
        <v>267</v>
      </c>
      <c r="B121" t="s">
        <v>389</v>
      </c>
      <c r="C121" s="6">
        <v>180</v>
      </c>
      <c r="D121" s="3">
        <f t="shared" si="4"/>
        <v>0.49315068493150682</v>
      </c>
    </row>
    <row r="122" spans="1:4" x14ac:dyDescent="0.3">
      <c r="A122" t="s">
        <v>37</v>
      </c>
      <c r="B122" t="s">
        <v>351</v>
      </c>
      <c r="C122" s="6">
        <v>166.40993788819881</v>
      </c>
      <c r="D122" s="3">
        <f t="shared" si="4"/>
        <v>0.45591763804985974</v>
      </c>
    </row>
    <row r="123" spans="1:4" x14ac:dyDescent="0.3">
      <c r="A123" t="s">
        <v>323</v>
      </c>
      <c r="B123" t="s">
        <v>364</v>
      </c>
      <c r="C123" s="6">
        <v>166.31818181818181</v>
      </c>
      <c r="D123" s="3">
        <f t="shared" si="4"/>
        <v>0.45566625155666252</v>
      </c>
    </row>
    <row r="124" spans="1:4" x14ac:dyDescent="0.3">
      <c r="A124" t="s">
        <v>261</v>
      </c>
      <c r="B124" t="s">
        <v>351</v>
      </c>
      <c r="C124" s="6">
        <v>157.4</v>
      </c>
      <c r="D124" s="3">
        <f t="shared" si="4"/>
        <v>0.43123287671232879</v>
      </c>
    </row>
    <row r="125" spans="1:4" x14ac:dyDescent="0.3">
      <c r="A125" t="s">
        <v>291</v>
      </c>
      <c r="B125" t="s">
        <v>358</v>
      </c>
      <c r="C125" s="6">
        <v>157</v>
      </c>
      <c r="D125" s="3">
        <f t="shared" si="4"/>
        <v>0.43013698630136987</v>
      </c>
    </row>
    <row r="126" spans="1:4" x14ac:dyDescent="0.3">
      <c r="A126" t="s">
        <v>248</v>
      </c>
      <c r="B126" t="s">
        <v>360</v>
      </c>
      <c r="C126" s="6">
        <v>150</v>
      </c>
      <c r="D126" s="3">
        <f t="shared" si="4"/>
        <v>0.41095890410958902</v>
      </c>
    </row>
    <row r="127" spans="1:4" x14ac:dyDescent="0.3">
      <c r="A127" t="s">
        <v>58</v>
      </c>
      <c r="B127" t="s">
        <v>350</v>
      </c>
      <c r="C127" s="6">
        <v>147.6363636363636</v>
      </c>
      <c r="D127" s="3">
        <f t="shared" si="4"/>
        <v>0.4044831880448318</v>
      </c>
    </row>
    <row r="128" spans="1:4" x14ac:dyDescent="0.3">
      <c r="A128" t="s">
        <v>256</v>
      </c>
      <c r="B128" t="s">
        <v>361</v>
      </c>
      <c r="C128" s="6">
        <v>145</v>
      </c>
      <c r="D128" s="3">
        <f t="shared" si="4"/>
        <v>0.39726027397260272</v>
      </c>
    </row>
    <row r="129" spans="1:4" x14ac:dyDescent="0.3">
      <c r="A129" t="s">
        <v>122</v>
      </c>
      <c r="B129" t="s">
        <v>357</v>
      </c>
      <c r="C129" s="6">
        <v>143.77272727272731</v>
      </c>
      <c r="D129" s="3">
        <f t="shared" si="4"/>
        <v>0.39389788293897893</v>
      </c>
    </row>
    <row r="130" spans="1:4" x14ac:dyDescent="0.3">
      <c r="A130" t="s">
        <v>291</v>
      </c>
      <c r="B130" t="s">
        <v>378</v>
      </c>
      <c r="C130" s="6">
        <v>143</v>
      </c>
      <c r="D130" s="3">
        <f t="shared" ref="D130:D151" si="5">C130 / 365</f>
        <v>0.39178082191780822</v>
      </c>
    </row>
    <row r="131" spans="1:4" x14ac:dyDescent="0.3">
      <c r="A131" t="s">
        <v>334</v>
      </c>
      <c r="B131" t="s">
        <v>359</v>
      </c>
      <c r="C131" s="6">
        <v>136.42857142857139</v>
      </c>
      <c r="D131" s="3">
        <f t="shared" si="5"/>
        <v>0.37377690802348323</v>
      </c>
    </row>
    <row r="132" spans="1:4" x14ac:dyDescent="0.3">
      <c r="A132" t="s">
        <v>252</v>
      </c>
      <c r="B132" t="s">
        <v>383</v>
      </c>
      <c r="C132" s="6">
        <v>133</v>
      </c>
      <c r="D132" s="3">
        <f t="shared" si="5"/>
        <v>0.36438356164383562</v>
      </c>
    </row>
    <row r="133" spans="1:4" x14ac:dyDescent="0.3">
      <c r="A133" t="s">
        <v>110</v>
      </c>
      <c r="B133" t="s">
        <v>358</v>
      </c>
      <c r="C133" s="6">
        <v>132.1142857142857</v>
      </c>
      <c r="D133" s="3">
        <f t="shared" si="5"/>
        <v>0.3619569471624266</v>
      </c>
    </row>
    <row r="134" spans="1:4" x14ac:dyDescent="0.3">
      <c r="A134" t="s">
        <v>43</v>
      </c>
      <c r="B134" t="s">
        <v>357</v>
      </c>
      <c r="C134" s="6">
        <v>126.4782608695652</v>
      </c>
      <c r="D134" s="3">
        <f t="shared" si="5"/>
        <v>0.34651578320428822</v>
      </c>
    </row>
    <row r="135" spans="1:4" x14ac:dyDescent="0.3">
      <c r="A135" t="s">
        <v>335</v>
      </c>
      <c r="B135" t="s">
        <v>361</v>
      </c>
      <c r="C135" s="6">
        <v>125</v>
      </c>
      <c r="D135" s="3">
        <f t="shared" si="5"/>
        <v>0.34246575342465752</v>
      </c>
    </row>
    <row r="136" spans="1:4" x14ac:dyDescent="0.3">
      <c r="A136" t="s">
        <v>264</v>
      </c>
      <c r="B136" t="s">
        <v>392</v>
      </c>
      <c r="C136" s="6">
        <v>114</v>
      </c>
      <c r="D136" s="3">
        <f t="shared" si="5"/>
        <v>0.31232876712328766</v>
      </c>
    </row>
    <row r="137" spans="1:4" x14ac:dyDescent="0.3">
      <c r="A137" t="s">
        <v>201</v>
      </c>
      <c r="B137" t="s">
        <v>358</v>
      </c>
      <c r="C137" s="6">
        <v>91.107142857142861</v>
      </c>
      <c r="D137" s="3">
        <f t="shared" si="5"/>
        <v>0.24960861056751468</v>
      </c>
    </row>
    <row r="138" spans="1:4" x14ac:dyDescent="0.3">
      <c r="A138" t="s">
        <v>291</v>
      </c>
      <c r="B138" t="s">
        <v>75</v>
      </c>
      <c r="C138" s="6">
        <v>82</v>
      </c>
      <c r="D138" s="3">
        <f t="shared" si="5"/>
        <v>0.22465753424657534</v>
      </c>
    </row>
    <row r="139" spans="1:4" x14ac:dyDescent="0.3">
      <c r="A139" t="s">
        <v>251</v>
      </c>
      <c r="B139" t="s">
        <v>361</v>
      </c>
      <c r="C139" s="6">
        <v>76.5</v>
      </c>
      <c r="D139" s="3">
        <f t="shared" si="5"/>
        <v>0.20958904109589041</v>
      </c>
    </row>
    <row r="140" spans="1:4" x14ac:dyDescent="0.3">
      <c r="A140" t="s">
        <v>291</v>
      </c>
      <c r="B140" t="s">
        <v>359</v>
      </c>
      <c r="C140" s="6">
        <v>66</v>
      </c>
      <c r="D140" s="3">
        <f t="shared" si="5"/>
        <v>0.18082191780821918</v>
      </c>
    </row>
    <row r="141" spans="1:4" x14ac:dyDescent="0.3">
      <c r="A141" t="s">
        <v>142</v>
      </c>
      <c r="B141" t="s">
        <v>376</v>
      </c>
      <c r="C141" s="6">
        <v>56</v>
      </c>
      <c r="D141" s="3">
        <f t="shared" si="5"/>
        <v>0.15342465753424658</v>
      </c>
    </row>
    <row r="142" spans="1:4" x14ac:dyDescent="0.3">
      <c r="A142" t="s">
        <v>195</v>
      </c>
      <c r="B142" t="s">
        <v>361</v>
      </c>
      <c r="C142" s="6">
        <v>54</v>
      </c>
      <c r="D142" s="3">
        <f t="shared" si="5"/>
        <v>0.14794520547945206</v>
      </c>
    </row>
    <row r="143" spans="1:4" x14ac:dyDescent="0.3">
      <c r="A143" t="s">
        <v>328</v>
      </c>
      <c r="B143" t="s">
        <v>361</v>
      </c>
      <c r="C143" s="6">
        <v>52</v>
      </c>
      <c r="D143" s="3">
        <f t="shared" si="5"/>
        <v>0.14246575342465753</v>
      </c>
    </row>
    <row r="144" spans="1:4" x14ac:dyDescent="0.3">
      <c r="A144" t="s">
        <v>164</v>
      </c>
      <c r="B144" t="s">
        <v>350</v>
      </c>
      <c r="C144" s="6">
        <v>50.5</v>
      </c>
      <c r="D144" s="3">
        <f t="shared" si="5"/>
        <v>0.13835616438356163</v>
      </c>
    </row>
    <row r="145" spans="1:4" x14ac:dyDescent="0.3">
      <c r="A145" t="s">
        <v>324</v>
      </c>
      <c r="B145" t="s">
        <v>372</v>
      </c>
      <c r="C145" s="6">
        <v>48.333333333333343</v>
      </c>
      <c r="D145" s="3">
        <f t="shared" si="5"/>
        <v>0.13242009132420093</v>
      </c>
    </row>
    <row r="146" spans="1:4" x14ac:dyDescent="0.3">
      <c r="A146" t="s">
        <v>30</v>
      </c>
      <c r="B146" t="s">
        <v>357</v>
      </c>
      <c r="C146" s="6">
        <v>40.5</v>
      </c>
      <c r="D146" s="3">
        <f t="shared" si="5"/>
        <v>0.11095890410958904</v>
      </c>
    </row>
    <row r="147" spans="1:4" x14ac:dyDescent="0.3">
      <c r="A147" t="s">
        <v>323</v>
      </c>
      <c r="B147" t="s">
        <v>375</v>
      </c>
      <c r="C147" s="6">
        <v>35.333333333333343</v>
      </c>
      <c r="D147" s="3">
        <f t="shared" si="5"/>
        <v>9.6803652968036558E-2</v>
      </c>
    </row>
    <row r="148" spans="1:4" x14ac:dyDescent="0.3">
      <c r="A148" t="s">
        <v>187</v>
      </c>
      <c r="B148" t="s">
        <v>350</v>
      </c>
      <c r="C148" s="6">
        <v>34.5</v>
      </c>
      <c r="D148" s="3">
        <f t="shared" si="5"/>
        <v>9.452054794520548E-2</v>
      </c>
    </row>
    <row r="149" spans="1:4" x14ac:dyDescent="0.3">
      <c r="A149" t="s">
        <v>205</v>
      </c>
      <c r="B149" t="s">
        <v>347</v>
      </c>
      <c r="C149" s="6">
        <v>21</v>
      </c>
      <c r="D149" s="3">
        <f t="shared" si="5"/>
        <v>5.7534246575342465E-2</v>
      </c>
    </row>
    <row r="150" spans="1:4" x14ac:dyDescent="0.3">
      <c r="A150" t="s">
        <v>244</v>
      </c>
      <c r="B150" t="s">
        <v>347</v>
      </c>
      <c r="C150" s="6">
        <v>12</v>
      </c>
      <c r="D150" s="3">
        <f t="shared" si="5"/>
        <v>3.287671232876712E-2</v>
      </c>
    </row>
    <row r="151" spans="1:4" x14ac:dyDescent="0.3">
      <c r="A151" t="s">
        <v>121</v>
      </c>
      <c r="B151" t="s">
        <v>347</v>
      </c>
      <c r="C151" s="6">
        <v>11</v>
      </c>
      <c r="D151" s="3">
        <f t="shared" si="5"/>
        <v>3.0136986301369864E-2</v>
      </c>
    </row>
    <row r="152" spans="1:4" x14ac:dyDescent="0.3">
      <c r="A152" s="8" t="s">
        <v>277</v>
      </c>
      <c r="B152" s="8"/>
      <c r="C152" s="7">
        <f>COUNT(C2:C151)</f>
        <v>150</v>
      </c>
      <c r="D152" s="2">
        <f>COUNT(D2:D151)</f>
        <v>150</v>
      </c>
    </row>
    <row r="153" spans="1:4" x14ac:dyDescent="0.3">
      <c r="A153" s="8" t="s">
        <v>274</v>
      </c>
      <c r="B153" s="8"/>
      <c r="C153" s="7">
        <f>MIN(C2:C151)</f>
        <v>11</v>
      </c>
      <c r="D153" s="2">
        <f>MIN(D2:D151)</f>
        <v>3.0136986301369864E-2</v>
      </c>
    </row>
    <row r="154" spans="1:4" x14ac:dyDescent="0.3">
      <c r="A154" s="8" t="s">
        <v>275</v>
      </c>
      <c r="B154" s="8"/>
      <c r="C154" s="7">
        <f>MAX(C2:C151)</f>
        <v>1544</v>
      </c>
      <c r="D154" s="2">
        <f>MAX(D2:D151)</f>
        <v>4.2301369863013702</v>
      </c>
    </row>
    <row r="155" spans="1:4" x14ac:dyDescent="0.3">
      <c r="A155" s="8" t="s">
        <v>276</v>
      </c>
      <c r="B155" s="8"/>
      <c r="C155" s="7">
        <f>AVERAGE(C2:C151)</f>
        <v>479.07978075174248</v>
      </c>
      <c r="D155" s="2">
        <f>AVERAGE(D2:D151)</f>
        <v>1.3125473445253224</v>
      </c>
    </row>
  </sheetData>
  <sortState xmlns:xlrd2="http://schemas.microsoft.com/office/spreadsheetml/2017/richdata2" ref="A2:D151">
    <sortCondition descending="1" ref="C2:C15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83B10-903C-448E-B529-3BFB03796DE4}">
  <dimension ref="A1:H48"/>
  <sheetViews>
    <sheetView workbookViewId="0">
      <selection activeCell="E1" sqref="E1:H11"/>
    </sheetView>
  </sheetViews>
  <sheetFormatPr defaultRowHeight="14.4" x14ac:dyDescent="0.3"/>
  <cols>
    <col min="1" max="1" width="18.88671875" customWidth="1"/>
    <col min="2" max="2" width="8.88671875" style="6"/>
    <col min="3" max="3" width="8.88671875" style="3"/>
    <col min="5" max="5" width="19.77734375" customWidth="1"/>
    <col min="6" max="6" width="10.6640625" customWidth="1"/>
  </cols>
  <sheetData>
    <row r="1" spans="1:8" s="1" customFormat="1" x14ac:dyDescent="0.3">
      <c r="A1" s="1" t="s">
        <v>345</v>
      </c>
      <c r="B1" s="7" t="s">
        <v>272</v>
      </c>
      <c r="C1" s="2" t="s">
        <v>287</v>
      </c>
      <c r="E1" s="1" t="s">
        <v>345</v>
      </c>
      <c r="F1" s="1" t="s">
        <v>22</v>
      </c>
      <c r="G1" s="7" t="s">
        <v>272</v>
      </c>
      <c r="H1" s="2" t="s">
        <v>287</v>
      </c>
    </row>
    <row r="2" spans="1:8" x14ac:dyDescent="0.3">
      <c r="A2" t="s">
        <v>395</v>
      </c>
      <c r="B2" s="6">
        <v>1263</v>
      </c>
      <c r="C2" s="3">
        <f>B2 / 365</f>
        <v>3.4602739726027396</v>
      </c>
      <c r="E2" t="s">
        <v>395</v>
      </c>
      <c r="F2">
        <v>2</v>
      </c>
      <c r="G2" s="6">
        <v>1263</v>
      </c>
      <c r="H2" s="3">
        <f>G2 / 365</f>
        <v>3.4602739726027396</v>
      </c>
    </row>
    <row r="3" spans="1:8" x14ac:dyDescent="0.3">
      <c r="A3" t="s">
        <v>381</v>
      </c>
      <c r="B3" s="6">
        <v>1088</v>
      </c>
      <c r="C3" s="3">
        <f t="shared" ref="C3:C48" si="0">B3 / 365</f>
        <v>2.9808219178082194</v>
      </c>
      <c r="E3" t="s">
        <v>381</v>
      </c>
      <c r="F3">
        <v>1</v>
      </c>
      <c r="G3" s="6">
        <v>1088</v>
      </c>
      <c r="H3" s="3">
        <f t="shared" ref="H3:H11" si="1">G3 / 365</f>
        <v>2.9808219178082194</v>
      </c>
    </row>
    <row r="4" spans="1:8" x14ac:dyDescent="0.3">
      <c r="A4" t="s">
        <v>393</v>
      </c>
      <c r="B4" s="6">
        <v>1023.5</v>
      </c>
      <c r="C4" s="3">
        <f t="shared" si="0"/>
        <v>2.8041095890410959</v>
      </c>
      <c r="E4" t="s">
        <v>393</v>
      </c>
      <c r="F4">
        <v>2</v>
      </c>
      <c r="G4" s="6">
        <v>1023.5</v>
      </c>
      <c r="H4" s="3">
        <f t="shared" si="1"/>
        <v>2.8041095890410959</v>
      </c>
    </row>
    <row r="5" spans="1:8" x14ac:dyDescent="0.3">
      <c r="A5" t="s">
        <v>348</v>
      </c>
      <c r="B5" s="6">
        <v>984.74113856068743</v>
      </c>
      <c r="C5" s="3">
        <f t="shared" si="0"/>
        <v>2.6979209275635272</v>
      </c>
      <c r="E5" t="s">
        <v>348</v>
      </c>
      <c r="F5">
        <v>1862</v>
      </c>
      <c r="G5" s="6">
        <v>984.74113856068743</v>
      </c>
      <c r="H5" s="3">
        <f t="shared" si="1"/>
        <v>2.6979209275635272</v>
      </c>
    </row>
    <row r="6" spans="1:8" x14ac:dyDescent="0.3">
      <c r="A6" t="s">
        <v>366</v>
      </c>
      <c r="B6" s="6">
        <v>948.58743169398906</v>
      </c>
      <c r="C6" s="3">
        <f t="shared" si="0"/>
        <v>2.5988696758739427</v>
      </c>
      <c r="E6" t="s">
        <v>366</v>
      </c>
      <c r="F6">
        <v>366</v>
      </c>
      <c r="G6" s="6">
        <v>948.58743169398906</v>
      </c>
      <c r="H6" s="3">
        <f t="shared" si="1"/>
        <v>2.5988696758739427</v>
      </c>
    </row>
    <row r="7" spans="1:8" x14ac:dyDescent="0.3">
      <c r="A7" t="s">
        <v>371</v>
      </c>
      <c r="B7" s="6">
        <v>901.12121212121212</v>
      </c>
      <c r="C7" s="3">
        <f t="shared" si="0"/>
        <v>2.4688252386882525</v>
      </c>
      <c r="E7" t="s">
        <v>371</v>
      </c>
      <c r="F7">
        <v>99</v>
      </c>
      <c r="G7" s="6">
        <v>901.12121212121212</v>
      </c>
      <c r="H7" s="3">
        <f t="shared" si="1"/>
        <v>2.4688252386882525</v>
      </c>
    </row>
    <row r="8" spans="1:8" x14ac:dyDescent="0.3">
      <c r="A8" t="s">
        <v>390</v>
      </c>
      <c r="B8" s="6">
        <v>871.5</v>
      </c>
      <c r="C8" s="3">
        <f t="shared" si="0"/>
        <v>2.3876712328767122</v>
      </c>
      <c r="E8" t="s">
        <v>390</v>
      </c>
      <c r="F8">
        <v>2</v>
      </c>
      <c r="G8" s="6">
        <v>871.5</v>
      </c>
      <c r="H8" s="3">
        <f t="shared" si="1"/>
        <v>2.3876712328767122</v>
      </c>
    </row>
    <row r="9" spans="1:8" x14ac:dyDescent="0.3">
      <c r="A9" t="s">
        <v>385</v>
      </c>
      <c r="B9" s="6">
        <v>850.66666666666663</v>
      </c>
      <c r="C9" s="3">
        <f t="shared" si="0"/>
        <v>2.3305936073059361</v>
      </c>
      <c r="E9" t="s">
        <v>385</v>
      </c>
      <c r="F9">
        <v>3</v>
      </c>
      <c r="G9" s="6">
        <v>850.66666666666663</v>
      </c>
      <c r="H9" s="3">
        <f t="shared" si="1"/>
        <v>2.3305936073059361</v>
      </c>
    </row>
    <row r="10" spans="1:8" x14ac:dyDescent="0.3">
      <c r="A10" t="s">
        <v>365</v>
      </c>
      <c r="B10" s="6">
        <v>812.536231884058</v>
      </c>
      <c r="C10" s="3">
        <f t="shared" si="0"/>
        <v>2.2261266626960494</v>
      </c>
      <c r="E10" t="s">
        <v>365</v>
      </c>
      <c r="F10">
        <v>69</v>
      </c>
      <c r="G10" s="6">
        <v>812.536231884058</v>
      </c>
      <c r="H10" s="3">
        <f t="shared" si="1"/>
        <v>2.2261266626960494</v>
      </c>
    </row>
    <row r="11" spans="1:8" x14ac:dyDescent="0.3">
      <c r="A11" t="s">
        <v>384</v>
      </c>
      <c r="B11" s="6">
        <v>802</v>
      </c>
      <c r="C11" s="3">
        <f t="shared" si="0"/>
        <v>2.1972602739726028</v>
      </c>
      <c r="E11" t="s">
        <v>384</v>
      </c>
      <c r="F11">
        <v>1</v>
      </c>
      <c r="G11" s="6">
        <v>802</v>
      </c>
      <c r="H11" s="3">
        <f t="shared" si="1"/>
        <v>2.1972602739726028</v>
      </c>
    </row>
    <row r="12" spans="1:8" x14ac:dyDescent="0.3">
      <c r="A12" t="s">
        <v>352</v>
      </c>
      <c r="B12" s="6">
        <v>744.19555264879011</v>
      </c>
      <c r="C12" s="3">
        <f t="shared" si="0"/>
        <v>2.0388919250651782</v>
      </c>
    </row>
    <row r="13" spans="1:8" x14ac:dyDescent="0.3">
      <c r="A13" t="s">
        <v>397</v>
      </c>
      <c r="B13" s="6">
        <v>742</v>
      </c>
      <c r="C13" s="3">
        <f t="shared" si="0"/>
        <v>2.032876712328767</v>
      </c>
    </row>
    <row r="14" spans="1:8" x14ac:dyDescent="0.3">
      <c r="A14" t="s">
        <v>104</v>
      </c>
      <c r="B14" s="6">
        <v>689.50021540751186</v>
      </c>
      <c r="C14" s="3">
        <f t="shared" si="0"/>
        <v>1.8890416860479777</v>
      </c>
    </row>
    <row r="15" spans="1:8" x14ac:dyDescent="0.3">
      <c r="A15" t="s">
        <v>349</v>
      </c>
      <c r="B15" s="6">
        <v>677.85714285714289</v>
      </c>
      <c r="C15" s="3">
        <f t="shared" si="0"/>
        <v>1.8571428571428572</v>
      </c>
    </row>
    <row r="16" spans="1:8" x14ac:dyDescent="0.3">
      <c r="A16" t="s">
        <v>362</v>
      </c>
      <c r="B16" s="6">
        <v>670.25</v>
      </c>
      <c r="C16" s="3">
        <f t="shared" si="0"/>
        <v>1.8363013698630137</v>
      </c>
    </row>
    <row r="17" spans="1:3" x14ac:dyDescent="0.3">
      <c r="A17" t="s">
        <v>364</v>
      </c>
      <c r="B17" s="6">
        <v>618.02368866328254</v>
      </c>
      <c r="C17" s="3">
        <f t="shared" si="0"/>
        <v>1.6932155853788562</v>
      </c>
    </row>
    <row r="18" spans="1:3" x14ac:dyDescent="0.3">
      <c r="A18" t="s">
        <v>360</v>
      </c>
      <c r="B18" s="6">
        <v>585.09917355371897</v>
      </c>
      <c r="C18" s="3">
        <f t="shared" si="0"/>
        <v>1.6030114343937507</v>
      </c>
    </row>
    <row r="19" spans="1:3" x14ac:dyDescent="0.3">
      <c r="A19" t="s">
        <v>373</v>
      </c>
      <c r="B19" s="6">
        <v>537.42857142857144</v>
      </c>
      <c r="C19" s="3">
        <f t="shared" si="0"/>
        <v>1.4724070450097848</v>
      </c>
    </row>
    <row r="20" spans="1:3" x14ac:dyDescent="0.3">
      <c r="A20" t="s">
        <v>377</v>
      </c>
      <c r="B20" s="6">
        <v>529.79999999999995</v>
      </c>
      <c r="C20" s="3">
        <f t="shared" si="0"/>
        <v>1.4515068493150685</v>
      </c>
    </row>
    <row r="21" spans="1:3" x14ac:dyDescent="0.3">
      <c r="A21" t="s">
        <v>354</v>
      </c>
      <c r="B21" s="6">
        <v>527.61904761904759</v>
      </c>
      <c r="C21" s="3">
        <f t="shared" si="0"/>
        <v>1.4455316373124592</v>
      </c>
    </row>
    <row r="22" spans="1:3" x14ac:dyDescent="0.3">
      <c r="A22" t="s">
        <v>374</v>
      </c>
      <c r="B22" s="6">
        <v>499</v>
      </c>
      <c r="C22" s="3">
        <f t="shared" si="0"/>
        <v>1.3671232876712329</v>
      </c>
    </row>
    <row r="23" spans="1:3" x14ac:dyDescent="0.3">
      <c r="A23" t="s">
        <v>355</v>
      </c>
      <c r="B23" s="6">
        <v>489</v>
      </c>
      <c r="C23" s="3">
        <f t="shared" si="0"/>
        <v>1.3397260273972602</v>
      </c>
    </row>
    <row r="24" spans="1:3" x14ac:dyDescent="0.3">
      <c r="A24" t="s">
        <v>357</v>
      </c>
      <c r="B24" s="6">
        <v>483.22916666666669</v>
      </c>
      <c r="C24" s="3">
        <f t="shared" si="0"/>
        <v>1.3239155251141552</v>
      </c>
    </row>
    <row r="25" spans="1:3" x14ac:dyDescent="0.3">
      <c r="A25" t="s">
        <v>370</v>
      </c>
      <c r="B25" s="6">
        <v>477.38095238095241</v>
      </c>
      <c r="C25" s="3">
        <f t="shared" si="0"/>
        <v>1.3078930202217873</v>
      </c>
    </row>
    <row r="26" spans="1:3" x14ac:dyDescent="0.3">
      <c r="A26" t="s">
        <v>359</v>
      </c>
      <c r="B26" s="6">
        <v>467.8755868544601</v>
      </c>
      <c r="C26" s="3">
        <f t="shared" si="0"/>
        <v>1.2818509228889319</v>
      </c>
    </row>
    <row r="27" spans="1:3" x14ac:dyDescent="0.3">
      <c r="A27" t="s">
        <v>369</v>
      </c>
      <c r="B27" s="6">
        <v>460.58333333333331</v>
      </c>
      <c r="C27" s="3">
        <f t="shared" si="0"/>
        <v>1.2618721461187214</v>
      </c>
    </row>
    <row r="28" spans="1:3" x14ac:dyDescent="0.3">
      <c r="A28" t="s">
        <v>388</v>
      </c>
      <c r="B28" s="6">
        <v>397</v>
      </c>
      <c r="C28" s="3">
        <f t="shared" si="0"/>
        <v>1.0876712328767124</v>
      </c>
    </row>
    <row r="29" spans="1:3" x14ac:dyDescent="0.3">
      <c r="A29" t="s">
        <v>346</v>
      </c>
      <c r="B29" s="6">
        <v>376.53410553410549</v>
      </c>
      <c r="C29" s="3">
        <f t="shared" si="0"/>
        <v>1.0316002891345355</v>
      </c>
    </row>
    <row r="30" spans="1:3" x14ac:dyDescent="0.3">
      <c r="A30" t="s">
        <v>356</v>
      </c>
      <c r="B30" s="6">
        <v>364.86941580756007</v>
      </c>
      <c r="C30" s="3">
        <f t="shared" si="0"/>
        <v>0.99964223508920569</v>
      </c>
    </row>
    <row r="31" spans="1:3" x14ac:dyDescent="0.3">
      <c r="A31" t="s">
        <v>378</v>
      </c>
      <c r="B31" s="6">
        <v>337.66666666666669</v>
      </c>
      <c r="C31" s="3">
        <f t="shared" si="0"/>
        <v>0.9251141552511416</v>
      </c>
    </row>
    <row r="32" spans="1:3" x14ac:dyDescent="0.3">
      <c r="A32" t="s">
        <v>368</v>
      </c>
      <c r="B32" s="6">
        <v>335.63414634146341</v>
      </c>
      <c r="C32" s="3">
        <f t="shared" si="0"/>
        <v>0.91954560641496819</v>
      </c>
    </row>
    <row r="33" spans="1:3" x14ac:dyDescent="0.3">
      <c r="A33" t="s">
        <v>392</v>
      </c>
      <c r="B33" s="6">
        <v>318.5</v>
      </c>
      <c r="C33" s="3">
        <f t="shared" si="0"/>
        <v>0.87260273972602742</v>
      </c>
    </row>
    <row r="34" spans="1:3" x14ac:dyDescent="0.3">
      <c r="A34" t="s">
        <v>380</v>
      </c>
      <c r="B34" s="6">
        <v>306</v>
      </c>
      <c r="C34" s="3">
        <f t="shared" si="0"/>
        <v>0.83835616438356164</v>
      </c>
    </row>
    <row r="35" spans="1:3" x14ac:dyDescent="0.3">
      <c r="A35" t="s">
        <v>363</v>
      </c>
      <c r="B35" s="6">
        <v>303.06666666666672</v>
      </c>
      <c r="C35" s="3">
        <f t="shared" si="0"/>
        <v>0.83031963470319647</v>
      </c>
    </row>
    <row r="36" spans="1:3" x14ac:dyDescent="0.3">
      <c r="A36" t="s">
        <v>353</v>
      </c>
      <c r="B36" s="6">
        <v>293.47245283018867</v>
      </c>
      <c r="C36" s="3">
        <f t="shared" si="0"/>
        <v>0.80403411734298269</v>
      </c>
    </row>
    <row r="37" spans="1:3" x14ac:dyDescent="0.3">
      <c r="A37" t="s">
        <v>350</v>
      </c>
      <c r="B37" s="6">
        <v>276.90645879732739</v>
      </c>
      <c r="C37" s="3">
        <f t="shared" si="0"/>
        <v>0.75864783232144495</v>
      </c>
    </row>
    <row r="38" spans="1:3" x14ac:dyDescent="0.3">
      <c r="A38" t="s">
        <v>347</v>
      </c>
      <c r="B38" s="6">
        <v>272.05042016806721</v>
      </c>
      <c r="C38" s="3">
        <f t="shared" si="0"/>
        <v>0.74534361689881423</v>
      </c>
    </row>
    <row r="39" spans="1:3" x14ac:dyDescent="0.3">
      <c r="A39" t="s">
        <v>367</v>
      </c>
      <c r="B39" s="6">
        <v>266.44444444444451</v>
      </c>
      <c r="C39" s="3">
        <f t="shared" si="0"/>
        <v>0.72998477929984795</v>
      </c>
    </row>
    <row r="40" spans="1:3" x14ac:dyDescent="0.3">
      <c r="A40" t="s">
        <v>361</v>
      </c>
      <c r="B40" s="6">
        <v>238.22327044025161</v>
      </c>
      <c r="C40" s="3">
        <f t="shared" si="0"/>
        <v>0.65266649435685375</v>
      </c>
    </row>
    <row r="41" spans="1:3" x14ac:dyDescent="0.3">
      <c r="A41" t="s">
        <v>351</v>
      </c>
      <c r="B41" s="6">
        <v>221.15221238938051</v>
      </c>
      <c r="C41" s="3">
        <f t="shared" si="0"/>
        <v>0.60589647229967258</v>
      </c>
    </row>
    <row r="42" spans="1:3" x14ac:dyDescent="0.3">
      <c r="A42" t="s">
        <v>358</v>
      </c>
      <c r="B42" s="6">
        <v>197.01345291479819</v>
      </c>
      <c r="C42" s="3">
        <f t="shared" si="0"/>
        <v>0.53976288469807721</v>
      </c>
    </row>
    <row r="43" spans="1:3" x14ac:dyDescent="0.3">
      <c r="A43" t="s">
        <v>389</v>
      </c>
      <c r="B43" s="6">
        <v>180</v>
      </c>
      <c r="C43" s="3">
        <f t="shared" si="0"/>
        <v>0.49315068493150682</v>
      </c>
    </row>
    <row r="44" spans="1:3" x14ac:dyDescent="0.3">
      <c r="A44" t="s">
        <v>383</v>
      </c>
      <c r="B44" s="6">
        <v>133</v>
      </c>
      <c r="C44" s="3">
        <f t="shared" si="0"/>
        <v>0.36438356164383562</v>
      </c>
    </row>
    <row r="45" spans="1:3" x14ac:dyDescent="0.3">
      <c r="A45" t="s">
        <v>75</v>
      </c>
      <c r="B45" s="6">
        <v>82</v>
      </c>
      <c r="C45" s="3">
        <f t="shared" si="0"/>
        <v>0.22465753424657534</v>
      </c>
    </row>
    <row r="46" spans="1:3" x14ac:dyDescent="0.3">
      <c r="A46" t="s">
        <v>376</v>
      </c>
      <c r="B46" s="6">
        <v>56</v>
      </c>
      <c r="C46" s="3">
        <f t="shared" si="0"/>
        <v>0.15342465753424658</v>
      </c>
    </row>
    <row r="47" spans="1:3" x14ac:dyDescent="0.3">
      <c r="A47" t="s">
        <v>372</v>
      </c>
      <c r="B47" s="6">
        <v>48.333333333333343</v>
      </c>
      <c r="C47" s="3">
        <f t="shared" si="0"/>
        <v>0.13242009132420093</v>
      </c>
    </row>
    <row r="48" spans="1:3" x14ac:dyDescent="0.3">
      <c r="A48" t="s">
        <v>375</v>
      </c>
      <c r="B48" s="6">
        <v>35.333333333333343</v>
      </c>
      <c r="C48" s="3">
        <f t="shared" si="0"/>
        <v>9.6803652968036558E-2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B7EA3-3F30-4D2F-8BC2-D0C760A8BC3A}">
  <dimension ref="A1:H182"/>
  <sheetViews>
    <sheetView workbookViewId="0">
      <selection activeCell="B8" sqref="B8:B10"/>
    </sheetView>
  </sheetViews>
  <sheetFormatPr defaultRowHeight="14.4" x14ac:dyDescent="0.3"/>
  <cols>
    <col min="1" max="1" width="20.109375" customWidth="1"/>
    <col min="2" max="2" width="13" style="6" customWidth="1"/>
    <col min="3" max="3" width="15.6640625" style="3" customWidth="1"/>
    <col min="4" max="4" width="8.88671875" style="3"/>
    <col min="6" max="6" width="16" customWidth="1"/>
    <col min="7" max="7" width="13.5546875" customWidth="1"/>
  </cols>
  <sheetData>
    <row r="1" spans="1:8" s="1" customFormat="1" x14ac:dyDescent="0.3">
      <c r="A1" s="1" t="s">
        <v>344</v>
      </c>
      <c r="B1" s="7" t="s">
        <v>35</v>
      </c>
      <c r="C1" s="2" t="s">
        <v>36</v>
      </c>
      <c r="D1" s="2" t="s">
        <v>24</v>
      </c>
      <c r="F1" s="1" t="s">
        <v>28</v>
      </c>
      <c r="G1" s="1" t="s">
        <v>25</v>
      </c>
      <c r="H1" s="1" t="s">
        <v>29</v>
      </c>
    </row>
    <row r="2" spans="1:8" x14ac:dyDescent="0.3">
      <c r="A2" t="s">
        <v>321</v>
      </c>
      <c r="B2" s="6">
        <v>102802</v>
      </c>
      <c r="C2" s="3">
        <v>16.00547240828924</v>
      </c>
      <c r="D2" s="3">
        <f>B2/$G$2 * 100</f>
        <v>27.399545837375666</v>
      </c>
      <c r="F2" s="5">
        <v>309388</v>
      </c>
      <c r="G2" s="6">
        <v>375196</v>
      </c>
      <c r="H2" s="3">
        <f>$F$2 / $G$2 * 100</f>
        <v>82.460367381315365</v>
      </c>
    </row>
    <row r="3" spans="1:8" x14ac:dyDescent="0.3">
      <c r="A3" t="s">
        <v>190</v>
      </c>
      <c r="B3" s="6">
        <v>32106</v>
      </c>
      <c r="C3" s="3">
        <v>7.8209835133786498</v>
      </c>
      <c r="D3" s="3">
        <f t="shared" ref="D3:D21" si="0">B3/$G$2 * 100</f>
        <v>8.5571274747065544</v>
      </c>
    </row>
    <row r="4" spans="1:8" x14ac:dyDescent="0.3">
      <c r="A4" t="s">
        <v>322</v>
      </c>
      <c r="B4" s="6">
        <v>28395</v>
      </c>
      <c r="C4" s="3">
        <v>4.096375190427251</v>
      </c>
      <c r="D4" s="3">
        <f t="shared" si="0"/>
        <v>7.5680444354417427</v>
      </c>
    </row>
    <row r="5" spans="1:8" x14ac:dyDescent="0.3">
      <c r="A5" t="s">
        <v>1</v>
      </c>
      <c r="B5" s="6">
        <v>14829</v>
      </c>
      <c r="C5" s="3">
        <v>3.4992349864015941</v>
      </c>
      <c r="D5" s="3">
        <f t="shared" si="0"/>
        <v>3.9523342466337597</v>
      </c>
    </row>
    <row r="6" spans="1:8" x14ac:dyDescent="0.3">
      <c r="A6" t="s">
        <v>60</v>
      </c>
      <c r="B6" s="6">
        <v>11756</v>
      </c>
      <c r="C6" s="3">
        <v>3.2024824112964261</v>
      </c>
      <c r="D6" s="3">
        <f t="shared" si="0"/>
        <v>3.1332956641328797</v>
      </c>
    </row>
    <row r="7" spans="1:8" x14ac:dyDescent="0.3">
      <c r="A7" t="s">
        <v>291</v>
      </c>
      <c r="B7" s="6">
        <v>11413</v>
      </c>
      <c r="C7" s="3">
        <v>2.7517357381968148</v>
      </c>
      <c r="D7" s="3">
        <f t="shared" si="0"/>
        <v>3.0418767790701393</v>
      </c>
    </row>
    <row r="8" spans="1:8" x14ac:dyDescent="0.3">
      <c r="A8" t="s">
        <v>17</v>
      </c>
      <c r="B8" s="6">
        <v>9976</v>
      </c>
      <c r="C8" s="3">
        <v>2.310241929354381</v>
      </c>
      <c r="D8" s="3">
        <f t="shared" si="0"/>
        <v>2.6588769603087452</v>
      </c>
    </row>
    <row r="9" spans="1:8" x14ac:dyDescent="0.3">
      <c r="A9" t="s">
        <v>325</v>
      </c>
      <c r="B9" s="6">
        <v>9789</v>
      </c>
      <c r="C9" s="3">
        <v>2.2289489076663291</v>
      </c>
      <c r="D9" s="3">
        <f t="shared" si="0"/>
        <v>2.6090363436710411</v>
      </c>
    </row>
    <row r="10" spans="1:8" x14ac:dyDescent="0.3">
      <c r="A10" t="s">
        <v>326</v>
      </c>
      <c r="B10" s="6">
        <v>9729</v>
      </c>
      <c r="C10" s="3">
        <v>2.1873110185090332</v>
      </c>
      <c r="D10" s="3">
        <f t="shared" si="0"/>
        <v>2.5930447019691041</v>
      </c>
    </row>
    <row r="11" spans="1:8" x14ac:dyDescent="0.3">
      <c r="A11" t="s">
        <v>323</v>
      </c>
      <c r="B11" s="6">
        <v>9395</v>
      </c>
      <c r="C11" s="3">
        <v>1.7712625863738349</v>
      </c>
      <c r="D11" s="3">
        <f t="shared" si="0"/>
        <v>2.5040245631616544</v>
      </c>
    </row>
    <row r="12" spans="1:8" x14ac:dyDescent="0.3">
      <c r="A12" t="s">
        <v>294</v>
      </c>
      <c r="B12" s="6">
        <v>7231</v>
      </c>
      <c r="C12" s="3">
        <v>1.7712625863738349</v>
      </c>
      <c r="D12" s="3">
        <f t="shared" si="0"/>
        <v>1.927259352445122</v>
      </c>
    </row>
    <row r="13" spans="1:8" x14ac:dyDescent="0.3">
      <c r="A13" t="s">
        <v>327</v>
      </c>
      <c r="B13" s="6">
        <v>6084</v>
      </c>
      <c r="C13" s="3">
        <v>1.6556017831591261</v>
      </c>
      <c r="D13" s="3">
        <f t="shared" si="0"/>
        <v>1.621552468576424</v>
      </c>
    </row>
    <row r="14" spans="1:8" x14ac:dyDescent="0.3">
      <c r="A14" t="s">
        <v>324</v>
      </c>
      <c r="B14" s="6">
        <v>5913</v>
      </c>
      <c r="C14" s="3">
        <v>1.635774216893747</v>
      </c>
      <c r="D14" s="3">
        <f t="shared" si="0"/>
        <v>1.5759762897259031</v>
      </c>
    </row>
    <row r="15" spans="1:8" x14ac:dyDescent="0.3">
      <c r="A15" t="s">
        <v>328</v>
      </c>
      <c r="B15" s="6">
        <v>4878</v>
      </c>
      <c r="C15" s="3">
        <v>1.5716650859690231</v>
      </c>
      <c r="D15" s="3">
        <f t="shared" si="0"/>
        <v>1.300120470367488</v>
      </c>
    </row>
    <row r="16" spans="1:8" x14ac:dyDescent="0.3">
      <c r="A16" t="s">
        <v>30</v>
      </c>
      <c r="B16" s="6">
        <v>4773</v>
      </c>
      <c r="C16" s="3">
        <v>1.545228330948518</v>
      </c>
      <c r="D16" s="3">
        <f t="shared" si="0"/>
        <v>1.2721350973890979</v>
      </c>
    </row>
    <row r="17" spans="1:4" x14ac:dyDescent="0.3">
      <c r="A17" t="s">
        <v>31</v>
      </c>
      <c r="B17" s="6">
        <v>4585</v>
      </c>
      <c r="C17" s="3">
        <v>1.47517093014418</v>
      </c>
      <c r="D17" s="3">
        <f t="shared" si="0"/>
        <v>1.2220279533896949</v>
      </c>
    </row>
    <row r="18" spans="1:4" x14ac:dyDescent="0.3">
      <c r="A18" t="s">
        <v>329</v>
      </c>
      <c r="B18" s="6">
        <v>3333</v>
      </c>
      <c r="C18" s="3">
        <v>1.4474123373726491</v>
      </c>
      <c r="D18" s="3">
        <f t="shared" si="0"/>
        <v>0.88833569654260713</v>
      </c>
    </row>
    <row r="19" spans="1:4" x14ac:dyDescent="0.3">
      <c r="A19" t="s">
        <v>37</v>
      </c>
      <c r="B19" s="6">
        <v>2956</v>
      </c>
      <c r="C19" s="3">
        <v>1.362814721307033</v>
      </c>
      <c r="D19" s="3">
        <f t="shared" si="0"/>
        <v>0.78785488118210212</v>
      </c>
    </row>
    <row r="20" spans="1:4" x14ac:dyDescent="0.3">
      <c r="A20" t="s">
        <v>330</v>
      </c>
      <c r="B20" s="6">
        <v>2642</v>
      </c>
      <c r="C20" s="3">
        <v>1.2078292449993231</v>
      </c>
      <c r="D20" s="3">
        <f t="shared" si="0"/>
        <v>0.70416528960863123</v>
      </c>
    </row>
    <row r="21" spans="1:4" x14ac:dyDescent="0.3">
      <c r="A21" t="s">
        <v>331</v>
      </c>
      <c r="B21" s="6">
        <v>2640</v>
      </c>
      <c r="C21" s="3">
        <v>1.13545862813069</v>
      </c>
      <c r="D21" s="3">
        <f t="shared" si="0"/>
        <v>0.7036322348852333</v>
      </c>
    </row>
    <row r="22" spans="1:4" x14ac:dyDescent="0.3">
      <c r="A22" t="s">
        <v>43</v>
      </c>
      <c r="B22" s="6">
        <v>2203</v>
      </c>
      <c r="C22" s="3">
        <v>1.13545862813069</v>
      </c>
      <c r="D22" s="3">
        <f t="shared" ref="D22:D85" si="1">B22/$G$2 * 100</f>
        <v>0.58715977782279127</v>
      </c>
    </row>
    <row r="23" spans="1:4" x14ac:dyDescent="0.3">
      <c r="A23" t="s">
        <v>332</v>
      </c>
      <c r="B23" s="6">
        <v>2155</v>
      </c>
      <c r="C23" s="3">
        <v>1.13545862813069</v>
      </c>
      <c r="D23" s="3">
        <f t="shared" si="1"/>
        <v>0.57436646446124162</v>
      </c>
    </row>
    <row r="24" spans="1:4" x14ac:dyDescent="0.3">
      <c r="A24" t="s">
        <v>333</v>
      </c>
      <c r="B24" s="6">
        <v>2063</v>
      </c>
      <c r="C24" s="3">
        <v>1.13545862813069</v>
      </c>
      <c r="D24" s="3">
        <f t="shared" si="1"/>
        <v>0.54984594718493796</v>
      </c>
    </row>
    <row r="25" spans="1:4" x14ac:dyDescent="0.3">
      <c r="A25" t="s">
        <v>252</v>
      </c>
      <c r="B25" s="6">
        <v>1945</v>
      </c>
      <c r="C25" s="3">
        <v>1.13545862813069</v>
      </c>
      <c r="D25" s="3">
        <f t="shared" si="1"/>
        <v>0.51839571850446176</v>
      </c>
    </row>
    <row r="26" spans="1:4" x14ac:dyDescent="0.3">
      <c r="A26" t="s">
        <v>334</v>
      </c>
      <c r="B26" s="6">
        <v>1476</v>
      </c>
      <c r="C26" s="3">
        <v>1.13545862813069</v>
      </c>
      <c r="D26" s="3">
        <f t="shared" si="1"/>
        <v>0.39339438586765313</v>
      </c>
    </row>
    <row r="27" spans="1:4" x14ac:dyDescent="0.3">
      <c r="A27" t="s">
        <v>11</v>
      </c>
      <c r="B27" s="6">
        <v>1460</v>
      </c>
      <c r="C27" s="3">
        <v>1.13545862813069</v>
      </c>
      <c r="D27" s="3">
        <f t="shared" si="1"/>
        <v>0.38912994808046997</v>
      </c>
    </row>
    <row r="28" spans="1:4" x14ac:dyDescent="0.3">
      <c r="A28" t="s">
        <v>0</v>
      </c>
      <c r="B28" s="6">
        <v>1299</v>
      </c>
      <c r="C28" s="3">
        <v>1.13545862813069</v>
      </c>
      <c r="D28" s="3">
        <f t="shared" si="1"/>
        <v>0.34621904284693866</v>
      </c>
    </row>
    <row r="29" spans="1:4" x14ac:dyDescent="0.3">
      <c r="A29" t="s">
        <v>58</v>
      </c>
      <c r="B29" s="6">
        <v>1034</v>
      </c>
      <c r="C29" s="3">
        <v>1.13545862813069</v>
      </c>
      <c r="D29" s="3">
        <f t="shared" si="1"/>
        <v>0.27558929199671639</v>
      </c>
    </row>
    <row r="30" spans="1:4" x14ac:dyDescent="0.3">
      <c r="A30" t="s">
        <v>61</v>
      </c>
      <c r="B30" s="6">
        <v>1008</v>
      </c>
      <c r="C30" s="3">
        <v>1.13545862813069</v>
      </c>
      <c r="D30" s="3">
        <f t="shared" si="1"/>
        <v>0.26865958059254363</v>
      </c>
    </row>
    <row r="31" spans="1:4" x14ac:dyDescent="0.3">
      <c r="A31" t="s">
        <v>65</v>
      </c>
      <c r="B31" s="6">
        <v>855</v>
      </c>
      <c r="C31" s="3">
        <v>1.13545862813069</v>
      </c>
      <c r="D31" s="3">
        <f t="shared" si="1"/>
        <v>0.22788089425260397</v>
      </c>
    </row>
    <row r="32" spans="1:4" x14ac:dyDescent="0.3">
      <c r="A32" t="s">
        <v>69</v>
      </c>
      <c r="B32" s="6">
        <v>743</v>
      </c>
      <c r="C32" s="3">
        <v>1.13545862813069</v>
      </c>
      <c r="D32" s="3">
        <f t="shared" si="1"/>
        <v>0.19802982974232133</v>
      </c>
    </row>
    <row r="33" spans="1:4" x14ac:dyDescent="0.3">
      <c r="A33" t="s">
        <v>77</v>
      </c>
      <c r="B33" s="6">
        <v>682</v>
      </c>
      <c r="C33" s="3">
        <v>1.13545862813069</v>
      </c>
      <c r="D33" s="3">
        <f t="shared" si="1"/>
        <v>0.18177166067868528</v>
      </c>
    </row>
    <row r="34" spans="1:4" x14ac:dyDescent="0.3">
      <c r="A34" t="s">
        <v>97</v>
      </c>
      <c r="B34" s="6">
        <v>640</v>
      </c>
      <c r="C34" s="3">
        <v>1.13545862813069</v>
      </c>
      <c r="D34" s="3">
        <f t="shared" si="1"/>
        <v>0.17057751148732928</v>
      </c>
    </row>
    <row r="35" spans="1:4" x14ac:dyDescent="0.3">
      <c r="A35" t="s">
        <v>82</v>
      </c>
      <c r="B35" s="6">
        <v>589</v>
      </c>
      <c r="C35" s="3">
        <v>1.13545862813069</v>
      </c>
      <c r="D35" s="3">
        <f t="shared" si="1"/>
        <v>0.15698461604068273</v>
      </c>
    </row>
    <row r="36" spans="1:4" x14ac:dyDescent="0.3">
      <c r="A36" t="s">
        <v>335</v>
      </c>
      <c r="B36" s="6">
        <v>490</v>
      </c>
      <c r="C36" s="3">
        <v>1.13545862813069</v>
      </c>
      <c r="D36" s="3">
        <f t="shared" si="1"/>
        <v>0.1305984072324865</v>
      </c>
    </row>
    <row r="37" spans="1:4" x14ac:dyDescent="0.3">
      <c r="A37" t="s">
        <v>93</v>
      </c>
      <c r="B37" s="6">
        <v>476</v>
      </c>
      <c r="C37" s="3">
        <v>1.13545862813069</v>
      </c>
      <c r="D37" s="3">
        <f t="shared" si="1"/>
        <v>0.12686702416870116</v>
      </c>
    </row>
    <row r="38" spans="1:4" x14ac:dyDescent="0.3">
      <c r="A38" t="s">
        <v>108</v>
      </c>
      <c r="B38" s="6">
        <v>344</v>
      </c>
      <c r="C38" s="3">
        <v>1.13545862813069</v>
      </c>
      <c r="D38" s="3">
        <f t="shared" si="1"/>
        <v>9.1685412424439491E-2</v>
      </c>
    </row>
    <row r="39" spans="1:4" x14ac:dyDescent="0.3">
      <c r="A39" t="s">
        <v>3</v>
      </c>
      <c r="B39" s="6">
        <v>341</v>
      </c>
      <c r="C39" s="3">
        <v>1.13545862813069</v>
      </c>
      <c r="D39" s="3">
        <f t="shared" si="1"/>
        <v>9.0885830339342638E-2</v>
      </c>
    </row>
    <row r="40" spans="1:4" x14ac:dyDescent="0.3">
      <c r="A40" t="s">
        <v>110</v>
      </c>
      <c r="B40" s="6">
        <v>330</v>
      </c>
      <c r="C40" s="3">
        <v>1.13545862813069</v>
      </c>
      <c r="D40" s="3">
        <f t="shared" si="1"/>
        <v>8.7954029360654162E-2</v>
      </c>
    </row>
    <row r="41" spans="1:4" x14ac:dyDescent="0.3">
      <c r="A41" t="s">
        <v>112</v>
      </c>
      <c r="B41" s="6">
        <v>321</v>
      </c>
      <c r="C41" s="3">
        <v>1.13545862813069</v>
      </c>
      <c r="D41" s="3">
        <f t="shared" si="1"/>
        <v>8.5555283105363589E-2</v>
      </c>
    </row>
    <row r="42" spans="1:4" x14ac:dyDescent="0.3">
      <c r="A42" t="s">
        <v>115</v>
      </c>
      <c r="B42" s="6">
        <v>290</v>
      </c>
      <c r="C42" s="3">
        <v>1.13545862813069</v>
      </c>
      <c r="D42" s="3">
        <f t="shared" si="1"/>
        <v>7.7292934892696091E-2</v>
      </c>
    </row>
    <row r="43" spans="1:4" x14ac:dyDescent="0.3">
      <c r="A43" t="s">
        <v>125</v>
      </c>
      <c r="B43" s="6">
        <v>258</v>
      </c>
      <c r="C43" s="3">
        <v>1.13545862813069</v>
      </c>
      <c r="D43" s="3">
        <f t="shared" si="1"/>
        <v>6.8764059318329615E-2</v>
      </c>
    </row>
    <row r="44" spans="1:4" x14ac:dyDescent="0.3">
      <c r="A44" t="s">
        <v>126</v>
      </c>
      <c r="B44" s="6">
        <v>258</v>
      </c>
      <c r="C44" s="3">
        <v>1.13545862813069</v>
      </c>
      <c r="D44" s="3">
        <f t="shared" si="1"/>
        <v>6.8764059318329615E-2</v>
      </c>
    </row>
    <row r="45" spans="1:4" x14ac:dyDescent="0.3">
      <c r="A45" t="s">
        <v>122</v>
      </c>
      <c r="B45" s="6">
        <v>257</v>
      </c>
      <c r="C45" s="3">
        <v>1.13545862813069</v>
      </c>
      <c r="D45" s="3">
        <f t="shared" si="1"/>
        <v>6.8497531956630664E-2</v>
      </c>
    </row>
    <row r="46" spans="1:4" x14ac:dyDescent="0.3">
      <c r="A46" t="s">
        <v>121</v>
      </c>
      <c r="B46" s="6">
        <v>256</v>
      </c>
      <c r="C46" s="3">
        <v>1.13545862813069</v>
      </c>
      <c r="D46" s="3">
        <f t="shared" si="1"/>
        <v>6.8231004594931713E-2</v>
      </c>
    </row>
    <row r="47" spans="1:4" x14ac:dyDescent="0.3">
      <c r="A47" t="s">
        <v>336</v>
      </c>
      <c r="B47" s="6">
        <v>243</v>
      </c>
      <c r="C47" s="3">
        <v>1.13545862813069</v>
      </c>
      <c r="D47" s="3">
        <f t="shared" si="1"/>
        <v>6.4766148892845335E-2</v>
      </c>
    </row>
    <row r="48" spans="1:4" x14ac:dyDescent="0.3">
      <c r="A48" t="s">
        <v>131</v>
      </c>
      <c r="B48" s="6">
        <v>242</v>
      </c>
      <c r="C48" s="3">
        <v>1.13545862813069</v>
      </c>
      <c r="D48" s="3">
        <f t="shared" si="1"/>
        <v>6.4499621531146384E-2</v>
      </c>
    </row>
    <row r="49" spans="1:4" x14ac:dyDescent="0.3">
      <c r="A49" t="s">
        <v>136</v>
      </c>
      <c r="B49" s="6">
        <v>223</v>
      </c>
      <c r="C49" s="3">
        <v>1.13545862813069</v>
      </c>
      <c r="D49" s="3">
        <f t="shared" si="1"/>
        <v>5.9435601658866306E-2</v>
      </c>
    </row>
    <row r="50" spans="1:4" x14ac:dyDescent="0.3">
      <c r="A50" t="s">
        <v>141</v>
      </c>
      <c r="B50" s="6">
        <v>203</v>
      </c>
      <c r="C50" s="3">
        <v>1.13545862813069</v>
      </c>
      <c r="D50" s="3">
        <f t="shared" si="1"/>
        <v>5.4105054424887257E-2</v>
      </c>
    </row>
    <row r="51" spans="1:4" x14ac:dyDescent="0.3">
      <c r="A51" t="s">
        <v>142</v>
      </c>
      <c r="B51" s="6">
        <v>201</v>
      </c>
      <c r="C51" s="3">
        <v>1.13545862813069</v>
      </c>
      <c r="D51" s="3">
        <f t="shared" si="1"/>
        <v>5.3571999701489355E-2</v>
      </c>
    </row>
    <row r="52" spans="1:4" x14ac:dyDescent="0.3">
      <c r="A52" t="s">
        <v>338</v>
      </c>
      <c r="B52" s="6">
        <v>131</v>
      </c>
      <c r="C52" s="3">
        <v>1.13545862813069</v>
      </c>
      <c r="D52" s="3">
        <f t="shared" si="1"/>
        <v>3.4915084382562717E-2</v>
      </c>
    </row>
    <row r="53" spans="1:4" x14ac:dyDescent="0.3">
      <c r="A53" t="s">
        <v>159</v>
      </c>
      <c r="B53" s="6">
        <v>126</v>
      </c>
      <c r="C53" s="3">
        <v>1.13545862813069</v>
      </c>
      <c r="D53" s="3">
        <f t="shared" si="1"/>
        <v>3.3582447574067954E-2</v>
      </c>
    </row>
    <row r="54" spans="1:4" x14ac:dyDescent="0.3">
      <c r="A54" t="s">
        <v>337</v>
      </c>
      <c r="B54" s="6">
        <v>121</v>
      </c>
      <c r="C54" s="3">
        <v>1.13545862813069</v>
      </c>
      <c r="D54" s="3">
        <f t="shared" si="1"/>
        <v>3.2249810765573192E-2</v>
      </c>
    </row>
    <row r="55" spans="1:4" x14ac:dyDescent="0.3">
      <c r="A55" t="s">
        <v>160</v>
      </c>
      <c r="B55" s="6">
        <v>118</v>
      </c>
      <c r="C55" s="3">
        <v>1.13545862813069</v>
      </c>
      <c r="D55" s="3">
        <f t="shared" si="1"/>
        <v>3.1450228680476339E-2</v>
      </c>
    </row>
    <row r="56" spans="1:4" x14ac:dyDescent="0.3">
      <c r="A56" t="s">
        <v>164</v>
      </c>
      <c r="B56" s="6">
        <v>112</v>
      </c>
      <c r="C56" s="3">
        <v>1.13545862813069</v>
      </c>
      <c r="D56" s="3">
        <f t="shared" si="1"/>
        <v>2.9851064510282622E-2</v>
      </c>
    </row>
    <row r="57" spans="1:4" x14ac:dyDescent="0.3">
      <c r="A57" t="s">
        <v>169</v>
      </c>
      <c r="B57" s="6">
        <v>87</v>
      </c>
      <c r="C57" s="3">
        <v>1.13545862813069</v>
      </c>
      <c r="D57" s="3">
        <f t="shared" si="1"/>
        <v>2.3187880467808824E-2</v>
      </c>
    </row>
    <row r="58" spans="1:4" x14ac:dyDescent="0.3">
      <c r="A58" t="s">
        <v>179</v>
      </c>
      <c r="B58" s="6">
        <v>75</v>
      </c>
      <c r="C58" s="3">
        <v>1.13545862813069</v>
      </c>
      <c r="D58" s="3">
        <f t="shared" si="1"/>
        <v>1.9989552127421401E-2</v>
      </c>
    </row>
    <row r="59" spans="1:4" x14ac:dyDescent="0.3">
      <c r="A59" t="s">
        <v>187</v>
      </c>
      <c r="B59" s="6">
        <v>64</v>
      </c>
      <c r="C59" s="3">
        <v>1.13545862813069</v>
      </c>
      <c r="D59" s="3">
        <f t="shared" si="1"/>
        <v>1.7057751148732928E-2</v>
      </c>
    </row>
    <row r="60" spans="1:4" x14ac:dyDescent="0.3">
      <c r="A60" t="s">
        <v>195</v>
      </c>
      <c r="B60" s="6">
        <v>57</v>
      </c>
      <c r="C60" s="3">
        <v>1.13545862813069</v>
      </c>
      <c r="D60" s="3">
        <f t="shared" si="1"/>
        <v>1.5192059616840264E-2</v>
      </c>
    </row>
    <row r="61" spans="1:4" x14ac:dyDescent="0.3">
      <c r="A61" t="s">
        <v>201</v>
      </c>
      <c r="B61" s="6">
        <v>56</v>
      </c>
      <c r="C61" s="3">
        <v>1.13545862813069</v>
      </c>
      <c r="D61" s="3">
        <f t="shared" si="1"/>
        <v>1.4925532255141311E-2</v>
      </c>
    </row>
    <row r="62" spans="1:4" x14ac:dyDescent="0.3">
      <c r="A62" t="s">
        <v>198</v>
      </c>
      <c r="B62" s="6">
        <v>53</v>
      </c>
      <c r="C62" s="3">
        <v>1.13545862813069</v>
      </c>
      <c r="D62" s="3">
        <f t="shared" si="1"/>
        <v>1.4125950170044456E-2</v>
      </c>
    </row>
    <row r="63" spans="1:4" x14ac:dyDescent="0.3">
      <c r="A63" t="s">
        <v>200</v>
      </c>
      <c r="B63" s="6">
        <v>51</v>
      </c>
      <c r="C63" s="3">
        <v>1.13545862813069</v>
      </c>
      <c r="D63" s="3">
        <f t="shared" si="1"/>
        <v>1.3592895446646554E-2</v>
      </c>
    </row>
    <row r="64" spans="1:4" x14ac:dyDescent="0.3">
      <c r="A64" t="s">
        <v>205</v>
      </c>
      <c r="B64" s="6">
        <v>38</v>
      </c>
      <c r="C64" s="3">
        <v>1.13545862813069</v>
      </c>
      <c r="D64" s="3">
        <f t="shared" si="1"/>
        <v>1.0128039744560178E-2</v>
      </c>
    </row>
    <row r="65" spans="1:4" x14ac:dyDescent="0.3">
      <c r="A65" t="s">
        <v>207</v>
      </c>
      <c r="B65" s="6">
        <v>37</v>
      </c>
      <c r="C65" s="3">
        <v>1.13545862813069</v>
      </c>
      <c r="D65" s="3">
        <f t="shared" si="1"/>
        <v>9.8615123828612247E-3</v>
      </c>
    </row>
    <row r="66" spans="1:4" x14ac:dyDescent="0.3">
      <c r="A66" t="s">
        <v>212</v>
      </c>
      <c r="B66" s="6">
        <v>32</v>
      </c>
      <c r="C66" s="3">
        <v>1.13545862813069</v>
      </c>
      <c r="D66" s="3">
        <f t="shared" si="1"/>
        <v>8.5288755743664641E-3</v>
      </c>
    </row>
    <row r="67" spans="1:4" x14ac:dyDescent="0.3">
      <c r="A67" t="s">
        <v>220</v>
      </c>
      <c r="B67" s="6">
        <v>24</v>
      </c>
      <c r="C67" s="3">
        <v>1.13545862813069</v>
      </c>
      <c r="D67" s="3">
        <f t="shared" si="1"/>
        <v>6.3966566807748485E-3</v>
      </c>
    </row>
    <row r="68" spans="1:4" x14ac:dyDescent="0.3">
      <c r="A68" t="s">
        <v>228</v>
      </c>
      <c r="B68" s="6">
        <v>18</v>
      </c>
      <c r="C68" s="3">
        <v>1.13545862813069</v>
      </c>
      <c r="D68" s="3">
        <f t="shared" si="1"/>
        <v>4.7974925105811368E-3</v>
      </c>
    </row>
    <row r="69" spans="1:4" x14ac:dyDescent="0.3">
      <c r="A69" t="s">
        <v>234</v>
      </c>
      <c r="B69" s="6">
        <v>14</v>
      </c>
      <c r="C69" s="3">
        <v>1.13545862813069</v>
      </c>
      <c r="D69" s="3">
        <f t="shared" si="1"/>
        <v>3.7313830637853277E-3</v>
      </c>
    </row>
    <row r="70" spans="1:4" x14ac:dyDescent="0.3">
      <c r="A70" t="s">
        <v>244</v>
      </c>
      <c r="B70" s="6">
        <v>11</v>
      </c>
      <c r="C70" s="3">
        <v>1.13545862813069</v>
      </c>
      <c r="D70" s="3">
        <f t="shared" si="1"/>
        <v>2.9318009786884723E-3</v>
      </c>
    </row>
    <row r="71" spans="1:4" x14ac:dyDescent="0.3">
      <c r="A71" t="s">
        <v>341</v>
      </c>
      <c r="B71" s="6">
        <v>7</v>
      </c>
      <c r="C71" s="3">
        <v>1.13545862813069</v>
      </c>
      <c r="D71" s="3">
        <f t="shared" si="1"/>
        <v>1.8656915318926639E-3</v>
      </c>
    </row>
    <row r="72" spans="1:4" x14ac:dyDescent="0.3">
      <c r="A72" t="s">
        <v>339</v>
      </c>
      <c r="B72" s="6">
        <v>6</v>
      </c>
      <c r="C72" s="3">
        <v>1.13545862813069</v>
      </c>
      <c r="D72" s="3">
        <f t="shared" si="1"/>
        <v>1.5991641701937121E-3</v>
      </c>
    </row>
    <row r="73" spans="1:4" x14ac:dyDescent="0.3">
      <c r="A73" t="s">
        <v>247</v>
      </c>
      <c r="B73" s="6">
        <v>5</v>
      </c>
      <c r="C73" s="3">
        <v>1.13545862813069</v>
      </c>
      <c r="D73" s="3">
        <f t="shared" si="1"/>
        <v>1.33263680849476E-3</v>
      </c>
    </row>
    <row r="74" spans="1:4" x14ac:dyDescent="0.3">
      <c r="A74" t="s">
        <v>250</v>
      </c>
      <c r="B74" s="6">
        <v>4</v>
      </c>
      <c r="C74" s="3">
        <v>1.13545862813069</v>
      </c>
      <c r="D74" s="3">
        <f t="shared" si="1"/>
        <v>1.066109446795808E-3</v>
      </c>
    </row>
    <row r="75" spans="1:4" x14ac:dyDescent="0.3">
      <c r="A75" t="s">
        <v>256</v>
      </c>
      <c r="B75" s="6">
        <v>4</v>
      </c>
      <c r="C75" s="3">
        <v>1.13545862813069</v>
      </c>
      <c r="D75" s="3">
        <f t="shared" si="1"/>
        <v>1.066109446795808E-3</v>
      </c>
    </row>
    <row r="76" spans="1:4" x14ac:dyDescent="0.3">
      <c r="A76" t="s">
        <v>248</v>
      </c>
      <c r="B76" s="6">
        <v>4</v>
      </c>
      <c r="C76" s="3">
        <v>1.13545862813069</v>
      </c>
      <c r="D76" s="3">
        <f t="shared" si="1"/>
        <v>1.066109446795808E-3</v>
      </c>
    </row>
    <row r="77" spans="1:4" x14ac:dyDescent="0.3">
      <c r="A77" t="s">
        <v>251</v>
      </c>
      <c r="B77" s="6">
        <v>4</v>
      </c>
      <c r="C77" s="3">
        <v>1.13545862813069</v>
      </c>
      <c r="D77" s="3">
        <f t="shared" si="1"/>
        <v>1.066109446795808E-3</v>
      </c>
    </row>
    <row r="78" spans="1:4" x14ac:dyDescent="0.3">
      <c r="A78" t="s">
        <v>249</v>
      </c>
      <c r="B78" s="6">
        <v>4</v>
      </c>
      <c r="C78" s="3">
        <v>1.13545862813069</v>
      </c>
      <c r="D78" s="3">
        <f t="shared" si="1"/>
        <v>1.066109446795808E-3</v>
      </c>
    </row>
    <row r="79" spans="1:4" x14ac:dyDescent="0.3">
      <c r="A79" t="s">
        <v>260</v>
      </c>
      <c r="B79" s="6">
        <v>3</v>
      </c>
      <c r="C79" s="3">
        <v>1.13545862813069</v>
      </c>
      <c r="D79" s="3">
        <f t="shared" si="1"/>
        <v>7.9958208509685606E-4</v>
      </c>
    </row>
    <row r="80" spans="1:4" x14ac:dyDescent="0.3">
      <c r="A80" t="s">
        <v>255</v>
      </c>
      <c r="B80" s="6">
        <v>3</v>
      </c>
      <c r="C80" s="3">
        <v>1.13545862813069</v>
      </c>
      <c r="D80" s="3">
        <f t="shared" si="1"/>
        <v>7.9958208509685606E-4</v>
      </c>
    </row>
    <row r="81" spans="1:4" x14ac:dyDescent="0.3">
      <c r="A81" t="s">
        <v>340</v>
      </c>
      <c r="B81" s="6">
        <v>3</v>
      </c>
      <c r="C81" s="3">
        <v>1.13545862813069</v>
      </c>
      <c r="D81" s="3">
        <f t="shared" si="1"/>
        <v>7.9958208509685606E-4</v>
      </c>
    </row>
    <row r="82" spans="1:4" x14ac:dyDescent="0.3">
      <c r="A82" t="s">
        <v>261</v>
      </c>
      <c r="B82" s="6">
        <v>2</v>
      </c>
      <c r="C82" s="3">
        <v>1.13545862813069</v>
      </c>
      <c r="D82" s="3">
        <f t="shared" si="1"/>
        <v>5.3305472339790401E-4</v>
      </c>
    </row>
    <row r="83" spans="1:4" x14ac:dyDescent="0.3">
      <c r="A83" t="s">
        <v>267</v>
      </c>
      <c r="B83" s="6">
        <v>1</v>
      </c>
      <c r="C83" s="3">
        <v>1.13545862813069</v>
      </c>
      <c r="D83" s="3">
        <f t="shared" si="1"/>
        <v>2.66527361698952E-4</v>
      </c>
    </row>
    <row r="84" spans="1:4" x14ac:dyDescent="0.3">
      <c r="A84" t="s">
        <v>342</v>
      </c>
      <c r="B84" s="6">
        <v>1</v>
      </c>
      <c r="C84" s="3">
        <v>1.13545862813069</v>
      </c>
      <c r="D84" s="3">
        <f t="shared" si="1"/>
        <v>2.66527361698952E-4</v>
      </c>
    </row>
    <row r="85" spans="1:4" x14ac:dyDescent="0.3">
      <c r="A85" t="s">
        <v>264</v>
      </c>
      <c r="B85" s="6">
        <v>1</v>
      </c>
      <c r="C85" s="3">
        <v>1.13545862813069</v>
      </c>
      <c r="D85" s="3">
        <f t="shared" si="1"/>
        <v>2.66527361698952E-4</v>
      </c>
    </row>
    <row r="86" spans="1:4" x14ac:dyDescent="0.3">
      <c r="A86" t="s">
        <v>266</v>
      </c>
      <c r="B86" s="6">
        <v>1</v>
      </c>
      <c r="C86" s="3">
        <v>1.13545862813069</v>
      </c>
      <c r="D86" s="3">
        <f t="shared" ref="D86:D149" si="2">B86/$G$2 * 100</f>
        <v>2.66527361698952E-4</v>
      </c>
    </row>
    <row r="87" spans="1:4" x14ac:dyDescent="0.3">
      <c r="A87" t="s">
        <v>131</v>
      </c>
      <c r="B87" s="6">
        <v>242</v>
      </c>
      <c r="C87" s="3">
        <v>1.13545862813069</v>
      </c>
      <c r="D87" s="3">
        <f t="shared" si="2"/>
        <v>6.4499621531146384E-2</v>
      </c>
    </row>
    <row r="88" spans="1:4" x14ac:dyDescent="0.3">
      <c r="A88" t="s">
        <v>324</v>
      </c>
      <c r="B88" s="6">
        <v>236</v>
      </c>
      <c r="C88" s="3">
        <v>1.13545862813069</v>
      </c>
      <c r="D88" s="3">
        <f t="shared" si="2"/>
        <v>6.2900457360952677E-2</v>
      </c>
    </row>
    <row r="89" spans="1:4" x14ac:dyDescent="0.3">
      <c r="A89" t="s">
        <v>334</v>
      </c>
      <c r="B89" s="6">
        <v>225</v>
      </c>
      <c r="C89" s="3">
        <v>1.13545862813069</v>
      </c>
      <c r="D89" s="3">
        <f t="shared" si="2"/>
        <v>5.9968656382264202E-2</v>
      </c>
    </row>
    <row r="90" spans="1:4" x14ac:dyDescent="0.3">
      <c r="A90" t="s">
        <v>136</v>
      </c>
      <c r="B90" s="6">
        <v>223</v>
      </c>
      <c r="C90" s="3">
        <v>1.13545862813069</v>
      </c>
      <c r="D90" s="3">
        <f t="shared" si="2"/>
        <v>5.9435601658866306E-2</v>
      </c>
    </row>
    <row r="91" spans="1:4" x14ac:dyDescent="0.3">
      <c r="A91" t="s">
        <v>323</v>
      </c>
      <c r="B91" s="6">
        <v>210</v>
      </c>
      <c r="C91" s="3">
        <v>1.13545862813069</v>
      </c>
      <c r="D91" s="3">
        <f t="shared" si="2"/>
        <v>5.5970745956779921E-2</v>
      </c>
    </row>
    <row r="92" spans="1:4" x14ac:dyDescent="0.3">
      <c r="A92" t="s">
        <v>141</v>
      </c>
      <c r="B92" s="6">
        <v>203</v>
      </c>
      <c r="C92" s="3">
        <v>1.13545862813069</v>
      </c>
      <c r="D92" s="3">
        <f t="shared" si="2"/>
        <v>5.4105054424887257E-2</v>
      </c>
    </row>
    <row r="93" spans="1:4" x14ac:dyDescent="0.3">
      <c r="A93" t="s">
        <v>142</v>
      </c>
      <c r="B93" s="6">
        <v>201</v>
      </c>
      <c r="C93" s="3">
        <v>1.13545862813069</v>
      </c>
      <c r="D93" s="3">
        <f t="shared" si="2"/>
        <v>5.3571999701489355E-2</v>
      </c>
    </row>
    <row r="94" spans="1:4" x14ac:dyDescent="0.3">
      <c r="A94" t="s">
        <v>330</v>
      </c>
      <c r="B94" s="6">
        <v>193</v>
      </c>
      <c r="C94" s="3">
        <v>1.13545862813069</v>
      </c>
      <c r="D94" s="3">
        <f t="shared" si="2"/>
        <v>5.1439780807897739E-2</v>
      </c>
    </row>
    <row r="95" spans="1:4" x14ac:dyDescent="0.3">
      <c r="A95" t="s">
        <v>333</v>
      </c>
      <c r="B95" s="6">
        <v>188</v>
      </c>
      <c r="C95" s="3">
        <v>1.13545862813069</v>
      </c>
      <c r="D95" s="3">
        <f t="shared" si="2"/>
        <v>5.0107143999402977E-2</v>
      </c>
    </row>
    <row r="96" spans="1:4" x14ac:dyDescent="0.3">
      <c r="A96" t="s">
        <v>97</v>
      </c>
      <c r="B96" s="6">
        <v>178</v>
      </c>
      <c r="C96" s="3">
        <v>1.13545862813069</v>
      </c>
      <c r="D96" s="3">
        <f t="shared" si="2"/>
        <v>4.7441870382413459E-2</v>
      </c>
    </row>
    <row r="97" spans="1:4" x14ac:dyDescent="0.3">
      <c r="A97" t="s">
        <v>329</v>
      </c>
      <c r="B97" s="6">
        <v>177</v>
      </c>
      <c r="C97" s="3">
        <v>1.13545862813069</v>
      </c>
      <c r="D97" s="3">
        <f t="shared" si="2"/>
        <v>4.7175343020714508E-2</v>
      </c>
    </row>
    <row r="98" spans="1:4" x14ac:dyDescent="0.3">
      <c r="A98" t="s">
        <v>1</v>
      </c>
      <c r="B98" s="6">
        <v>174</v>
      </c>
      <c r="C98" s="3">
        <v>1.13545862813069</v>
      </c>
      <c r="D98" s="3">
        <f t="shared" si="2"/>
        <v>4.6375760935617648E-2</v>
      </c>
    </row>
    <row r="99" spans="1:4" x14ac:dyDescent="0.3">
      <c r="A99" t="s">
        <v>335</v>
      </c>
      <c r="B99" s="6">
        <v>162</v>
      </c>
      <c r="C99" s="3">
        <v>1.13545862813069</v>
      </c>
      <c r="D99" s="3">
        <f t="shared" si="2"/>
        <v>4.3177432595230228E-2</v>
      </c>
    </row>
    <row r="100" spans="1:4" x14ac:dyDescent="0.3">
      <c r="A100" t="s">
        <v>291</v>
      </c>
      <c r="B100" s="6">
        <v>145</v>
      </c>
      <c r="C100" s="3">
        <v>1.13545862813069</v>
      </c>
      <c r="D100" s="3">
        <f t="shared" si="2"/>
        <v>3.8646467446348046E-2</v>
      </c>
    </row>
    <row r="101" spans="1:4" x14ac:dyDescent="0.3">
      <c r="A101" t="s">
        <v>159</v>
      </c>
      <c r="B101" s="6">
        <v>126</v>
      </c>
      <c r="C101" s="3">
        <v>1.13545862813069</v>
      </c>
      <c r="D101" s="3">
        <f t="shared" si="2"/>
        <v>3.3582447574067954E-2</v>
      </c>
    </row>
    <row r="102" spans="1:4" x14ac:dyDescent="0.3">
      <c r="A102" t="s">
        <v>321</v>
      </c>
      <c r="B102" s="6">
        <v>122</v>
      </c>
      <c r="C102" s="3">
        <v>1.13545862813069</v>
      </c>
      <c r="D102" s="3">
        <f t="shared" si="2"/>
        <v>3.2516338127272143E-2</v>
      </c>
    </row>
    <row r="103" spans="1:4" x14ac:dyDescent="0.3">
      <c r="A103" t="s">
        <v>160</v>
      </c>
      <c r="B103" s="6">
        <v>118</v>
      </c>
      <c r="C103" s="3">
        <v>1.13545862813069</v>
      </c>
      <c r="D103" s="3">
        <f t="shared" si="2"/>
        <v>3.1450228680476339E-2</v>
      </c>
    </row>
    <row r="104" spans="1:4" x14ac:dyDescent="0.3">
      <c r="A104" t="s">
        <v>337</v>
      </c>
      <c r="B104" s="6">
        <v>118</v>
      </c>
      <c r="C104" s="3">
        <v>1.13545862813069</v>
      </c>
      <c r="D104" s="3">
        <f t="shared" si="2"/>
        <v>3.1450228680476339E-2</v>
      </c>
    </row>
    <row r="105" spans="1:4" x14ac:dyDescent="0.3">
      <c r="A105" t="s">
        <v>338</v>
      </c>
      <c r="B105" s="6">
        <v>112</v>
      </c>
      <c r="C105" s="3">
        <v>1.13545862813069</v>
      </c>
      <c r="D105" s="3">
        <f t="shared" si="2"/>
        <v>2.9851064510282622E-2</v>
      </c>
    </row>
    <row r="106" spans="1:4" x14ac:dyDescent="0.3">
      <c r="A106" t="s">
        <v>164</v>
      </c>
      <c r="B106" s="6">
        <v>112</v>
      </c>
      <c r="C106" s="3">
        <v>1.13545862813069</v>
      </c>
      <c r="D106" s="3">
        <f t="shared" si="2"/>
        <v>2.9851064510282622E-2</v>
      </c>
    </row>
    <row r="107" spans="1:4" x14ac:dyDescent="0.3">
      <c r="A107" t="s">
        <v>321</v>
      </c>
      <c r="B107" s="6">
        <v>103</v>
      </c>
      <c r="C107" s="3">
        <v>1.13545862813069</v>
      </c>
      <c r="D107" s="3">
        <f t="shared" si="2"/>
        <v>2.7452318254992059E-2</v>
      </c>
    </row>
    <row r="108" spans="1:4" x14ac:dyDescent="0.3">
      <c r="A108" t="s">
        <v>334</v>
      </c>
      <c r="B108" s="6">
        <v>103</v>
      </c>
      <c r="C108" s="3">
        <v>1.13545862813069</v>
      </c>
      <c r="D108" s="3">
        <f t="shared" si="2"/>
        <v>2.7452318254992059E-2</v>
      </c>
    </row>
    <row r="109" spans="1:4" x14ac:dyDescent="0.3">
      <c r="A109" t="s">
        <v>335</v>
      </c>
      <c r="B109" s="6">
        <v>101</v>
      </c>
      <c r="C109" s="3">
        <v>1.13545862813069</v>
      </c>
      <c r="D109" s="3">
        <f t="shared" si="2"/>
        <v>2.6919263531594153E-2</v>
      </c>
    </row>
    <row r="110" spans="1:4" x14ac:dyDescent="0.3">
      <c r="A110" t="s">
        <v>324</v>
      </c>
      <c r="B110" s="6">
        <v>87</v>
      </c>
      <c r="C110" s="3">
        <v>1.13545862813069</v>
      </c>
      <c r="D110" s="3">
        <f t="shared" si="2"/>
        <v>2.3187880467808824E-2</v>
      </c>
    </row>
    <row r="111" spans="1:4" x14ac:dyDescent="0.3">
      <c r="A111" t="s">
        <v>169</v>
      </c>
      <c r="B111" s="6">
        <v>87</v>
      </c>
      <c r="C111" s="3">
        <v>1.13545862813069</v>
      </c>
      <c r="D111" s="3">
        <f t="shared" si="2"/>
        <v>2.3187880467808824E-2</v>
      </c>
    </row>
    <row r="112" spans="1:4" x14ac:dyDescent="0.3">
      <c r="A112" t="s">
        <v>331</v>
      </c>
      <c r="B112" s="6">
        <v>82</v>
      </c>
      <c r="C112" s="3">
        <v>1.13545862813069</v>
      </c>
      <c r="D112" s="3">
        <f t="shared" si="2"/>
        <v>2.1855243659314065E-2</v>
      </c>
    </row>
    <row r="113" spans="1:4" x14ac:dyDescent="0.3">
      <c r="A113" t="s">
        <v>330</v>
      </c>
      <c r="B113" s="6">
        <v>77</v>
      </c>
      <c r="C113" s="3">
        <v>1.13545862813069</v>
      </c>
      <c r="D113" s="3">
        <f t="shared" si="2"/>
        <v>2.0522606850819306E-2</v>
      </c>
    </row>
    <row r="114" spans="1:4" x14ac:dyDescent="0.3">
      <c r="A114" t="s">
        <v>335</v>
      </c>
      <c r="B114" s="6">
        <v>77</v>
      </c>
      <c r="C114" s="3">
        <v>1.13545862813069</v>
      </c>
      <c r="D114" s="3">
        <f t="shared" si="2"/>
        <v>2.0522606850819306E-2</v>
      </c>
    </row>
    <row r="115" spans="1:4" x14ac:dyDescent="0.3">
      <c r="A115" t="s">
        <v>333</v>
      </c>
      <c r="B115" s="6">
        <v>76</v>
      </c>
      <c r="C115" s="3">
        <v>1.13545862813069</v>
      </c>
      <c r="D115" s="3">
        <f t="shared" si="2"/>
        <v>2.0256079489120355E-2</v>
      </c>
    </row>
    <row r="116" spans="1:4" x14ac:dyDescent="0.3">
      <c r="A116" t="s">
        <v>179</v>
      </c>
      <c r="B116" s="6">
        <v>75</v>
      </c>
      <c r="C116" s="3">
        <v>1.13545862813069</v>
      </c>
      <c r="D116" s="3">
        <f t="shared" si="2"/>
        <v>1.9989552127421401E-2</v>
      </c>
    </row>
    <row r="117" spans="1:4" x14ac:dyDescent="0.3">
      <c r="A117" t="s">
        <v>324</v>
      </c>
      <c r="B117" s="6">
        <v>71</v>
      </c>
      <c r="C117" s="3">
        <v>1.13545862813069</v>
      </c>
      <c r="D117" s="3">
        <f t="shared" si="2"/>
        <v>1.8923442680625593E-2</v>
      </c>
    </row>
    <row r="118" spans="1:4" x14ac:dyDescent="0.3">
      <c r="A118" t="s">
        <v>187</v>
      </c>
      <c r="B118" s="6">
        <v>64</v>
      </c>
      <c r="C118" s="3">
        <v>1.13545862813069</v>
      </c>
      <c r="D118" s="3">
        <f t="shared" si="2"/>
        <v>1.7057751148732928E-2</v>
      </c>
    </row>
    <row r="119" spans="1:4" x14ac:dyDescent="0.3">
      <c r="A119" t="s">
        <v>190</v>
      </c>
      <c r="B119" s="6">
        <v>62</v>
      </c>
      <c r="C119" s="3">
        <v>1.13545862813069</v>
      </c>
      <c r="D119" s="3">
        <f t="shared" si="2"/>
        <v>1.6524696425335026E-2</v>
      </c>
    </row>
    <row r="120" spans="1:4" x14ac:dyDescent="0.3">
      <c r="A120" t="s">
        <v>334</v>
      </c>
      <c r="B120" s="6">
        <v>60</v>
      </c>
      <c r="C120" s="3">
        <v>1.13545862813069</v>
      </c>
      <c r="D120" s="3">
        <f t="shared" si="2"/>
        <v>1.599164170193712E-2</v>
      </c>
    </row>
    <row r="121" spans="1:4" x14ac:dyDescent="0.3">
      <c r="A121" t="s">
        <v>195</v>
      </c>
      <c r="B121" s="6">
        <v>57</v>
      </c>
      <c r="C121" s="3">
        <v>1.13545862813069</v>
      </c>
      <c r="D121" s="3">
        <f t="shared" si="2"/>
        <v>1.5192059616840264E-2</v>
      </c>
    </row>
    <row r="122" spans="1:4" x14ac:dyDescent="0.3">
      <c r="A122" t="s">
        <v>201</v>
      </c>
      <c r="B122" s="6">
        <v>56</v>
      </c>
      <c r="C122" s="3">
        <v>1.13545862813069</v>
      </c>
      <c r="D122" s="3">
        <f t="shared" si="2"/>
        <v>1.4925532255141311E-2</v>
      </c>
    </row>
    <row r="123" spans="1:4" x14ac:dyDescent="0.3">
      <c r="A123" t="s">
        <v>335</v>
      </c>
      <c r="B123" s="6">
        <v>54</v>
      </c>
      <c r="C123" s="3">
        <v>1.13545862813069</v>
      </c>
      <c r="D123" s="3">
        <f t="shared" si="2"/>
        <v>1.4392477531743409E-2</v>
      </c>
    </row>
    <row r="124" spans="1:4" x14ac:dyDescent="0.3">
      <c r="A124" t="s">
        <v>198</v>
      </c>
      <c r="B124" s="6">
        <v>53</v>
      </c>
      <c r="C124" s="3">
        <v>1.13545862813069</v>
      </c>
      <c r="D124" s="3">
        <f t="shared" si="2"/>
        <v>1.4125950170044456E-2</v>
      </c>
    </row>
    <row r="125" spans="1:4" x14ac:dyDescent="0.3">
      <c r="A125" t="s">
        <v>190</v>
      </c>
      <c r="B125" s="6">
        <v>52</v>
      </c>
      <c r="C125" s="3">
        <v>1.13545862813069</v>
      </c>
      <c r="D125" s="3">
        <f t="shared" si="2"/>
        <v>1.3859422808345507E-2</v>
      </c>
    </row>
    <row r="126" spans="1:4" x14ac:dyDescent="0.3">
      <c r="A126" t="s">
        <v>200</v>
      </c>
      <c r="B126" s="6">
        <v>51</v>
      </c>
      <c r="C126" s="3">
        <v>1.13545862813069</v>
      </c>
      <c r="D126" s="3">
        <f t="shared" si="2"/>
        <v>1.3592895446646554E-2</v>
      </c>
    </row>
    <row r="127" spans="1:4" x14ac:dyDescent="0.3">
      <c r="A127" t="s">
        <v>325</v>
      </c>
      <c r="B127" s="6">
        <v>50</v>
      </c>
      <c r="C127" s="3">
        <v>1.13545862813069</v>
      </c>
      <c r="D127" s="3">
        <f t="shared" si="2"/>
        <v>1.3326368084947601E-2</v>
      </c>
    </row>
    <row r="128" spans="1:4" x14ac:dyDescent="0.3">
      <c r="A128" t="s">
        <v>329</v>
      </c>
      <c r="B128" s="6">
        <v>44</v>
      </c>
      <c r="C128" s="3">
        <v>1.13545862813069</v>
      </c>
      <c r="D128" s="3">
        <f t="shared" si="2"/>
        <v>1.1727203914753889E-2</v>
      </c>
    </row>
    <row r="129" spans="1:4" x14ac:dyDescent="0.3">
      <c r="A129" t="s">
        <v>252</v>
      </c>
      <c r="B129" s="6">
        <v>44</v>
      </c>
      <c r="C129" s="3">
        <v>1.13545862813069</v>
      </c>
      <c r="D129" s="3">
        <f t="shared" si="2"/>
        <v>1.1727203914753889E-2</v>
      </c>
    </row>
    <row r="130" spans="1:4" x14ac:dyDescent="0.3">
      <c r="A130" t="s">
        <v>333</v>
      </c>
      <c r="B130" s="6">
        <v>38</v>
      </c>
      <c r="C130" s="3">
        <v>1.13545862813069</v>
      </c>
      <c r="D130" s="3">
        <f t="shared" si="2"/>
        <v>1.0128039744560178E-2</v>
      </c>
    </row>
    <row r="131" spans="1:4" x14ac:dyDescent="0.3">
      <c r="A131" t="s">
        <v>205</v>
      </c>
      <c r="B131" s="6">
        <v>38</v>
      </c>
      <c r="C131" s="3">
        <v>1.13545862813069</v>
      </c>
      <c r="D131" s="3">
        <f t="shared" si="2"/>
        <v>1.0128039744560178E-2</v>
      </c>
    </row>
    <row r="132" spans="1:4" x14ac:dyDescent="0.3">
      <c r="A132" t="s">
        <v>207</v>
      </c>
      <c r="B132" s="6">
        <v>37</v>
      </c>
      <c r="C132" s="3">
        <v>1.13545862813069</v>
      </c>
      <c r="D132" s="3">
        <f t="shared" si="2"/>
        <v>9.8615123828612247E-3</v>
      </c>
    </row>
    <row r="133" spans="1:4" x14ac:dyDescent="0.3">
      <c r="A133" t="s">
        <v>335</v>
      </c>
      <c r="B133" s="6">
        <v>37</v>
      </c>
      <c r="C133" s="3">
        <v>1.13545862813069</v>
      </c>
      <c r="D133" s="3">
        <f t="shared" si="2"/>
        <v>9.8615123828612247E-3</v>
      </c>
    </row>
    <row r="134" spans="1:4" x14ac:dyDescent="0.3">
      <c r="A134" t="s">
        <v>324</v>
      </c>
      <c r="B134" s="6">
        <v>35</v>
      </c>
      <c r="C134" s="3">
        <v>1.13545862813069</v>
      </c>
      <c r="D134" s="3">
        <f t="shared" si="2"/>
        <v>9.3284576594633208E-3</v>
      </c>
    </row>
    <row r="135" spans="1:4" x14ac:dyDescent="0.3">
      <c r="A135" t="s">
        <v>331</v>
      </c>
      <c r="B135" s="6">
        <v>33</v>
      </c>
      <c r="C135" s="3">
        <v>1.13545862813069</v>
      </c>
      <c r="D135" s="3">
        <f t="shared" si="2"/>
        <v>8.7954029360654152E-3</v>
      </c>
    </row>
    <row r="136" spans="1:4" x14ac:dyDescent="0.3">
      <c r="A136" t="s">
        <v>335</v>
      </c>
      <c r="B136" s="6">
        <v>33</v>
      </c>
      <c r="C136" s="3">
        <v>1.13545862813069</v>
      </c>
      <c r="D136" s="3">
        <f t="shared" si="2"/>
        <v>8.7954029360654152E-3</v>
      </c>
    </row>
    <row r="137" spans="1:4" x14ac:dyDescent="0.3">
      <c r="A137" t="s">
        <v>321</v>
      </c>
      <c r="B137" s="6">
        <v>33</v>
      </c>
      <c r="C137" s="3">
        <v>1.13545862813069</v>
      </c>
      <c r="D137" s="3">
        <f t="shared" si="2"/>
        <v>8.7954029360654152E-3</v>
      </c>
    </row>
    <row r="138" spans="1:4" x14ac:dyDescent="0.3">
      <c r="A138" t="s">
        <v>212</v>
      </c>
      <c r="B138" s="6">
        <v>32</v>
      </c>
      <c r="C138" s="3">
        <v>1.13545862813069</v>
      </c>
      <c r="D138" s="3">
        <f t="shared" si="2"/>
        <v>8.5288755743664641E-3</v>
      </c>
    </row>
    <row r="139" spans="1:4" x14ac:dyDescent="0.3">
      <c r="A139" t="s">
        <v>190</v>
      </c>
      <c r="B139" s="6">
        <v>31</v>
      </c>
      <c r="C139" s="3">
        <v>1.13545862813069</v>
      </c>
      <c r="D139" s="3">
        <f t="shared" si="2"/>
        <v>8.262348212667513E-3</v>
      </c>
    </row>
    <row r="140" spans="1:4" x14ac:dyDescent="0.3">
      <c r="A140" t="s">
        <v>326</v>
      </c>
      <c r="B140" s="6">
        <v>29</v>
      </c>
      <c r="C140" s="3">
        <v>1.13545862813069</v>
      </c>
      <c r="D140" s="3">
        <f t="shared" si="2"/>
        <v>7.7292934892696083E-3</v>
      </c>
    </row>
    <row r="141" spans="1:4" x14ac:dyDescent="0.3">
      <c r="A141" t="s">
        <v>325</v>
      </c>
      <c r="B141" s="6">
        <v>28</v>
      </c>
      <c r="C141" s="3">
        <v>1.13545862813069</v>
      </c>
      <c r="D141" s="3">
        <f t="shared" si="2"/>
        <v>7.4627661275706554E-3</v>
      </c>
    </row>
    <row r="142" spans="1:4" x14ac:dyDescent="0.3">
      <c r="A142" t="s">
        <v>328</v>
      </c>
      <c r="B142" s="6">
        <v>28</v>
      </c>
      <c r="C142" s="3">
        <v>1.13545862813069</v>
      </c>
      <c r="D142" s="3">
        <f t="shared" si="2"/>
        <v>7.4627661275706554E-3</v>
      </c>
    </row>
    <row r="143" spans="1:4" x14ac:dyDescent="0.3">
      <c r="A143" t="s">
        <v>291</v>
      </c>
      <c r="B143" s="6">
        <v>25</v>
      </c>
      <c r="C143" s="3">
        <v>1.13545862813069</v>
      </c>
      <c r="D143" s="3">
        <f t="shared" si="2"/>
        <v>6.6631840424738005E-3</v>
      </c>
    </row>
    <row r="144" spans="1:4" x14ac:dyDescent="0.3">
      <c r="A144" t="s">
        <v>220</v>
      </c>
      <c r="B144" s="6">
        <v>24</v>
      </c>
      <c r="C144" s="3">
        <v>1.13545862813069</v>
      </c>
      <c r="D144" s="3">
        <f t="shared" si="2"/>
        <v>6.3966566807748485E-3</v>
      </c>
    </row>
    <row r="145" spans="1:4" x14ac:dyDescent="0.3">
      <c r="A145" t="s">
        <v>252</v>
      </c>
      <c r="B145" s="6">
        <v>20</v>
      </c>
      <c r="C145" s="3">
        <v>1.13545862813069</v>
      </c>
      <c r="D145" s="3">
        <f t="shared" si="2"/>
        <v>5.3305472339790399E-3</v>
      </c>
    </row>
    <row r="146" spans="1:4" x14ac:dyDescent="0.3">
      <c r="A146" t="s">
        <v>338</v>
      </c>
      <c r="B146" s="6">
        <v>19</v>
      </c>
      <c r="C146" s="3">
        <v>1.13545862813069</v>
      </c>
      <c r="D146" s="3">
        <f t="shared" si="2"/>
        <v>5.0640198722800888E-3</v>
      </c>
    </row>
    <row r="147" spans="1:4" x14ac:dyDescent="0.3">
      <c r="A147" t="s">
        <v>330</v>
      </c>
      <c r="B147" s="6">
        <v>18</v>
      </c>
      <c r="C147" s="3">
        <v>1.13545862813069</v>
      </c>
      <c r="D147" s="3">
        <f t="shared" si="2"/>
        <v>4.7974925105811368E-3</v>
      </c>
    </row>
    <row r="148" spans="1:4" x14ac:dyDescent="0.3">
      <c r="A148" t="s">
        <v>228</v>
      </c>
      <c r="B148" s="6">
        <v>18</v>
      </c>
      <c r="C148" s="3">
        <v>1.13545862813069</v>
      </c>
      <c r="D148" s="3">
        <f t="shared" si="2"/>
        <v>4.7974925105811368E-3</v>
      </c>
    </row>
    <row r="149" spans="1:4" x14ac:dyDescent="0.3">
      <c r="A149" t="s">
        <v>328</v>
      </c>
      <c r="B149" s="6">
        <v>17</v>
      </c>
      <c r="C149" s="3">
        <v>1.13545862813069</v>
      </c>
      <c r="D149" s="3">
        <f t="shared" si="2"/>
        <v>4.530965148882184E-3</v>
      </c>
    </row>
    <row r="150" spans="1:4" x14ac:dyDescent="0.3">
      <c r="A150" t="s">
        <v>190</v>
      </c>
      <c r="B150" s="6">
        <v>15</v>
      </c>
      <c r="C150" s="3">
        <v>1.13545862813069</v>
      </c>
      <c r="D150" s="3">
        <f t="shared" ref="D150:D182" si="3">B150/$G$2 * 100</f>
        <v>3.9979104254842801E-3</v>
      </c>
    </row>
    <row r="151" spans="1:4" x14ac:dyDescent="0.3">
      <c r="A151" t="s">
        <v>335</v>
      </c>
      <c r="B151" s="6">
        <v>15</v>
      </c>
      <c r="C151" s="3">
        <v>1.13545862813069</v>
      </c>
      <c r="D151" s="3">
        <f t="shared" si="3"/>
        <v>3.9979104254842801E-3</v>
      </c>
    </row>
    <row r="152" spans="1:4" x14ac:dyDescent="0.3">
      <c r="A152" t="s">
        <v>234</v>
      </c>
      <c r="B152" s="6">
        <v>14</v>
      </c>
      <c r="C152" s="3">
        <v>1.13545862813069</v>
      </c>
      <c r="D152" s="3">
        <f t="shared" si="3"/>
        <v>3.7313830637853277E-3</v>
      </c>
    </row>
    <row r="153" spans="1:4" x14ac:dyDescent="0.3">
      <c r="A153" t="s">
        <v>333</v>
      </c>
      <c r="B153" s="6">
        <v>14</v>
      </c>
      <c r="C153" s="3">
        <v>1.13545862813069</v>
      </c>
      <c r="D153" s="3">
        <f t="shared" si="3"/>
        <v>3.7313830637853277E-3</v>
      </c>
    </row>
    <row r="154" spans="1:4" x14ac:dyDescent="0.3">
      <c r="A154" t="s">
        <v>97</v>
      </c>
      <c r="B154" s="6">
        <v>11</v>
      </c>
      <c r="C154" s="3">
        <v>1.13545862813069</v>
      </c>
      <c r="D154" s="3">
        <f t="shared" si="3"/>
        <v>2.9318009786884723E-3</v>
      </c>
    </row>
    <row r="155" spans="1:4" x14ac:dyDescent="0.3">
      <c r="A155" t="s">
        <v>244</v>
      </c>
      <c r="B155" s="6">
        <v>11</v>
      </c>
      <c r="C155" s="3">
        <v>1.13545862813069</v>
      </c>
      <c r="D155" s="3">
        <f t="shared" si="3"/>
        <v>2.9318009786884723E-3</v>
      </c>
    </row>
    <row r="156" spans="1:4" x14ac:dyDescent="0.3">
      <c r="A156" t="s">
        <v>335</v>
      </c>
      <c r="B156" s="6">
        <v>11</v>
      </c>
      <c r="C156" s="3">
        <v>1.13545862813069</v>
      </c>
      <c r="D156" s="3">
        <f t="shared" si="3"/>
        <v>2.9318009786884723E-3</v>
      </c>
    </row>
    <row r="157" spans="1:4" x14ac:dyDescent="0.3">
      <c r="A157" t="s">
        <v>333</v>
      </c>
      <c r="B157" s="6">
        <v>10</v>
      </c>
      <c r="C157" s="3">
        <v>1.13545862813069</v>
      </c>
      <c r="D157" s="3">
        <f t="shared" si="3"/>
        <v>2.6652736169895199E-3</v>
      </c>
    </row>
    <row r="158" spans="1:4" x14ac:dyDescent="0.3">
      <c r="A158" t="s">
        <v>331</v>
      </c>
      <c r="B158" s="6">
        <v>8</v>
      </c>
      <c r="C158" s="3">
        <v>1.13545862813069</v>
      </c>
      <c r="D158" s="3">
        <f t="shared" si="3"/>
        <v>2.132218893591616E-3</v>
      </c>
    </row>
    <row r="159" spans="1:4" x14ac:dyDescent="0.3">
      <c r="A159" t="s">
        <v>332</v>
      </c>
      <c r="B159" s="6">
        <v>8</v>
      </c>
      <c r="C159" s="3">
        <v>1.13545862813069</v>
      </c>
      <c r="D159" s="3">
        <f t="shared" si="3"/>
        <v>2.132218893591616E-3</v>
      </c>
    </row>
    <row r="160" spans="1:4" x14ac:dyDescent="0.3">
      <c r="A160" t="s">
        <v>341</v>
      </c>
      <c r="B160" s="6">
        <v>7</v>
      </c>
      <c r="C160" s="3">
        <v>1.13545862813069</v>
      </c>
      <c r="D160" s="3">
        <f t="shared" si="3"/>
        <v>1.8656915318926639E-3</v>
      </c>
    </row>
    <row r="161" spans="1:4" x14ac:dyDescent="0.3">
      <c r="A161" t="s">
        <v>339</v>
      </c>
      <c r="B161" s="6">
        <v>6</v>
      </c>
      <c r="C161" s="3">
        <v>1.13545862813069</v>
      </c>
      <c r="D161" s="3">
        <f t="shared" si="3"/>
        <v>1.5991641701937121E-3</v>
      </c>
    </row>
    <row r="162" spans="1:4" x14ac:dyDescent="0.3">
      <c r="A162" t="s">
        <v>334</v>
      </c>
      <c r="B162" s="6">
        <v>6</v>
      </c>
      <c r="C162" s="3">
        <v>1.13545862813069</v>
      </c>
      <c r="D162" s="3">
        <f t="shared" si="3"/>
        <v>1.5991641701937121E-3</v>
      </c>
    </row>
    <row r="163" spans="1:4" x14ac:dyDescent="0.3">
      <c r="A163" t="s">
        <v>247</v>
      </c>
      <c r="B163" s="6">
        <v>5</v>
      </c>
      <c r="C163" s="3">
        <v>1.13545862813069</v>
      </c>
      <c r="D163" s="3">
        <f t="shared" si="3"/>
        <v>1.33263680849476E-3</v>
      </c>
    </row>
    <row r="164" spans="1:4" x14ac:dyDescent="0.3">
      <c r="A164" t="s">
        <v>291</v>
      </c>
      <c r="B164" s="6">
        <v>5</v>
      </c>
      <c r="C164" s="3">
        <v>1.13545862813069</v>
      </c>
      <c r="D164" s="3">
        <f t="shared" si="3"/>
        <v>1.33263680849476E-3</v>
      </c>
    </row>
    <row r="165" spans="1:4" x14ac:dyDescent="0.3">
      <c r="A165" t="s">
        <v>250</v>
      </c>
      <c r="B165" s="6">
        <v>4</v>
      </c>
      <c r="C165" s="3">
        <v>1.13545862813069</v>
      </c>
      <c r="D165" s="3">
        <f t="shared" si="3"/>
        <v>1.066109446795808E-3</v>
      </c>
    </row>
    <row r="166" spans="1:4" x14ac:dyDescent="0.3">
      <c r="A166" t="s">
        <v>249</v>
      </c>
      <c r="B166" s="6">
        <v>4</v>
      </c>
      <c r="C166" s="3">
        <v>1.13545862813069</v>
      </c>
      <c r="D166" s="3">
        <f t="shared" si="3"/>
        <v>1.066109446795808E-3</v>
      </c>
    </row>
    <row r="167" spans="1:4" x14ac:dyDescent="0.3">
      <c r="A167" t="s">
        <v>256</v>
      </c>
      <c r="B167" s="6">
        <v>4</v>
      </c>
      <c r="C167" s="3">
        <v>1.13545862813069</v>
      </c>
      <c r="D167" s="3">
        <f t="shared" si="3"/>
        <v>1.066109446795808E-3</v>
      </c>
    </row>
    <row r="168" spans="1:4" x14ac:dyDescent="0.3">
      <c r="A168" t="s">
        <v>248</v>
      </c>
      <c r="B168" s="6">
        <v>4</v>
      </c>
      <c r="C168" s="3">
        <v>1.13545862813069</v>
      </c>
      <c r="D168" s="3">
        <f t="shared" si="3"/>
        <v>1.066109446795808E-3</v>
      </c>
    </row>
    <row r="169" spans="1:4" x14ac:dyDescent="0.3">
      <c r="A169" t="s">
        <v>251</v>
      </c>
      <c r="B169" s="6">
        <v>4</v>
      </c>
      <c r="C169" s="3">
        <v>1.13545862813069</v>
      </c>
      <c r="D169" s="3">
        <f t="shared" si="3"/>
        <v>1.066109446795808E-3</v>
      </c>
    </row>
    <row r="170" spans="1:4" x14ac:dyDescent="0.3">
      <c r="A170" t="s">
        <v>334</v>
      </c>
      <c r="B170" s="6">
        <v>4</v>
      </c>
      <c r="C170" s="3">
        <v>1.13545862813069</v>
      </c>
      <c r="D170" s="3">
        <f t="shared" si="3"/>
        <v>1.066109446795808E-3</v>
      </c>
    </row>
    <row r="171" spans="1:4" x14ac:dyDescent="0.3">
      <c r="A171" t="s">
        <v>331</v>
      </c>
      <c r="B171" s="6">
        <v>3</v>
      </c>
      <c r="C171" s="3">
        <v>1.13545862813069</v>
      </c>
      <c r="D171" s="3">
        <f t="shared" si="3"/>
        <v>7.9958208509685606E-4</v>
      </c>
    </row>
    <row r="172" spans="1:4" x14ac:dyDescent="0.3">
      <c r="A172" t="s">
        <v>337</v>
      </c>
      <c r="B172" s="6">
        <v>3</v>
      </c>
      <c r="C172" s="3">
        <v>1.13545862813069</v>
      </c>
      <c r="D172" s="3">
        <f t="shared" si="3"/>
        <v>7.9958208509685606E-4</v>
      </c>
    </row>
    <row r="173" spans="1:4" x14ac:dyDescent="0.3">
      <c r="A173" t="s">
        <v>252</v>
      </c>
      <c r="B173" s="6">
        <v>3</v>
      </c>
      <c r="C173" s="3">
        <v>1.13545862813069</v>
      </c>
      <c r="D173" s="3">
        <f t="shared" si="3"/>
        <v>7.9958208509685606E-4</v>
      </c>
    </row>
    <row r="174" spans="1:4" x14ac:dyDescent="0.3">
      <c r="A174" t="s">
        <v>255</v>
      </c>
      <c r="B174" s="6">
        <v>3</v>
      </c>
      <c r="C174" s="3">
        <v>1.13545862813069</v>
      </c>
      <c r="D174" s="3">
        <f t="shared" si="3"/>
        <v>7.9958208509685606E-4</v>
      </c>
    </row>
    <row r="175" spans="1:4" x14ac:dyDescent="0.3">
      <c r="A175" t="s">
        <v>340</v>
      </c>
      <c r="B175" s="6">
        <v>3</v>
      </c>
      <c r="C175" s="3">
        <v>1.13545862813069</v>
      </c>
      <c r="D175" s="3">
        <f t="shared" si="3"/>
        <v>7.9958208509685606E-4</v>
      </c>
    </row>
    <row r="176" spans="1:4" x14ac:dyDescent="0.3">
      <c r="A176" t="s">
        <v>260</v>
      </c>
      <c r="B176" s="6">
        <v>3</v>
      </c>
      <c r="C176" s="3">
        <v>1.13545862813069</v>
      </c>
      <c r="D176" s="3">
        <f t="shared" si="3"/>
        <v>7.9958208509685606E-4</v>
      </c>
    </row>
    <row r="177" spans="1:4" x14ac:dyDescent="0.3">
      <c r="A177" t="s">
        <v>261</v>
      </c>
      <c r="B177" s="6">
        <v>2</v>
      </c>
      <c r="C177" s="3">
        <v>1.13545862813069</v>
      </c>
      <c r="D177" s="3">
        <f t="shared" si="3"/>
        <v>5.3305472339790401E-4</v>
      </c>
    </row>
    <row r="178" spans="1:4" x14ac:dyDescent="0.3">
      <c r="A178" t="s">
        <v>326</v>
      </c>
      <c r="B178" s="6">
        <v>1</v>
      </c>
      <c r="C178" s="3">
        <v>1.13545862813069</v>
      </c>
      <c r="D178" s="3">
        <f t="shared" si="3"/>
        <v>2.66527361698952E-4</v>
      </c>
    </row>
    <row r="179" spans="1:4" x14ac:dyDescent="0.3">
      <c r="A179" t="s">
        <v>266</v>
      </c>
      <c r="B179" s="6">
        <v>1</v>
      </c>
      <c r="C179" s="3">
        <v>1.13545862813069</v>
      </c>
      <c r="D179" s="3">
        <f t="shared" si="3"/>
        <v>2.66527361698952E-4</v>
      </c>
    </row>
    <row r="180" spans="1:4" x14ac:dyDescent="0.3">
      <c r="A180" t="s">
        <v>264</v>
      </c>
      <c r="B180" s="6">
        <v>1</v>
      </c>
      <c r="C180" s="3">
        <v>1.13545862813069</v>
      </c>
      <c r="D180" s="3">
        <f t="shared" si="3"/>
        <v>2.66527361698952E-4</v>
      </c>
    </row>
    <row r="181" spans="1:4" x14ac:dyDescent="0.3">
      <c r="A181" t="s">
        <v>342</v>
      </c>
      <c r="B181" s="6">
        <v>1</v>
      </c>
      <c r="C181" s="3">
        <v>1.13545862813069</v>
      </c>
      <c r="D181" s="3">
        <f t="shared" si="3"/>
        <v>2.66527361698952E-4</v>
      </c>
    </row>
    <row r="182" spans="1:4" x14ac:dyDescent="0.3">
      <c r="A182" t="s">
        <v>267</v>
      </c>
      <c r="B182" s="6">
        <v>1</v>
      </c>
      <c r="C182" s="3">
        <v>1.13545862813069</v>
      </c>
      <c r="D182" s="3">
        <f t="shared" si="3"/>
        <v>2.66527361698952E-4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EC974-ECA7-469B-9375-336532C7185A}">
  <dimension ref="A1:J12"/>
  <sheetViews>
    <sheetView workbookViewId="0"/>
  </sheetViews>
  <sheetFormatPr defaultRowHeight="14.4" x14ac:dyDescent="0.3"/>
  <cols>
    <col min="1" max="1" width="22" customWidth="1"/>
    <col min="2" max="2" width="8.88671875" style="6"/>
    <col min="3" max="3" width="8.88671875" style="3"/>
    <col min="9" max="9" width="22.44140625" customWidth="1"/>
    <col min="10" max="10" width="8.88671875" style="3"/>
  </cols>
  <sheetData>
    <row r="1" spans="1:10" s="1" customFormat="1" x14ac:dyDescent="0.3">
      <c r="A1" s="1" t="s">
        <v>344</v>
      </c>
      <c r="B1" s="7" t="s">
        <v>35</v>
      </c>
      <c r="C1" s="2" t="s">
        <v>36</v>
      </c>
      <c r="F1" s="1" t="s">
        <v>400</v>
      </c>
      <c r="I1" s="1" t="s">
        <v>19</v>
      </c>
      <c r="J1" s="2" t="s">
        <v>36</v>
      </c>
    </row>
    <row r="2" spans="1:10" x14ac:dyDescent="0.3">
      <c r="A2" t="s">
        <v>321</v>
      </c>
      <c r="B2" s="6">
        <v>102802</v>
      </c>
      <c r="C2" s="3">
        <v>16.00547240828924</v>
      </c>
      <c r="F2">
        <v>309388</v>
      </c>
      <c r="I2" t="s">
        <v>321</v>
      </c>
      <c r="J2" s="3">
        <v>16.00547240828924</v>
      </c>
    </row>
    <row r="3" spans="1:10" x14ac:dyDescent="0.3">
      <c r="A3" t="s">
        <v>190</v>
      </c>
      <c r="B3" s="6">
        <v>32106</v>
      </c>
      <c r="C3" s="3">
        <v>7.8209835133786498</v>
      </c>
      <c r="I3" t="s">
        <v>190</v>
      </c>
      <c r="J3" s="3">
        <v>7.8209835133786498</v>
      </c>
    </row>
    <row r="4" spans="1:10" x14ac:dyDescent="0.3">
      <c r="A4" t="s">
        <v>322</v>
      </c>
      <c r="B4" s="6">
        <v>28395</v>
      </c>
      <c r="C4" s="3">
        <v>4.096375190427251</v>
      </c>
      <c r="I4" t="s">
        <v>322</v>
      </c>
      <c r="J4" s="3">
        <v>4.096375190427251</v>
      </c>
    </row>
    <row r="5" spans="1:10" x14ac:dyDescent="0.3">
      <c r="A5" t="s">
        <v>1</v>
      </c>
      <c r="B5" s="6">
        <v>14829</v>
      </c>
      <c r="C5" s="3">
        <v>3.4992349864015941</v>
      </c>
      <c r="I5" t="s">
        <v>1</v>
      </c>
      <c r="J5" s="3">
        <v>3.4992349864015941</v>
      </c>
    </row>
    <row r="6" spans="1:10" x14ac:dyDescent="0.3">
      <c r="A6" t="s">
        <v>60</v>
      </c>
      <c r="B6" s="6">
        <v>11756</v>
      </c>
      <c r="C6" s="3">
        <v>3.2024824112964261</v>
      </c>
      <c r="I6" t="s">
        <v>17</v>
      </c>
      <c r="J6" s="3">
        <v>3.2024824112964261</v>
      </c>
    </row>
    <row r="7" spans="1:10" x14ac:dyDescent="0.3">
      <c r="A7" t="s">
        <v>291</v>
      </c>
      <c r="B7" s="6">
        <v>11413</v>
      </c>
      <c r="C7" s="3">
        <v>2.7517357381968148</v>
      </c>
      <c r="I7" t="s">
        <v>326</v>
      </c>
      <c r="J7" s="3">
        <v>2.7517357381968148</v>
      </c>
    </row>
    <row r="8" spans="1:10" x14ac:dyDescent="0.3">
      <c r="A8" t="s">
        <v>17</v>
      </c>
      <c r="B8" s="6">
        <v>9976</v>
      </c>
      <c r="C8" s="3">
        <v>2.310241929354381</v>
      </c>
      <c r="I8" t="s">
        <v>322</v>
      </c>
      <c r="J8" s="3">
        <v>2.310241929354381</v>
      </c>
    </row>
    <row r="9" spans="1:10" x14ac:dyDescent="0.3">
      <c r="A9" t="s">
        <v>325</v>
      </c>
      <c r="B9" s="6">
        <v>9789</v>
      </c>
      <c r="C9" s="3">
        <v>2.2289489076663291</v>
      </c>
      <c r="I9" t="s">
        <v>323</v>
      </c>
      <c r="J9" s="3">
        <v>2.2289489076663291</v>
      </c>
    </row>
    <row r="10" spans="1:10" x14ac:dyDescent="0.3">
      <c r="A10" t="s">
        <v>326</v>
      </c>
      <c r="B10" s="6">
        <v>9729</v>
      </c>
      <c r="C10" s="3">
        <v>2.1873110185090332</v>
      </c>
      <c r="I10" t="s">
        <v>60</v>
      </c>
      <c r="J10" s="3">
        <v>2.1873110185090332</v>
      </c>
    </row>
    <row r="11" spans="1:10" x14ac:dyDescent="0.3">
      <c r="A11" t="s">
        <v>323</v>
      </c>
      <c r="B11" s="6">
        <v>9395</v>
      </c>
      <c r="C11" s="3">
        <v>1.7712625863738349</v>
      </c>
      <c r="I11" t="s">
        <v>325</v>
      </c>
      <c r="J11" s="3">
        <v>1.7712625863738349</v>
      </c>
    </row>
    <row r="12" spans="1:10" x14ac:dyDescent="0.3">
      <c r="A12" t="s">
        <v>3</v>
      </c>
      <c r="B12" s="6">
        <f>$F$2 - SUM(B2:B11)</f>
        <v>69198</v>
      </c>
      <c r="C12" s="3">
        <f>100 - SUM(C2:C11)</f>
        <v>54.125951310106444</v>
      </c>
      <c r="I12" t="s">
        <v>3</v>
      </c>
      <c r="J12" s="3">
        <v>54.125951310106444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Top_10_Requests</vt:lpstr>
      <vt:lpstr>All_Requests_by_Dept</vt:lpstr>
      <vt:lpstr>All_Open_Requests</vt:lpstr>
      <vt:lpstr>Top_10_Open_Requests</vt:lpstr>
      <vt:lpstr>Top_10_Open_Requests_by_Dept</vt:lpstr>
      <vt:lpstr>Elapsed_Days_Open</vt:lpstr>
      <vt:lpstr>Elapsed_Days_Open_by_Dept</vt:lpstr>
      <vt:lpstr>Top_20_Closed_Requests</vt:lpstr>
      <vt:lpstr>Top_10_Closed_Requests</vt:lpstr>
      <vt:lpstr>Closed_Requests_by_Dept</vt:lpstr>
      <vt:lpstr>Open-to_Closed_Ratio</vt:lpstr>
      <vt:lpstr>Open-to-Closed_Ratio_by_Dept</vt:lpstr>
      <vt:lpstr>New_by_Req_Category</vt:lpstr>
      <vt:lpstr>New_by_Dept</vt:lpstr>
      <vt:lpstr>Elapsed_Days_New</vt:lpstr>
      <vt:lpstr>Elapsed_Days_New_by_Dept</vt:lpstr>
      <vt:lpstr>All_Closed_Requests</vt:lpstr>
      <vt:lpstr>All_Requests</vt:lpstr>
      <vt:lpstr>Top_10_Requests!Print_Area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Nydick</dc:creator>
  <cp:lastModifiedBy>Lisa Nydick</cp:lastModifiedBy>
  <cp:lastPrinted>2019-10-08T13:07:04Z</cp:lastPrinted>
  <dcterms:created xsi:type="dcterms:W3CDTF">2019-09-19T16:27:44Z</dcterms:created>
  <dcterms:modified xsi:type="dcterms:W3CDTF">2019-10-31T19:57:15Z</dcterms:modified>
</cp:coreProperties>
</file>