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lance_chua_gaintheory_com/Documents/Documents/Personal/elements-of-ai/"/>
    </mc:Choice>
  </mc:AlternateContent>
  <xr:revisionPtr revIDLastSave="29878" documentId="8_{A884BFC5-E4C8-487D-9B13-41B71396DB62}" xr6:coauthVersionLast="36" xr6:coauthVersionMax="36" xr10:uidLastSave="{59BB157D-7704-4944-9BBE-E18ACC16E23D}"/>
  <bookViews>
    <workbookView xWindow="0" yWindow="0" windowWidth="23040" windowHeight="9780" xr2:uid="{149BC364-8F7E-4364-8B54-DF36A92FDAAA}"/>
  </bookViews>
  <sheets>
    <sheet name="solver" sheetId="1" r:id="rId1"/>
    <sheet name="face" sheetId="2" r:id="rId2"/>
  </sheets>
  <definedNames>
    <definedName name="solver_adj" localSheetId="0" hidden="1">solver!$N$8:$AL$8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solver!$N$8:$AL$8</definedName>
    <definedName name="solver_lhs2" localSheetId="0" hidden="1">solver!$N$8:$AL$8</definedName>
    <definedName name="solver_lhs3" localSheetId="0" hidden="1">solver!$N$8:$AL$8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solver!$N$6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1</definedName>
    <definedName name="solver_rhs2" localSheetId="0" hidden="1">integer</definedName>
    <definedName name="solver_rhs3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1" i="1" l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C8" i="1"/>
  <c r="AP27" i="1"/>
  <c r="AQ27" i="1" s="1"/>
  <c r="AP26" i="1"/>
  <c r="AQ26" i="1" s="1"/>
  <c r="AP25" i="1"/>
  <c r="AQ25" i="1" s="1"/>
  <c r="AP24" i="1"/>
  <c r="AQ24" i="1" s="1"/>
  <c r="AP23" i="1"/>
  <c r="AQ23" i="1" s="1"/>
  <c r="AP22" i="1"/>
  <c r="AQ22" i="1" s="1"/>
  <c r="AP21" i="1"/>
  <c r="AQ21" i="1" s="1"/>
  <c r="AP20" i="1"/>
  <c r="AQ20" i="1" s="1"/>
  <c r="AP19" i="1"/>
  <c r="AQ19" i="1" s="1"/>
  <c r="AP18" i="1"/>
  <c r="AQ18" i="1" s="1"/>
  <c r="AP17" i="1"/>
  <c r="AQ17" i="1" s="1"/>
  <c r="AP16" i="1"/>
  <c r="AQ16" i="1" s="1"/>
  <c r="AP15" i="1"/>
  <c r="AQ15" i="1" s="1"/>
  <c r="AP14" i="1"/>
  <c r="AQ14" i="1" s="1"/>
  <c r="AP13" i="1"/>
  <c r="AQ13" i="1" s="1"/>
  <c r="AP12" i="1"/>
  <c r="AQ12" i="1" s="1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D7" i="1" l="1"/>
  <c r="D8" i="1"/>
  <c r="N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Lance Chua</author>
  </authors>
  <commentList>
    <comment ref="M6" authorId="0" shapeId="0" xr:uid="{39D33FD6-02CD-4136-88D4-1C8F8F5BB66B}">
      <text>
        <r>
          <rPr>
            <b/>
            <sz val="9"/>
            <color indexed="81"/>
            <rFont val="Tahoma"/>
            <family val="2"/>
          </rPr>
          <t>Lance Chua:</t>
        </r>
        <r>
          <rPr>
            <sz val="9"/>
            <color indexed="81"/>
            <rFont val="Tahoma"/>
            <family val="2"/>
          </rPr>
          <t xml:space="preserve">
worst class has an x2 weight to scale its value</t>
        </r>
      </text>
    </comment>
  </commentList>
</comments>
</file>

<file path=xl/sharedStrings.xml><?xml version="1.0" encoding="utf-8"?>
<sst xmlns="http://schemas.openxmlformats.org/spreadsheetml/2006/main" count="17" uniqueCount="16">
  <si>
    <t>face</t>
  </si>
  <si>
    <t>idx</t>
  </si>
  <si>
    <t>Face</t>
  </si>
  <si>
    <t>pixel</t>
  </si>
  <si>
    <t>weights</t>
  </si>
  <si>
    <t>predicted</t>
  </si>
  <si>
    <t>total correct</t>
  </si>
  <si>
    <t>correct</t>
  </si>
  <si>
    <t>worst class</t>
  </si>
  <si>
    <t>value</t>
  </si>
  <si>
    <t>weight</t>
  </si>
  <si>
    <t>Solution</t>
  </si>
  <si>
    <t>Solver Model</t>
  </si>
  <si>
    <t>Parameters</t>
  </si>
  <si>
    <t>Model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</si>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</sst>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3" borderId="9" xfId="0" applyFill="1" applyBorder="1"/>
    <xf numFmtId="0" fontId="0" fillId="2" borderId="18" xfId="0" applyFill="1" applyBorder="1"/>
  </cellXfs>
  <cellStyles count="1">
    <cellStyle name="Normal" xfId="0" builtinId="0"/>
  </cellStyles>
  <dxfs count="11">
    <dxf>
      <font>
        <color theme="9" tint="0.39994506668294322"/>
      </font>
      <fill>
        <patternFill>
          <bgColor rgb="FFC6EFCE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6" fmlaLink="$C$4" max="16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6</xdr:row>
          <xdr:rowOff>19050</xdr:rowOff>
        </xdr:from>
        <xdr:to>
          <xdr:col>8</xdr:col>
          <xdr:colOff>438150</xdr:colOff>
          <xdr:row>8</xdr:row>
          <xdr:rowOff>9525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1F1A8FE-D3EA-4AC8-A317-957FF1630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A82B-D531-4869-ACF6-B7A2FADAE3E4}">
  <dimension ref="B2:AQ27"/>
  <sheetViews>
    <sheetView showGridLines="0" tabSelected="1" workbookViewId="0"/>
  </sheetViews>
  <sheetFormatPr defaultRowHeight="14.4" x14ac:dyDescent="0.3"/>
  <cols>
    <col min="1" max="1" width="1.77734375" customWidth="1"/>
    <col min="2" max="2" width="11.33203125" bestFit="1" customWidth="1"/>
    <col min="3" max="4" width="6.77734375" customWidth="1"/>
    <col min="5" max="5" width="1.77734375" customWidth="1"/>
    <col min="6" max="11" width="5.77734375" customWidth="1"/>
    <col min="12" max="12" width="1.77734375" customWidth="1"/>
    <col min="13" max="13" width="8.44140625" customWidth="1"/>
    <col min="14" max="38" width="5.77734375" customWidth="1"/>
    <col min="39" max="39" width="1.77734375" customWidth="1"/>
    <col min="41" max="41" width="1.77734375" customWidth="1"/>
    <col min="45" max="45" width="11.33203125" bestFit="1" customWidth="1"/>
  </cols>
  <sheetData>
    <row r="2" spans="2:43" ht="18" x14ac:dyDescent="0.35">
      <c r="B2" s="2" t="s">
        <v>12</v>
      </c>
    </row>
    <row r="4" spans="2:43" x14ac:dyDescent="0.3">
      <c r="B4" s="1" t="s">
        <v>13</v>
      </c>
      <c r="F4" s="1" t="s">
        <v>11</v>
      </c>
      <c r="M4" s="1" t="s">
        <v>14</v>
      </c>
    </row>
    <row r="5" spans="2:43" x14ac:dyDescent="0.3">
      <c r="B5" s="1"/>
      <c r="M5" s="1"/>
    </row>
    <row r="6" spans="2:43" ht="15" thickBot="1" x14ac:dyDescent="0.35">
      <c r="C6" s="1" t="s">
        <v>10</v>
      </c>
      <c r="D6" s="14" t="s">
        <v>9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M6" s="1" t="s">
        <v>15</v>
      </c>
      <c r="N6" s="29">
        <f>D7*C7+2*D8*C8</f>
        <v>13</v>
      </c>
    </row>
    <row r="7" spans="2:43" x14ac:dyDescent="0.3">
      <c r="B7" s="1" t="s">
        <v>6</v>
      </c>
      <c r="C7" s="30">
        <v>0.5</v>
      </c>
      <c r="D7">
        <f>SUM(AQ12:AQ27)</f>
        <v>14</v>
      </c>
      <c r="F7" s="3">
        <v>1</v>
      </c>
      <c r="G7" s="4">
        <f>INDEX($N$8:$AL$8,($F7-1)*5+G$6)</f>
        <v>0</v>
      </c>
      <c r="H7" s="5">
        <f>INDEX($N$8:$AL$8,($F7-1)*5+H$6)</f>
        <v>0</v>
      </c>
      <c r="I7" s="5">
        <f>INDEX($N$8:$AL$8,($F7-1)*5+I$6)</f>
        <v>0</v>
      </c>
      <c r="J7" s="5">
        <f>INDEX($N$8:$AL$8,($F7-1)*5+J$6)</f>
        <v>0</v>
      </c>
      <c r="K7" s="6">
        <f>INDEX($N$8:$AL$8,($F7-1)*5+K$6)</f>
        <v>0</v>
      </c>
    </row>
    <row r="8" spans="2:43" x14ac:dyDescent="0.3">
      <c r="B8" s="1" t="s">
        <v>8</v>
      </c>
      <c r="C8" s="25">
        <f>1-C7</f>
        <v>0.5</v>
      </c>
      <c r="D8">
        <f>MIN(SUM(AQ12:AQ19),SUM(AQ20:AQ27))</f>
        <v>6</v>
      </c>
      <c r="F8" s="3">
        <v>2</v>
      </c>
      <c r="G8" s="7">
        <f>INDEX($N$8:$AL$8,($F8-1)*5+G$6)</f>
        <v>0</v>
      </c>
      <c r="H8" s="8">
        <f>INDEX($N$8:$AL$8,($F8-1)*5+H$6)</f>
        <v>0</v>
      </c>
      <c r="I8" s="8">
        <f>INDEX($N$8:$AL$8,($F8-1)*5+I$6)</f>
        <v>0</v>
      </c>
      <c r="J8" s="8">
        <f>INDEX($N$8:$AL$8,($F8-1)*5+J$6)</f>
        <v>0</v>
      </c>
      <c r="K8" s="9">
        <f>INDEX($N$8:$AL$8,($F8-1)*5+K$6)</f>
        <v>0</v>
      </c>
      <c r="M8" s="1" t="s">
        <v>4</v>
      </c>
      <c r="N8" s="26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-1</v>
      </c>
      <c r="AA8" s="27">
        <v>0</v>
      </c>
      <c r="AB8" s="27">
        <v>0</v>
      </c>
      <c r="AC8" s="27">
        <v>0</v>
      </c>
      <c r="AD8" s="27">
        <v>0</v>
      </c>
      <c r="AE8" s="27">
        <v>1</v>
      </c>
      <c r="AF8" s="27">
        <v>0</v>
      </c>
      <c r="AG8" s="27">
        <v>0</v>
      </c>
      <c r="AH8" s="27">
        <v>-1</v>
      </c>
      <c r="AI8" s="27">
        <v>1</v>
      </c>
      <c r="AJ8" s="27">
        <v>1</v>
      </c>
      <c r="AK8" s="27">
        <v>1</v>
      </c>
      <c r="AL8" s="28">
        <v>-1</v>
      </c>
    </row>
    <row r="9" spans="2:43" x14ac:dyDescent="0.3">
      <c r="F9" s="3">
        <v>3</v>
      </c>
      <c r="G9" s="7">
        <f>INDEX($N$8:$AL$8,($F9-1)*5+G$6)</f>
        <v>0</v>
      </c>
      <c r="H9" s="8">
        <f>INDEX($N$8:$AL$8,($F9-1)*5+H$6)</f>
        <v>0</v>
      </c>
      <c r="I9" s="8">
        <f>INDEX($N$8:$AL$8,($F9-1)*5+I$6)</f>
        <v>-1</v>
      </c>
      <c r="J9" s="8">
        <f>INDEX($N$8:$AL$8,($F9-1)*5+J$6)</f>
        <v>0</v>
      </c>
      <c r="K9" s="9">
        <f>INDEX($N$8:$AL$8,($F9-1)*5+K$6)</f>
        <v>0</v>
      </c>
    </row>
    <row r="10" spans="2:43" x14ac:dyDescent="0.3">
      <c r="F10" s="3">
        <v>4</v>
      </c>
      <c r="G10" s="7">
        <f>INDEX($N$8:$AL$8,($F10-1)*5+G$6)</f>
        <v>0</v>
      </c>
      <c r="H10" s="8">
        <f>INDEX($N$8:$AL$8,($F10-1)*5+H$6)</f>
        <v>0</v>
      </c>
      <c r="I10" s="8">
        <f>INDEX($N$8:$AL$8,($F10-1)*5+I$6)</f>
        <v>1</v>
      </c>
      <c r="J10" s="8">
        <f>INDEX($N$8:$AL$8,($F10-1)*5+J$6)</f>
        <v>0</v>
      </c>
      <c r="K10" s="9">
        <f>INDEX($N$8:$AL$8,($F10-1)*5+K$6)</f>
        <v>0</v>
      </c>
      <c r="N10" s="1" t="s">
        <v>3</v>
      </c>
    </row>
    <row r="11" spans="2:43" ht="15" thickBot="1" x14ac:dyDescent="0.35">
      <c r="F11" s="3">
        <v>5</v>
      </c>
      <c r="G11" s="10">
        <f>INDEX($N$8:$AL$8,($F11-1)*5+G$6)</f>
        <v>-1</v>
      </c>
      <c r="H11" s="11">
        <f>INDEX($N$8:$AL$8,($F11-1)*5+H$6)</f>
        <v>1</v>
      </c>
      <c r="I11" s="11">
        <f>INDEX($N$8:$AL$8,($F11-1)*5+I$6)</f>
        <v>1</v>
      </c>
      <c r="J11" s="11">
        <f>INDEX($N$8:$AL$8,($F11-1)*5+J$6)</f>
        <v>1</v>
      </c>
      <c r="K11" s="12">
        <f>INDEX($N$8:$AL$8,($F11-1)*5+K$6)</f>
        <v>-1</v>
      </c>
      <c r="M11" s="1" t="s">
        <v>1</v>
      </c>
      <c r="N11">
        <v>1</v>
      </c>
      <c r="O11">
        <v>2</v>
      </c>
      <c r="P11">
        <v>3</v>
      </c>
      <c r="Q11">
        <v>4</v>
      </c>
      <c r="R11">
        <v>5</v>
      </c>
      <c r="S11">
        <v>6</v>
      </c>
      <c r="T11">
        <v>7</v>
      </c>
      <c r="U11">
        <v>8</v>
      </c>
      <c r="V11">
        <v>9</v>
      </c>
      <c r="W11">
        <v>10</v>
      </c>
      <c r="X11">
        <v>11</v>
      </c>
      <c r="Y11">
        <v>12</v>
      </c>
      <c r="Z11">
        <v>13</v>
      </c>
      <c r="AA11">
        <v>14</v>
      </c>
      <c r="AB11">
        <v>15</v>
      </c>
      <c r="AC11">
        <v>16</v>
      </c>
      <c r="AD11">
        <v>17</v>
      </c>
      <c r="AE11">
        <v>18</v>
      </c>
      <c r="AF11">
        <v>19</v>
      </c>
      <c r="AG11">
        <v>20</v>
      </c>
      <c r="AH11">
        <v>21</v>
      </c>
      <c r="AI11">
        <v>22</v>
      </c>
      <c r="AJ11">
        <v>23</v>
      </c>
      <c r="AK11">
        <v>24</v>
      </c>
      <c r="AL11">
        <v>25</v>
      </c>
      <c r="AN11" s="1" t="s">
        <v>0</v>
      </c>
      <c r="AO11" s="1"/>
      <c r="AP11" s="1" t="s">
        <v>5</v>
      </c>
      <c r="AQ11" s="1" t="s">
        <v>7</v>
      </c>
    </row>
    <row r="12" spans="2:43" x14ac:dyDescent="0.3">
      <c r="M12">
        <v>1</v>
      </c>
      <c r="N12" s="15">
        <v>0</v>
      </c>
      <c r="O12" s="16">
        <v>1</v>
      </c>
      <c r="P12" s="16">
        <v>0</v>
      </c>
      <c r="Q12" s="16">
        <v>1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1</v>
      </c>
      <c r="Y12" s="16">
        <v>0</v>
      </c>
      <c r="Z12" s="16">
        <v>0</v>
      </c>
      <c r="AA12" s="16">
        <v>0</v>
      </c>
      <c r="AB12" s="16">
        <v>1</v>
      </c>
      <c r="AC12" s="16">
        <v>1</v>
      </c>
      <c r="AD12" s="16">
        <v>1</v>
      </c>
      <c r="AE12" s="16">
        <v>1</v>
      </c>
      <c r="AF12" s="16">
        <v>1</v>
      </c>
      <c r="AG12" s="16">
        <v>1</v>
      </c>
      <c r="AH12" s="16">
        <v>0</v>
      </c>
      <c r="AI12" s="16">
        <v>0</v>
      </c>
      <c r="AJ12" s="16">
        <v>0</v>
      </c>
      <c r="AK12" s="16">
        <v>0</v>
      </c>
      <c r="AL12" s="17">
        <v>0</v>
      </c>
      <c r="AN12" s="23">
        <v>1</v>
      </c>
      <c r="AP12" s="23">
        <f>SUMPRODUCT($N$8:$AL$8,N12:AL12)/MAX(0.001,ABS(SUMPRODUCT($N$8:$AL$8,N12:AL12)))</f>
        <v>1</v>
      </c>
      <c r="AQ12" s="23">
        <f>N(AP12=AN12)</f>
        <v>1</v>
      </c>
    </row>
    <row r="13" spans="2:43" x14ac:dyDescent="0.3">
      <c r="M13">
        <v>2</v>
      </c>
      <c r="N13" s="18">
        <v>0</v>
      </c>
      <c r="O13" s="8">
        <v>1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1</v>
      </c>
      <c r="AD13" s="8">
        <v>0</v>
      </c>
      <c r="AE13" s="8">
        <v>0</v>
      </c>
      <c r="AF13" s="8">
        <v>0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19">
        <v>1</v>
      </c>
      <c r="AN13" s="24">
        <v>1</v>
      </c>
      <c r="AP13" s="24">
        <f t="shared" ref="AP13:AP27" si="0">SUMPRODUCT($N$8:$AL$8,N13:AL13)/MAX(0.001,ABS(SUMPRODUCT($N$8:$AL$8,N13:AL13)))</f>
        <v>1</v>
      </c>
      <c r="AQ13" s="24">
        <f t="shared" ref="AQ13:AQ27" si="1">N(AP13=AN13)</f>
        <v>1</v>
      </c>
    </row>
    <row r="14" spans="2:43" x14ac:dyDescent="0.3">
      <c r="M14">
        <v>3</v>
      </c>
      <c r="N14" s="18">
        <v>0</v>
      </c>
      <c r="O14" s="8">
        <v>1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1</v>
      </c>
      <c r="AC14" s="8">
        <v>0</v>
      </c>
      <c r="AD14" s="8">
        <v>1</v>
      </c>
      <c r="AE14" s="8">
        <v>1</v>
      </c>
      <c r="AF14" s="8">
        <v>1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19">
        <v>0</v>
      </c>
      <c r="AN14" s="24">
        <v>1</v>
      </c>
      <c r="AP14" s="24">
        <f t="shared" si="0"/>
        <v>1</v>
      </c>
      <c r="AQ14" s="24">
        <f t="shared" si="1"/>
        <v>1</v>
      </c>
    </row>
    <row r="15" spans="2:43" x14ac:dyDescent="0.3">
      <c r="M15">
        <v>4</v>
      </c>
      <c r="N15" s="18">
        <v>0</v>
      </c>
      <c r="O15" s="8">
        <v>1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8">
        <v>0</v>
      </c>
      <c r="AE15" s="8">
        <v>0</v>
      </c>
      <c r="AF15" s="8">
        <v>0</v>
      </c>
      <c r="AG15" s="8">
        <v>1</v>
      </c>
      <c r="AH15" s="8">
        <v>0</v>
      </c>
      <c r="AI15" s="8">
        <v>1</v>
      </c>
      <c r="AJ15" s="8">
        <v>1</v>
      </c>
      <c r="AK15" s="8">
        <v>1</v>
      </c>
      <c r="AL15" s="19">
        <v>0</v>
      </c>
      <c r="AN15" s="24">
        <v>1</v>
      </c>
      <c r="AP15" s="24">
        <f t="shared" si="0"/>
        <v>1</v>
      </c>
      <c r="AQ15" s="24">
        <f t="shared" si="1"/>
        <v>1</v>
      </c>
    </row>
    <row r="16" spans="2:43" x14ac:dyDescent="0.3">
      <c r="M16">
        <v>5</v>
      </c>
      <c r="N16" s="18">
        <v>0</v>
      </c>
      <c r="O16" s="8">
        <v>1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1</v>
      </c>
      <c r="Z16" s="8">
        <v>0</v>
      </c>
      <c r="AA16" s="8">
        <v>1</v>
      </c>
      <c r="AB16" s="8">
        <v>0</v>
      </c>
      <c r="AC16" s="8">
        <v>0</v>
      </c>
      <c r="AD16" s="8">
        <v>1</v>
      </c>
      <c r="AE16" s="8">
        <v>1</v>
      </c>
      <c r="AF16" s="8">
        <v>1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19">
        <v>0</v>
      </c>
      <c r="AN16" s="24">
        <v>1</v>
      </c>
      <c r="AP16" s="24">
        <f t="shared" si="0"/>
        <v>1</v>
      </c>
      <c r="AQ16" s="24">
        <f t="shared" si="1"/>
        <v>1</v>
      </c>
    </row>
    <row r="17" spans="13:43" x14ac:dyDescent="0.3">
      <c r="M17">
        <v>6</v>
      </c>
      <c r="N17" s="18">
        <v>0</v>
      </c>
      <c r="O17" s="8">
        <v>1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1</v>
      </c>
      <c r="AE17" s="8">
        <v>0</v>
      </c>
      <c r="AF17" s="8">
        <v>1</v>
      </c>
      <c r="AG17" s="8">
        <v>0</v>
      </c>
      <c r="AH17" s="8">
        <v>0</v>
      </c>
      <c r="AI17" s="8">
        <v>1</v>
      </c>
      <c r="AJ17" s="8">
        <v>1</v>
      </c>
      <c r="AK17" s="8">
        <v>1</v>
      </c>
      <c r="AL17" s="19">
        <v>0</v>
      </c>
      <c r="AN17" s="24">
        <v>1</v>
      </c>
      <c r="AP17" s="24">
        <f t="shared" si="0"/>
        <v>1</v>
      </c>
      <c r="AQ17" s="24">
        <f t="shared" si="1"/>
        <v>1</v>
      </c>
    </row>
    <row r="18" spans="13:43" x14ac:dyDescent="0.3">
      <c r="M18">
        <v>7</v>
      </c>
      <c r="N18" s="18">
        <v>0</v>
      </c>
      <c r="O18" s="8">
        <v>1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1</v>
      </c>
      <c r="AB18" s="8">
        <v>0</v>
      </c>
      <c r="AC18" s="8">
        <v>0</v>
      </c>
      <c r="AD18" s="8">
        <v>0</v>
      </c>
      <c r="AE18" s="8">
        <v>1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19">
        <v>0</v>
      </c>
      <c r="AN18" s="24">
        <v>1</v>
      </c>
      <c r="AP18" s="24">
        <f t="shared" si="0"/>
        <v>1</v>
      </c>
      <c r="AQ18" s="24">
        <f t="shared" si="1"/>
        <v>1</v>
      </c>
    </row>
    <row r="19" spans="13:43" x14ac:dyDescent="0.3">
      <c r="M19">
        <v>8</v>
      </c>
      <c r="N19" s="18">
        <v>0</v>
      </c>
      <c r="O19" s="8">
        <v>1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1</v>
      </c>
      <c r="AE19" s="8">
        <v>0</v>
      </c>
      <c r="AF19" s="8">
        <v>1</v>
      </c>
      <c r="AG19" s="8">
        <v>0</v>
      </c>
      <c r="AH19" s="8">
        <v>0</v>
      </c>
      <c r="AI19" s="8">
        <v>0</v>
      </c>
      <c r="AJ19" s="8">
        <v>1</v>
      </c>
      <c r="AK19" s="8">
        <v>0</v>
      </c>
      <c r="AL19" s="19">
        <v>0</v>
      </c>
      <c r="AN19" s="24">
        <v>1</v>
      </c>
      <c r="AP19" s="24">
        <f t="shared" si="0"/>
        <v>1</v>
      </c>
      <c r="AQ19" s="24">
        <f t="shared" si="1"/>
        <v>1</v>
      </c>
    </row>
    <row r="20" spans="13:43" x14ac:dyDescent="0.3">
      <c r="M20">
        <v>9</v>
      </c>
      <c r="N20" s="18">
        <v>0</v>
      </c>
      <c r="O20" s="8">
        <v>1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0</v>
      </c>
      <c r="AJ20" s="8">
        <v>0</v>
      </c>
      <c r="AK20" s="8">
        <v>0</v>
      </c>
      <c r="AL20" s="19">
        <v>1</v>
      </c>
      <c r="AN20" s="24">
        <v>-1</v>
      </c>
      <c r="AP20" s="24">
        <f t="shared" si="0"/>
        <v>-1</v>
      </c>
      <c r="AQ20" s="24">
        <f t="shared" si="1"/>
        <v>1</v>
      </c>
    </row>
    <row r="21" spans="13:43" x14ac:dyDescent="0.3">
      <c r="M21">
        <v>10</v>
      </c>
      <c r="N21" s="18">
        <v>0</v>
      </c>
      <c r="O21" s="8">
        <v>1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0</v>
      </c>
      <c r="AE21" s="8">
        <v>0</v>
      </c>
      <c r="AF21" s="8">
        <v>0</v>
      </c>
      <c r="AG21" s="8">
        <v>1</v>
      </c>
      <c r="AH21" s="8">
        <v>0</v>
      </c>
      <c r="AI21" s="8">
        <v>0</v>
      </c>
      <c r="AJ21" s="8">
        <v>0</v>
      </c>
      <c r="AK21" s="8">
        <v>0</v>
      </c>
      <c r="AL21" s="19">
        <v>0</v>
      </c>
      <c r="AN21" s="24">
        <v>-1</v>
      </c>
      <c r="AP21" s="24">
        <f t="shared" si="0"/>
        <v>-1</v>
      </c>
      <c r="AQ21" s="24">
        <f t="shared" si="1"/>
        <v>1</v>
      </c>
    </row>
    <row r="22" spans="13:43" x14ac:dyDescent="0.3">
      <c r="M22">
        <v>11</v>
      </c>
      <c r="N22" s="18">
        <v>0</v>
      </c>
      <c r="O22" s="8">
        <v>1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1</v>
      </c>
      <c r="AE22" s="8">
        <v>1</v>
      </c>
      <c r="AF22" s="8">
        <v>1</v>
      </c>
      <c r="AG22" s="8">
        <v>0</v>
      </c>
      <c r="AH22" s="8">
        <v>1</v>
      </c>
      <c r="AI22" s="8">
        <v>0</v>
      </c>
      <c r="AJ22" s="8">
        <v>0</v>
      </c>
      <c r="AK22" s="8">
        <v>0</v>
      </c>
      <c r="AL22" s="19">
        <v>1</v>
      </c>
      <c r="AN22" s="24">
        <v>-1</v>
      </c>
      <c r="AP22" s="24">
        <f t="shared" si="0"/>
        <v>-1</v>
      </c>
      <c r="AQ22" s="24">
        <f t="shared" si="1"/>
        <v>1</v>
      </c>
    </row>
    <row r="23" spans="13:43" x14ac:dyDescent="0.3">
      <c r="M23">
        <v>12</v>
      </c>
      <c r="N23" s="18">
        <v>0</v>
      </c>
      <c r="O23" s="8">
        <v>1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1</v>
      </c>
      <c r="AA23" s="8">
        <v>1</v>
      </c>
      <c r="AB23" s="8">
        <v>0</v>
      </c>
      <c r="AC23" s="8">
        <v>1</v>
      </c>
      <c r="AD23" s="8">
        <v>0</v>
      </c>
      <c r="AE23" s="8">
        <v>0</v>
      </c>
      <c r="AF23" s="8">
        <v>0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19">
        <v>0</v>
      </c>
      <c r="AN23" s="24">
        <v>-1</v>
      </c>
      <c r="AP23" s="24">
        <f t="shared" si="0"/>
        <v>-1</v>
      </c>
      <c r="AQ23" s="24">
        <f t="shared" si="1"/>
        <v>1</v>
      </c>
    </row>
    <row r="24" spans="13:43" x14ac:dyDescent="0.3">
      <c r="M24">
        <v>13</v>
      </c>
      <c r="N24" s="18">
        <v>0</v>
      </c>
      <c r="O24" s="8">
        <v>1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</v>
      </c>
      <c r="Z24" s="8">
        <v>1</v>
      </c>
      <c r="AA24" s="8">
        <v>1</v>
      </c>
      <c r="AB24" s="8">
        <v>0</v>
      </c>
      <c r="AC24" s="8">
        <v>0</v>
      </c>
      <c r="AD24" s="8">
        <v>1</v>
      </c>
      <c r="AE24" s="8">
        <v>0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19">
        <v>0</v>
      </c>
      <c r="AN24" s="24">
        <v>-1</v>
      </c>
      <c r="AP24" s="24">
        <f t="shared" si="0"/>
        <v>-1</v>
      </c>
      <c r="AQ24" s="24">
        <f t="shared" si="1"/>
        <v>1</v>
      </c>
    </row>
    <row r="25" spans="13:43" x14ac:dyDescent="0.3">
      <c r="M25">
        <v>14</v>
      </c>
      <c r="N25" s="18">
        <v>0</v>
      </c>
      <c r="O25" s="8">
        <v>1</v>
      </c>
      <c r="P25" s="8">
        <v>0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1</v>
      </c>
      <c r="AE25" s="8">
        <v>1</v>
      </c>
      <c r="AF25" s="8">
        <v>1</v>
      </c>
      <c r="AG25" s="8">
        <v>0</v>
      </c>
      <c r="AH25" s="8">
        <v>0</v>
      </c>
      <c r="AI25" s="8">
        <v>1</v>
      </c>
      <c r="AJ25" s="8">
        <v>0</v>
      </c>
      <c r="AK25" s="8">
        <v>1</v>
      </c>
      <c r="AL25" s="19">
        <v>0</v>
      </c>
      <c r="AN25" s="24">
        <v>-1</v>
      </c>
      <c r="AP25" s="24">
        <f t="shared" si="0"/>
        <v>1</v>
      </c>
      <c r="AQ25" s="24">
        <f t="shared" si="1"/>
        <v>0</v>
      </c>
    </row>
    <row r="26" spans="13:43" x14ac:dyDescent="0.3">
      <c r="M26">
        <v>15</v>
      </c>
      <c r="N26" s="18">
        <v>0</v>
      </c>
      <c r="O26" s="8">
        <v>1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  <c r="AD26" s="8">
        <v>1</v>
      </c>
      <c r="AE26" s="8">
        <v>0</v>
      </c>
      <c r="AF26" s="8">
        <v>1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19">
        <v>0</v>
      </c>
      <c r="AN26" s="24">
        <v>-1</v>
      </c>
      <c r="AP26" s="24">
        <f t="shared" si="0"/>
        <v>-1</v>
      </c>
      <c r="AQ26" s="24">
        <f t="shared" si="1"/>
        <v>1</v>
      </c>
    </row>
    <row r="27" spans="13:43" x14ac:dyDescent="0.3">
      <c r="M27">
        <v>16</v>
      </c>
      <c r="N27" s="20">
        <v>0</v>
      </c>
      <c r="O27" s="21">
        <v>1</v>
      </c>
      <c r="P27" s="21">
        <v>0</v>
      </c>
      <c r="Q27" s="21">
        <v>1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1</v>
      </c>
      <c r="AF27" s="21">
        <v>0</v>
      </c>
      <c r="AG27" s="21">
        <v>0</v>
      </c>
      <c r="AH27" s="21">
        <v>0</v>
      </c>
      <c r="AI27" s="21">
        <v>1</v>
      </c>
      <c r="AJ27" s="21">
        <v>0</v>
      </c>
      <c r="AK27" s="21">
        <v>1</v>
      </c>
      <c r="AL27" s="22">
        <v>0</v>
      </c>
      <c r="AN27" s="25">
        <v>-1</v>
      </c>
      <c r="AP27" s="25">
        <f t="shared" si="0"/>
        <v>1</v>
      </c>
      <c r="AQ27" s="25">
        <f t="shared" si="1"/>
        <v>0</v>
      </c>
    </row>
  </sheetData>
  <conditionalFormatting sqref="G7:K11">
    <cfRule type="cellIs" dxfId="4" priority="1" operator="equal">
      <formula>1</formula>
    </cfRule>
    <cfRule type="cellIs" dxfId="3" priority="2" operator="equal">
      <formula>-1</formula>
    </cfRule>
    <cfRule type="cellIs" dxfId="2" priority="3" operator="equal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63A6-CAD4-4BA0-897B-5255B942BBC7}">
  <dimension ref="B2:G12"/>
  <sheetViews>
    <sheetView showGridLines="0" workbookViewId="0"/>
  </sheetViews>
  <sheetFormatPr defaultRowHeight="14.4" x14ac:dyDescent="0.3"/>
  <cols>
    <col min="1" max="1" width="2.77734375" customWidth="1"/>
    <col min="2" max="2" width="4.77734375" customWidth="1"/>
    <col min="3" max="7" width="3.77734375" customWidth="1"/>
    <col min="8" max="8" width="1.77734375" customWidth="1"/>
  </cols>
  <sheetData>
    <row r="2" spans="2:7" ht="18" x14ac:dyDescent="0.35">
      <c r="B2" s="2" t="s">
        <v>2</v>
      </c>
    </row>
    <row r="4" spans="2:7" x14ac:dyDescent="0.3">
      <c r="B4" s="1" t="s">
        <v>1</v>
      </c>
      <c r="C4" s="13">
        <v>1</v>
      </c>
    </row>
    <row r="6" spans="2:7" x14ac:dyDescent="0.3">
      <c r="B6" s="1"/>
    </row>
    <row r="7" spans="2:7" ht="15" thickBot="1" x14ac:dyDescent="0.35">
      <c r="C7" s="3">
        <v>1</v>
      </c>
      <c r="D7" s="3">
        <v>2</v>
      </c>
      <c r="E7" s="3">
        <v>3</v>
      </c>
      <c r="F7" s="3">
        <v>4</v>
      </c>
      <c r="G7" s="3">
        <v>5</v>
      </c>
    </row>
    <row r="8" spans="2:7" x14ac:dyDescent="0.3">
      <c r="B8" s="3">
        <v>1</v>
      </c>
      <c r="C8" s="4">
        <f>INDEX(solver!$N$12:$AL$27,$C$4,($B8-1)*5+C$7)</f>
        <v>0</v>
      </c>
      <c r="D8" s="5">
        <f>INDEX(solver!$N$12:$AL$27,$C$4,($B8-1)*5+D$7)</f>
        <v>1</v>
      </c>
      <c r="E8" s="5">
        <f>INDEX(solver!$N$12:$AL$27,$C$4,($B8-1)*5+E$7)</f>
        <v>0</v>
      </c>
      <c r="F8" s="5">
        <f>INDEX(solver!$N$12:$AL$27,$C$4,($B8-1)*5+F$7)</f>
        <v>1</v>
      </c>
      <c r="G8" s="6">
        <f>INDEX(solver!$N$12:$AL$27,$C$4,($B8-1)*5+G$7)</f>
        <v>0</v>
      </c>
    </row>
    <row r="9" spans="2:7" x14ac:dyDescent="0.3">
      <c r="B9" s="3">
        <v>2</v>
      </c>
      <c r="C9" s="7">
        <f>INDEX(solver!$N$12:$AL$27,$C$4,($B9-1)*5+C$7)</f>
        <v>0</v>
      </c>
      <c r="D9" s="8">
        <f>INDEX(solver!$N$12:$AL$27,$C$4,($B9-1)*5+D$7)</f>
        <v>0</v>
      </c>
      <c r="E9" s="8">
        <f>INDEX(solver!$N$12:$AL$27,$C$4,($B9-1)*5+E$7)</f>
        <v>0</v>
      </c>
      <c r="F9" s="8">
        <f>INDEX(solver!$N$12:$AL$27,$C$4,($B9-1)*5+F$7)</f>
        <v>0</v>
      </c>
      <c r="G9" s="9">
        <f>INDEX(solver!$N$12:$AL$27,$C$4,($B9-1)*5+G$7)</f>
        <v>0</v>
      </c>
    </row>
    <row r="10" spans="2:7" x14ac:dyDescent="0.3">
      <c r="B10" s="3">
        <v>3</v>
      </c>
      <c r="C10" s="7">
        <f>INDEX(solver!$N$12:$AL$27,$C$4,($B10-1)*5+C$7)</f>
        <v>1</v>
      </c>
      <c r="D10" s="8">
        <f>INDEX(solver!$N$12:$AL$27,$C$4,($B10-1)*5+D$7)</f>
        <v>0</v>
      </c>
      <c r="E10" s="8">
        <f>INDEX(solver!$N$12:$AL$27,$C$4,($B10-1)*5+E$7)</f>
        <v>0</v>
      </c>
      <c r="F10" s="8">
        <f>INDEX(solver!$N$12:$AL$27,$C$4,($B10-1)*5+F$7)</f>
        <v>0</v>
      </c>
      <c r="G10" s="9">
        <f>INDEX(solver!$N$12:$AL$27,$C$4,($B10-1)*5+G$7)</f>
        <v>1</v>
      </c>
    </row>
    <row r="11" spans="2:7" x14ac:dyDescent="0.3">
      <c r="B11" s="3">
        <v>4</v>
      </c>
      <c r="C11" s="7">
        <f>INDEX(solver!$N$12:$AL$27,$C$4,($B11-1)*5+C$7)</f>
        <v>1</v>
      </c>
      <c r="D11" s="8">
        <f>INDEX(solver!$N$12:$AL$27,$C$4,($B11-1)*5+D$7)</f>
        <v>1</v>
      </c>
      <c r="E11" s="8">
        <f>INDEX(solver!$N$12:$AL$27,$C$4,($B11-1)*5+E$7)</f>
        <v>1</v>
      </c>
      <c r="F11" s="8">
        <f>INDEX(solver!$N$12:$AL$27,$C$4,($B11-1)*5+F$7)</f>
        <v>1</v>
      </c>
      <c r="G11" s="9">
        <f>INDEX(solver!$N$12:$AL$27,$C$4,($B11-1)*5+G$7)</f>
        <v>1</v>
      </c>
    </row>
    <row r="12" spans="2:7" ht="15" thickBot="1" x14ac:dyDescent="0.35">
      <c r="B12" s="3">
        <v>5</v>
      </c>
      <c r="C12" s="10">
        <f>INDEX(solver!$N$12:$AL$27,$C$4,($B12-1)*5+C$7)</f>
        <v>0</v>
      </c>
      <c r="D12" s="11">
        <f>INDEX(solver!$N$12:$AL$27,$C$4,($B12-1)*5+D$7)</f>
        <v>0</v>
      </c>
      <c r="E12" s="11">
        <f>INDEX(solver!$N$12:$AL$27,$C$4,($B12-1)*5+E$7)</f>
        <v>0</v>
      </c>
      <c r="F12" s="11">
        <f>INDEX(solver!$N$12:$AL$27,$C$4,($B12-1)*5+F$7)</f>
        <v>0</v>
      </c>
      <c r="G12" s="12">
        <f>INDEX(solver!$N$12:$AL$27,$C$4,($B12-1)*5+G$7)</f>
        <v>0</v>
      </c>
    </row>
  </sheetData>
  <conditionalFormatting sqref="C8:G12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pinner 2">
              <controlPr defaultSize="0" autoPict="0">
                <anchor moveWithCells="1" sizeWithCells="1">
                  <from>
                    <xdr:col>8</xdr:col>
                    <xdr:colOff>60960</xdr:colOff>
                    <xdr:row>6</xdr:row>
                    <xdr:rowOff>22860</xdr:rowOff>
                  </from>
                  <to>
                    <xdr:col>8</xdr:col>
                    <xdr:colOff>441960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BA2FCD-4855-4EDC-93E5-D0327DE1985C}">
          <x14:formula1>
            <xm:f>solver!$M$12:$M$27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Chua</dc:creator>
  <cp:lastModifiedBy>Lance Chua</cp:lastModifiedBy>
  <dcterms:created xsi:type="dcterms:W3CDTF">2019-07-16T07:51:06Z</dcterms:created>
  <dcterms:modified xsi:type="dcterms:W3CDTF">2019-07-16T09:01:10Z</dcterms:modified>
</cp:coreProperties>
</file>