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esktop\New folder\btbc\public\"/>
    </mc:Choice>
  </mc:AlternateContent>
  <xr:revisionPtr revIDLastSave="0" documentId="13_ncr:1_{6F406CD8-3118-4BE4-A725-925CC72C140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AF" sheetId="2" r:id="rId1"/>
    <sheet name="Worksheet" sheetId="1" r:id="rId2"/>
  </sheets>
  <definedNames>
    <definedName name="_xlnm.Print_Area" localSheetId="0">BAF!$A$1:$L$59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7" i="2" l="1"/>
  <c r="AE53" i="2"/>
  <c r="AG53" i="2" s="1"/>
  <c r="AC41" i="2"/>
  <c r="AC40" i="2"/>
  <c r="AG39" i="2"/>
  <c r="AC39" i="2"/>
  <c r="D39" i="2"/>
  <c r="AG38" i="2"/>
  <c r="AG37" i="2"/>
  <c r="M37" i="2"/>
  <c r="D37" i="2"/>
  <c r="C37" i="2"/>
  <c r="AC36" i="2"/>
  <c r="AA35" i="2"/>
  <c r="AC35" i="2" s="1"/>
  <c r="AC34" i="2"/>
  <c r="AE32" i="2"/>
  <c r="AG32" i="2" s="1"/>
  <c r="M30" i="2"/>
  <c r="M31" i="2" s="1"/>
  <c r="M32" i="2" s="1"/>
  <c r="M33" i="2" s="1"/>
  <c r="C16" i="2"/>
  <c r="AE33" i="2" l="1"/>
  <c r="C17" i="2"/>
  <c r="M52" i="2"/>
  <c r="M54" i="2" s="1"/>
  <c r="AE34" i="2" l="1"/>
  <c r="AG34" i="2" s="1"/>
  <c r="AG33" i="2"/>
</calcChain>
</file>

<file path=xl/sharedStrings.xml><?xml version="1.0" encoding="utf-8"?>
<sst xmlns="http://schemas.openxmlformats.org/spreadsheetml/2006/main" count="126" uniqueCount="114">
  <si>
    <t>pppp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</si>
  <si>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</si>
  <si>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</si>
  <si>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</si>
  <si>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</si>
  <si>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</si>
  <si>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</si>
  <si>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</si>
  <si>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Total Cases</t>
  </si>
  <si>
    <t>Quantity (litres)</t>
  </si>
  <si>
    <t>COA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</si>
  <si>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</si>
  <si>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</si>
  <si>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</si>
  <si>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</si>
  <si>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</si>
  <si>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</si>
  <si>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</si>
  <si>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</si>
  <si>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</si>
  <si>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</si>
  <si>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</si>
  <si>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</si>
  <si>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</si>
  <si>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</si>
  <si>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</si>
  <si>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</si>
  <si>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</si>
  <si>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</si>
  <si>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</si>
  <si>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</si>
  <si>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</si>
  <si>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</si>
  <si>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</si>
  <si>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</si>
  <si>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</si>
  <si>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</si>
  <si>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</si>
  <si>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</si>
  <si>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</si>
  <si>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</si>
  <si>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</si>
  <si>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</si>
  <si>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Cork</t>
  </si>
  <si>
    <t>Capsule</t>
  </si>
  <si>
    <t>Screw Cap</t>
  </si>
  <si>
    <t xml:space="preserve">Label </t>
  </si>
  <si>
    <t>Carton</t>
  </si>
  <si>
    <t>Divider</t>
  </si>
  <si>
    <t>Wine</t>
  </si>
  <si>
    <t>Other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</si>
  <si>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</si>
  <si>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</si>
  <si>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</si>
  <si>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</si>
  <si>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</si>
  <si>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</si>
  <si>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</si>
  <si>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</si>
  <si>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</si>
  <si>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</si>
  <si>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</si>
  <si>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</si>
  <si>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</si>
  <si>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</si>
  <si>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</si>
  <si>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</si>
  <si>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</si>
  <si>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</si>
  <si>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</si>
  <si>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</si>
  <si>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</si>
  <si>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</si>
  <si>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</si>
  <si>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</si>
  <si>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</si>
  <si>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</si>
  <si>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</si>
  <si>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Address:</t>
  </si>
  <si>
    <t>Phone:</t>
  </si>
  <si>
    <t/>
  </si>
  <si>
    <t>Email:</t>
  </si>
  <si>
    <t>Fax:</t>
  </si>
  <si>
    <t>Product:</t>
  </si>
  <si>
    <t>Order No.#</t>
  </si>
  <si>
    <t>750ml</t>
  </si>
  <si>
    <t>44x24mm</t>
  </si>
  <si>
    <t>30x60mm</t>
  </si>
  <si>
    <t>CUST</t>
  </si>
  <si>
    <t>12x750ml</t>
  </si>
  <si>
    <t>160mm</t>
  </si>
  <si>
    <t>OAK</t>
  </si>
  <si>
    <t>Pallet type</t>
  </si>
  <si>
    <t>Bottles:</t>
  </si>
  <si>
    <t>Upright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</si>
  <si>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</si>
  <si>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</si>
  <si>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</si>
  <si>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</si>
  <si>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</si>
  <si>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</si>
  <si>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</si>
  <si>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</si>
  <si>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</si>
  <si>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</si>
  <si>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</si>
  <si>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</si>
  <si>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</si>
  <si>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</si>
  <si>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</si>
  <si>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</si>
  <si>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`</t>
  </si>
  <si>
    <t>Delivered By:</t>
  </si>
  <si>
    <t>Required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</si>
</sst>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"/>
    <numFmt numFmtId="166" formatCode="0.0"/>
  </numFmts>
  <fonts count="51">
    <font>
      <sz val="11"/>
      <color rgb="FF000000"/>
      <name val="Calibri"/>
    </font>
    <font>
      <b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3"/>
      <charset val="134"/>
      <scheme val="minor"/>
    </font>
    <font>
      <b/>
      <sz val="12"/>
      <color theme="8"/>
      <name val="Calibri"/>
      <family val="3"/>
      <charset val="134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name val="Arial"/>
      <family val="2"/>
    </font>
    <font>
      <b/>
      <sz val="11"/>
      <color rgb="FFC00000"/>
      <name val="Calibri"/>
      <family val="3"/>
      <charset val="134"/>
      <scheme val="minor"/>
    </font>
    <font>
      <sz val="9"/>
      <name val="Arial"/>
      <family val="2"/>
    </font>
    <font>
      <b/>
      <i/>
      <sz val="9"/>
      <name val="Arial"/>
      <family val="2"/>
    </font>
    <font>
      <b/>
      <sz val="8"/>
      <color theme="1"/>
      <name val="Calibri"/>
      <family val="3"/>
      <charset val="134"/>
      <scheme val="minor"/>
    </font>
    <font>
      <b/>
      <sz val="8"/>
      <name val="Arial"/>
      <family val="2"/>
    </font>
    <font>
      <b/>
      <sz val="11"/>
      <color rgb="FFFF0000"/>
      <name val="Calibri"/>
      <family val="3"/>
      <charset val="134"/>
      <scheme val="minor"/>
    </font>
    <font>
      <b/>
      <sz val="10"/>
      <color theme="4" tint="-0.249977111117893"/>
      <name val="Arial"/>
      <family val="2"/>
    </font>
    <font>
      <b/>
      <u/>
      <sz val="10"/>
      <color rgb="FFFF0000"/>
      <name val="Arial"/>
      <family val="2"/>
    </font>
    <font>
      <sz val="14"/>
      <name val="Arial Black"/>
      <family val="2"/>
    </font>
    <font>
      <sz val="12"/>
      <name val="Arial Black"/>
      <family val="2"/>
    </font>
    <font>
      <sz val="10"/>
      <color theme="1"/>
      <name val="Calibri"/>
      <family val="3"/>
      <charset val="134"/>
      <scheme val="minor"/>
    </font>
    <font>
      <sz val="10"/>
      <name val="Arial Black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28"/>
      <color rgb="FFFF0000"/>
      <name val="Calibri"/>
      <family val="3"/>
      <charset val="134"/>
      <scheme val="minor"/>
    </font>
    <font>
      <u/>
      <sz val="14"/>
      <name val="Arial Black"/>
      <family val="2"/>
    </font>
    <font>
      <sz val="36"/>
      <color rgb="FFFF0000"/>
      <name val="Calibri"/>
      <family val="3"/>
      <charset val="134"/>
      <scheme val="minor"/>
    </font>
    <font>
      <b/>
      <sz val="10"/>
      <name val="Arial Black"/>
      <family val="2"/>
    </font>
    <font>
      <b/>
      <sz val="6"/>
      <name val="Arial"/>
      <family val="2"/>
    </font>
    <font>
      <sz val="10"/>
      <color rgb="FFC00000"/>
      <name val="Arial"/>
      <family val="2"/>
    </font>
    <font>
      <sz val="8"/>
      <color rgb="FF000000"/>
      <name val="Microsoft YaHei"/>
      <family val="2"/>
    </font>
    <font>
      <sz val="10.5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i/>
      <sz val="10"/>
      <color rgb="FF0070C0"/>
      <name val="Calibri"/>
      <family val="3"/>
      <charset val="134"/>
      <scheme val="minor"/>
    </font>
    <font>
      <sz val="11"/>
      <color theme="3" tint="0.39991454817346722"/>
      <name val="Calibri"/>
      <family val="3"/>
      <charset val="134"/>
      <scheme val="minor"/>
    </font>
    <font>
      <b/>
      <sz val="12"/>
      <color rgb="FFFF000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theme="3" tint="0.39991454817346722"/>
      <name val="Arial"/>
      <family val="2"/>
    </font>
    <font>
      <sz val="10"/>
      <color theme="3" tint="0.39991454817346722"/>
      <name val="Arial"/>
      <family val="2"/>
    </font>
    <font>
      <sz val="10"/>
      <color theme="3" tint="0.3999145481734672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b/>
      <u/>
      <sz val="12"/>
      <color theme="1"/>
      <name val="Calibri"/>
      <family val="3"/>
      <charset val="134"/>
      <scheme val="minor"/>
    </font>
    <font>
      <b/>
      <sz val="11"/>
      <color theme="3" tint="0.39994506668294322"/>
      <name val="Arial"/>
      <family val="2"/>
    </font>
    <font>
      <sz val="10"/>
      <color theme="3" tint="0.39994506668294322"/>
      <name val="Arial"/>
      <family val="2"/>
    </font>
    <font>
      <sz val="10"/>
      <color theme="3" tint="0.39994506668294322"/>
      <name val="Calibri"/>
      <family val="3"/>
      <charset val="134"/>
      <scheme val="minor"/>
    </font>
    <font>
      <b/>
      <sz val="11"/>
      <color theme="3" tint="0.39994506668294322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/>
    <xf numFmtId="0" fontId="8" fillId="0" borderId="0"/>
    <xf numFmtId="0" fontId="34" fillId="0" borderId="0"/>
  </cellStyleXfs>
  <cellXfs count="192">
    <xf numFmtId="0" fontId="0" fillId="0" borderId="0" xfId="0"/>
    <xf numFmtId="164" fontId="7" fillId="0" borderId="0" xfId="1" applyNumberFormat="1" applyFont="1" applyAlignment="1">
      <alignment vertical="center"/>
    </xf>
    <xf numFmtId="0" fontId="13" fillId="0" borderId="15" xfId="1" applyFont="1" applyBorder="1"/>
    <xf numFmtId="0" fontId="14" fillId="0" borderId="0" xfId="1" applyFont="1" applyAlignment="1">
      <alignment horizontal="right" vertical="center"/>
    </xf>
    <xf numFmtId="0" fontId="13" fillId="0" borderId="3" xfId="1" applyFont="1" applyBorder="1"/>
    <xf numFmtId="0" fontId="1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/>
    <xf numFmtId="0" fontId="3" fillId="0" borderId="27" xfId="2" applyFont="1" applyBorder="1"/>
    <xf numFmtId="0" fontId="1" fillId="0" borderId="0" xfId="1" applyFont="1" applyAlignment="1">
      <alignment horizontal="right"/>
    </xf>
    <xf numFmtId="0" fontId="20" fillId="0" borderId="0" xfId="1" applyFont="1"/>
    <xf numFmtId="0" fontId="21" fillId="0" borderId="0" xfId="1" applyFont="1" applyAlignment="1">
      <alignment horizontal="left"/>
    </xf>
    <xf numFmtId="0" fontId="8" fillId="0" borderId="0" xfId="1"/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8" fillId="0" borderId="0" xfId="1" applyAlignment="1">
      <alignment horizontal="center"/>
    </xf>
    <xf numFmtId="0" fontId="20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3" fillId="0" borderId="0" xfId="1" applyFont="1" applyAlignment="1">
      <alignment horizontal="center"/>
    </xf>
    <xf numFmtId="0" fontId="25" fillId="0" borderId="0" xfId="3" applyFont="1" applyAlignment="1">
      <alignment horizontal="left" vertical="center"/>
    </xf>
    <xf numFmtId="0" fontId="27" fillId="0" borderId="0" xfId="1" applyFont="1"/>
    <xf numFmtId="0" fontId="0" fillId="0" borderId="2" xfId="4" applyFont="1" applyBorder="1"/>
    <xf numFmtId="0" fontId="8" fillId="0" borderId="2" xfId="1" applyBorder="1"/>
    <xf numFmtId="0" fontId="29" fillId="0" borderId="2" xfId="1" applyFont="1" applyBorder="1"/>
    <xf numFmtId="0" fontId="30" fillId="5" borderId="1" xfId="1" applyFont="1" applyFill="1" applyBorder="1" applyAlignment="1">
      <alignment horizontal="center" wrapText="1"/>
    </xf>
    <xf numFmtId="0" fontId="16" fillId="6" borderId="1" xfId="1" applyFont="1" applyFill="1" applyBorder="1" applyAlignment="1">
      <alignment horizontal="center" wrapText="1"/>
    </xf>
    <xf numFmtId="0" fontId="11" fillId="6" borderId="1" xfId="1" applyFont="1" applyFill="1" applyBorder="1" applyAlignment="1">
      <alignment horizontal="center" wrapText="1"/>
    </xf>
    <xf numFmtId="0" fontId="8" fillId="0" borderId="0" xfId="1" quotePrefix="1"/>
    <xf numFmtId="0" fontId="31" fillId="0" borderId="0" xfId="1" applyFont="1"/>
    <xf numFmtId="0" fontId="8" fillId="2" borderId="0" xfId="1" applyFill="1"/>
    <xf numFmtId="0" fontId="8" fillId="2" borderId="0" xfId="1" applyFill="1" applyAlignment="1">
      <alignment horizontal="center"/>
    </xf>
    <xf numFmtId="0" fontId="32" fillId="0" borderId="4" xfId="1" applyFont="1" applyBorder="1"/>
    <xf numFmtId="0" fontId="8" fillId="0" borderId="4" xfId="1" applyBorder="1"/>
    <xf numFmtId="0" fontId="33" fillId="0" borderId="0" xfId="1" quotePrefix="1" applyFont="1" applyAlignment="1">
      <alignment vertical="center"/>
    </xf>
    <xf numFmtId="0" fontId="24" fillId="0" borderId="2" xfId="3" applyBorder="1"/>
    <xf numFmtId="0" fontId="8" fillId="0" borderId="0" xfId="1" applyAlignment="1">
      <alignment horizontal="right"/>
    </xf>
    <xf numFmtId="0" fontId="7" fillId="0" borderId="0" xfId="1" applyFont="1"/>
    <xf numFmtId="0" fontId="35" fillId="0" borderId="2" xfId="5" applyFont="1" applyBorder="1" applyAlignment="1">
      <alignment vertical="center"/>
    </xf>
    <xf numFmtId="0" fontId="2" fillId="0" borderId="2" xfId="1" applyFont="1" applyBorder="1"/>
    <xf numFmtId="0" fontId="8" fillId="4" borderId="2" xfId="1" applyFill="1" applyBorder="1"/>
    <xf numFmtId="0" fontId="8" fillId="5" borderId="1" xfId="1" applyFill="1" applyBorder="1"/>
    <xf numFmtId="0" fontId="1" fillId="0" borderId="1" xfId="1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1" applyFont="1" applyBorder="1"/>
    <xf numFmtId="0" fontId="4" fillId="0" borderId="4" xfId="1" applyFont="1" applyBorder="1"/>
    <xf numFmtId="0" fontId="8" fillId="0" borderId="5" xfId="1" applyBorder="1"/>
    <xf numFmtId="1" fontId="3" fillId="0" borderId="1" xfId="1" applyNumberFormat="1" applyFont="1" applyBorder="1" applyAlignment="1">
      <alignment horizontal="center" vertical="center"/>
    </xf>
    <xf numFmtId="0" fontId="8" fillId="0" borderId="1" xfId="1" applyBorder="1"/>
    <xf numFmtId="0" fontId="7" fillId="0" borderId="4" xfId="1" applyFont="1" applyBorder="1" applyAlignment="1">
      <alignment horizontal="right"/>
    </xf>
    <xf numFmtId="0" fontId="7" fillId="0" borderId="0" xfId="1" applyFont="1" applyAlignment="1">
      <alignment horizontal="right"/>
    </xf>
    <xf numFmtId="16" fontId="7" fillId="0" borderId="8" xfId="1" applyNumberFormat="1" applyFont="1" applyBorder="1"/>
    <xf numFmtId="1" fontId="3" fillId="0" borderId="12" xfId="1" applyNumberFormat="1" applyFont="1" applyBorder="1" applyAlignment="1">
      <alignment horizontal="center" vertical="center"/>
    </xf>
    <xf numFmtId="0" fontId="8" fillId="0" borderId="12" xfId="1" applyBorder="1"/>
    <xf numFmtId="0" fontId="1" fillId="3" borderId="1" xfId="1" applyFont="1" applyFill="1" applyBorder="1" applyAlignment="1">
      <alignment horizontal="right"/>
    </xf>
    <xf numFmtId="14" fontId="1" fillId="3" borderId="1" xfId="1" applyNumberFormat="1" applyFont="1" applyFill="1" applyBorder="1" applyAlignment="1">
      <alignment horizontal="center"/>
    </xf>
    <xf numFmtId="1" fontId="3" fillId="0" borderId="9" xfId="1" applyNumberFormat="1" applyFont="1" applyBorder="1" applyAlignment="1">
      <alignment horizontal="center" vertical="center"/>
    </xf>
    <xf numFmtId="0" fontId="8" fillId="0" borderId="9" xfId="1" applyBorder="1"/>
    <xf numFmtId="0" fontId="11" fillId="0" borderId="1" xfId="1" applyFont="1" applyBorder="1" applyAlignment="1">
      <alignment horizontal="right"/>
    </xf>
    <xf numFmtId="0" fontId="12" fillId="0" borderId="1" xfId="1" applyFont="1" applyBorder="1" applyAlignment="1">
      <alignment horizontal="center"/>
    </xf>
    <xf numFmtId="0" fontId="1" fillId="0" borderId="13" xfId="1" applyFont="1" applyBorder="1"/>
    <xf numFmtId="1" fontId="3" fillId="0" borderId="9" xfId="1" applyNumberFormat="1" applyFont="1" applyBorder="1" applyAlignment="1">
      <alignment horizontal="left" vertical="center"/>
    </xf>
    <xf numFmtId="0" fontId="8" fillId="5" borderId="6" xfId="1" applyFill="1" applyBorder="1"/>
    <xf numFmtId="0" fontId="1" fillId="0" borderId="2" xfId="1" applyFont="1" applyBorder="1" applyAlignment="1">
      <alignment vertical="center"/>
    </xf>
    <xf numFmtId="0" fontId="36" fillId="0" borderId="0" xfId="1" applyFont="1"/>
    <xf numFmtId="0" fontId="8" fillId="0" borderId="18" xfId="1" applyBorder="1"/>
    <xf numFmtId="0" fontId="8" fillId="0" borderId="16" xfId="1" applyBorder="1"/>
    <xf numFmtId="0" fontId="15" fillId="0" borderId="17" xfId="1" applyFont="1" applyBorder="1"/>
    <xf numFmtId="0" fontId="8" fillId="5" borderId="5" xfId="1" applyFill="1" applyBorder="1"/>
    <xf numFmtId="0" fontId="8" fillId="6" borderId="1" xfId="1" applyFill="1" applyBorder="1" applyAlignment="1">
      <alignment horizontal="center"/>
    </xf>
    <xf numFmtId="0" fontId="15" fillId="0" borderId="21" xfId="1" applyFont="1" applyBorder="1"/>
    <xf numFmtId="0" fontId="16" fillId="0" borderId="21" xfId="1" applyFont="1" applyBorder="1" applyAlignment="1">
      <alignment horizontal="left"/>
    </xf>
    <xf numFmtId="0" fontId="16" fillId="0" borderId="19" xfId="1" applyFont="1" applyBorder="1" applyAlignment="1">
      <alignment horizontal="left"/>
    </xf>
    <xf numFmtId="0" fontId="8" fillId="0" borderId="20" xfId="1" applyBorder="1"/>
    <xf numFmtId="0" fontId="17" fillId="0" borderId="0" xfId="1" applyFont="1"/>
    <xf numFmtId="0" fontId="16" fillId="0" borderId="0" xfId="1" applyFont="1" applyAlignment="1">
      <alignment horizontal="left"/>
    </xf>
    <xf numFmtId="0" fontId="1" fillId="3" borderId="22" xfId="1" applyFont="1" applyFill="1" applyBorder="1" applyAlignment="1">
      <alignment horizontal="center"/>
    </xf>
    <xf numFmtId="0" fontId="1" fillId="3" borderId="23" xfId="1" applyFont="1" applyFill="1" applyBorder="1" applyAlignment="1">
      <alignment horizontal="center"/>
    </xf>
    <xf numFmtId="0" fontId="1" fillId="3" borderId="24" xfId="1" applyFont="1" applyFill="1" applyBorder="1" applyAlignment="1">
      <alignment horizontal="center"/>
    </xf>
    <xf numFmtId="0" fontId="1" fillId="3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2" fontId="8" fillId="6" borderId="1" xfId="1" applyNumberForma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4" xfId="2" applyFont="1" applyBorder="1" applyProtection="1">
      <protection locked="0"/>
    </xf>
    <xf numFmtId="0" fontId="3" fillId="0" borderId="1" xfId="1" applyFont="1" applyBorder="1"/>
    <xf numFmtId="0" fontId="8" fillId="0" borderId="4" xfId="2" applyBorder="1" applyProtection="1">
      <protection locked="0"/>
    </xf>
    <xf numFmtId="0" fontId="0" fillId="0" borderId="0" xfId="2" applyFont="1" applyProtection="1">
      <protection locked="0"/>
    </xf>
    <xf numFmtId="0" fontId="3" fillId="0" borderId="6" xfId="1" applyFont="1" applyBorder="1" applyAlignment="1">
      <alignment horizontal="left"/>
    </xf>
    <xf numFmtId="165" fontId="8" fillId="6" borderId="1" xfId="1" applyNumberForma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8" fillId="0" borderId="0" xfId="2" applyProtection="1">
      <protection locked="0"/>
    </xf>
    <xf numFmtId="14" fontId="3" fillId="0" borderId="2" xfId="1" applyNumberFormat="1" applyFont="1" applyBorder="1"/>
    <xf numFmtId="0" fontId="8" fillId="0" borderId="22" xfId="1" applyBorder="1"/>
    <xf numFmtId="0" fontId="3" fillId="0" borderId="2" xfId="1" applyFont="1" applyBorder="1"/>
    <xf numFmtId="0" fontId="10" fillId="0" borderId="4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4" borderId="4" xfId="1" applyFont="1" applyFill="1" applyBorder="1" applyAlignment="1">
      <alignment horizontal="center"/>
    </xf>
    <xf numFmtId="0" fontId="1" fillId="0" borderId="0" xfId="1" applyFont="1"/>
    <xf numFmtId="0" fontId="8" fillId="4" borderId="4" xfId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37" fillId="4" borderId="0" xfId="1" applyFont="1" applyFill="1"/>
    <xf numFmtId="0" fontId="38" fillId="0" borderId="0" xfId="1" applyFont="1" applyAlignment="1">
      <alignment horizontal="right"/>
    </xf>
    <xf numFmtId="0" fontId="39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9" fillId="0" borderId="4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39" fillId="0" borderId="2" xfId="1" applyFont="1" applyBorder="1" applyAlignment="1">
      <alignment horizontal="center"/>
    </xf>
    <xf numFmtId="0" fontId="8" fillId="6" borderId="13" xfId="1" applyFill="1" applyBorder="1" applyAlignment="1">
      <alignment horizontal="left"/>
    </xf>
    <xf numFmtId="0" fontId="8" fillId="6" borderId="5" xfId="1" applyFill="1" applyBorder="1" applyAlignment="1">
      <alignment horizontal="left"/>
    </xf>
    <xf numFmtId="0" fontId="42" fillId="0" borderId="31" xfId="1" applyFont="1" applyBorder="1" applyAlignment="1">
      <alignment horizontal="right"/>
    </xf>
    <xf numFmtId="0" fontId="43" fillId="0" borderId="0" xfId="1" applyFont="1"/>
    <xf numFmtId="0" fontId="44" fillId="0" borderId="0" xfId="1" applyFont="1" applyAlignment="1">
      <alignment horizontal="center" vertical="center" wrapText="1"/>
    </xf>
    <xf numFmtId="0" fontId="45" fillId="0" borderId="0" xfId="1" applyFont="1"/>
    <xf numFmtId="2" fontId="8" fillId="0" borderId="0" xfId="1" applyNumberFormat="1"/>
    <xf numFmtId="0" fontId="8" fillId="6" borderId="0" xfId="1" applyFill="1" applyAlignment="1">
      <alignment horizontal="center"/>
    </xf>
    <xf numFmtId="2" fontId="8" fillId="6" borderId="0" xfId="1" applyNumberFormat="1" applyFill="1" applyAlignment="1">
      <alignment horizontal="center"/>
    </xf>
    <xf numFmtId="0" fontId="47" fillId="0" borderId="0" xfId="1" applyFont="1" applyAlignment="1">
      <alignment horizontal="right"/>
    </xf>
    <xf numFmtId="0" fontId="48" fillId="0" borderId="0" xfId="1" applyFont="1"/>
    <xf numFmtId="0" fontId="49" fillId="2" borderId="0" xfId="1" applyFont="1" applyFill="1" applyAlignment="1">
      <alignment horizontal="center"/>
    </xf>
    <xf numFmtId="0" fontId="48" fillId="0" borderId="0" xfId="1" applyFont="1" applyAlignment="1">
      <alignment horizontal="center"/>
    </xf>
    <xf numFmtId="0" fontId="48" fillId="0" borderId="0" xfId="1" applyFont="1" applyAlignment="1">
      <alignment horizontal="right"/>
    </xf>
    <xf numFmtId="0" fontId="5" fillId="0" borderId="0" xfId="1" applyFont="1"/>
    <xf numFmtId="0" fontId="22" fillId="0" borderId="0" xfId="1" applyFont="1" applyAlignment="1">
      <alignment horizontal="center" wrapText="1"/>
    </xf>
    <xf numFmtId="0" fontId="50" fillId="0" borderId="0" xfId="1" applyFont="1"/>
    <xf numFmtId="0" fontId="40" fillId="2" borderId="0" xfId="1" applyFont="1" applyFill="1" applyAlignment="1">
      <alignment horizontal="right"/>
    </xf>
    <xf numFmtId="0" fontId="46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4" xfId="1" applyBorder="1" applyAlignment="1">
      <alignment horizontal="center"/>
    </xf>
    <xf numFmtId="0" fontId="41" fillId="2" borderId="3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0" borderId="13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30" xfId="2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left"/>
    </xf>
    <xf numFmtId="0" fontId="1" fillId="0" borderId="1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1" fontId="11" fillId="0" borderId="13" xfId="2" applyNumberFormat="1" applyFont="1" applyBorder="1" applyAlignment="1" applyProtection="1">
      <alignment horizontal="left"/>
      <protection locked="0"/>
    </xf>
    <xf numFmtId="0" fontId="11" fillId="0" borderId="4" xfId="2" applyFont="1" applyBorder="1" applyAlignment="1" applyProtection="1">
      <alignment horizontal="left"/>
      <protection locked="0"/>
    </xf>
    <xf numFmtId="0" fontId="11" fillId="0" borderId="5" xfId="2" applyFont="1" applyBorder="1" applyAlignment="1" applyProtection="1">
      <alignment horizontal="left"/>
      <protection locked="0"/>
    </xf>
    <xf numFmtId="0" fontId="1" fillId="0" borderId="1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16" xfId="1" applyFont="1" applyFill="1" applyBorder="1" applyAlignment="1">
      <alignment horizontal="center"/>
    </xf>
    <xf numFmtId="0" fontId="1" fillId="3" borderId="17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8" fillId="0" borderId="16" xfId="1" applyBorder="1" applyAlignment="1">
      <alignment horizontal="center"/>
    </xf>
    <xf numFmtId="0" fontId="8" fillId="0" borderId="17" xfId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1" fillId="0" borderId="0" xfId="1" applyFont="1" applyAlignment="1">
      <alignment horizontal="right"/>
    </xf>
    <xf numFmtId="0" fontId="1" fillId="0" borderId="1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right"/>
    </xf>
    <xf numFmtId="0" fontId="9" fillId="0" borderId="13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6" fillId="0" borderId="0" xfId="1" applyFont="1" applyAlignment="1">
      <alignment horizontal="left"/>
    </xf>
    <xf numFmtId="0" fontId="26" fillId="0" borderId="2" xfId="1" applyFont="1" applyBorder="1" applyAlignment="1">
      <alignment horizontal="left"/>
    </xf>
    <xf numFmtId="0" fontId="28" fillId="0" borderId="0" xfId="1" applyFont="1" applyAlignment="1">
      <alignment horizontal="left"/>
    </xf>
    <xf numFmtId="0" fontId="28" fillId="0" borderId="2" xfId="1" applyFont="1" applyBorder="1" applyAlignment="1">
      <alignment horizontal="left"/>
    </xf>
  </cellXfs>
  <cellStyles count="6">
    <cellStyle name="Hyperlink 2" xfId="3" xr:uid="{ACFD7C76-FC33-4F98-84ED-2E4C8A292FEA}"/>
    <cellStyle name="Normal" xfId="0" builtinId="0"/>
    <cellStyle name="Normal 2 2" xfId="1" xr:uid="{5956F950-BD10-46C0-8208-987C4871F1DA}"/>
    <cellStyle name="Normal 2 2 2" xfId="4" xr:uid="{E482666D-8B8A-4F16-8315-0D4905CB2380}"/>
    <cellStyle name="Normal 2 3 2 2 2 2" xfId="5" xr:uid="{E72E941A-C1BC-4AF6-9FDE-F7AABCAE0D24}"/>
    <cellStyle name="Normal 4 2" xfId="2" xr:uid="{A3103FAE-ACB0-4D0D-8624-02450F585027}"/>
  </cellStyles>
  <dxfs count="9"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E67C2-9FF6-48B6-900F-8EBAABC99A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56F3F7C-212A-47D8-A4EC-348D7E2CDB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barossatrad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0C11-6E85-4826-ADFE-83FDAB106986}">
  <sheetPr>
    <pageSetUpPr fitToPage="1"/>
  </sheetPr>
  <dimension ref="A1:AG123"/>
  <sheetViews>
    <sheetView tabSelected="1" view="pageBreakPreview" zoomScaleNormal="100" zoomScaleSheetLayoutView="100" workbookViewId="0">
      <selection activeCell="F14" sqref="F14"/>
    </sheetView>
  </sheetViews>
  <sheetFormatPr defaultColWidth="8.81640625" defaultRowHeight="12.5"/>
  <cols>
    <col min="1" max="1" width="12.453125" style="13" customWidth="1"/>
    <col min="2" max="2" width="11" style="13" customWidth="1"/>
    <col min="3" max="3" width="15" style="13" customWidth="1"/>
    <col min="4" max="4" width="12.26953125" style="13" customWidth="1"/>
    <col min="5" max="5" width="13.81640625" style="13" customWidth="1"/>
    <col min="6" max="6" width="7.453125" style="13" customWidth="1"/>
    <col min="7" max="7" width="7.54296875" style="13" customWidth="1"/>
    <col min="8" max="8" width="12.453125" style="13" customWidth="1"/>
    <col min="9" max="9" width="10.54296875" style="13" customWidth="1"/>
    <col min="10" max="10" width="7.453125" style="13" customWidth="1"/>
    <col min="11" max="11" width="8.26953125" style="13" customWidth="1"/>
    <col min="12" max="12" width="3.26953125" style="13" customWidth="1"/>
    <col min="13" max="16384" width="8.81640625" style="13"/>
  </cols>
  <sheetData>
    <row r="1" spans="1:16" ht="22">
      <c r="A1" s="11"/>
      <c r="B1" s="11"/>
      <c r="C1" s="12"/>
      <c r="D1" s="12"/>
      <c r="G1" s="14" t="s">
        <v>64</v>
      </c>
      <c r="H1" s="12"/>
      <c r="I1" s="15" t="s">
        <v>65</v>
      </c>
      <c r="J1" s="11"/>
      <c r="K1" s="11"/>
      <c r="L1" s="11"/>
      <c r="M1" s="16"/>
      <c r="N1" s="17"/>
      <c r="O1" s="17"/>
      <c r="P1" s="11"/>
    </row>
    <row r="2" spans="1:16" ht="15" customHeight="1">
      <c r="A2" s="18"/>
      <c r="B2" s="18"/>
      <c r="C2" s="19"/>
      <c r="D2" s="19"/>
      <c r="E2" s="19"/>
      <c r="F2" s="19"/>
      <c r="G2" s="19"/>
      <c r="H2" s="15" t="s">
        <v>66</v>
      </c>
      <c r="I2" s="19"/>
      <c r="J2" s="19"/>
      <c r="K2" s="19"/>
      <c r="L2" s="19"/>
      <c r="M2" s="17"/>
      <c r="N2" s="20"/>
      <c r="O2" s="20"/>
      <c r="P2" s="19"/>
    </row>
    <row r="3" spans="1:16" ht="22">
      <c r="A3" s="18"/>
      <c r="B3" s="18"/>
      <c r="C3" s="21" t="s">
        <v>67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16" ht="10.5" customHeight="1">
      <c r="D4" s="19"/>
      <c r="E4" s="19"/>
      <c r="F4" s="19"/>
      <c r="G4" s="19"/>
      <c r="I4" s="19"/>
      <c r="J4" s="188" t="s">
        <v>68</v>
      </c>
      <c r="K4" s="188"/>
      <c r="L4" s="19"/>
      <c r="M4" s="17"/>
      <c r="N4" s="20"/>
      <c r="O4" s="20"/>
      <c r="P4" s="19"/>
    </row>
    <row r="5" spans="1:16" ht="21.75" customHeight="1">
      <c r="A5" s="18"/>
      <c r="B5" s="18"/>
      <c r="C5" s="22" t="s">
        <v>69</v>
      </c>
      <c r="E5" s="19"/>
      <c r="F5" s="19"/>
      <c r="G5" s="19"/>
      <c r="H5" s="190"/>
      <c r="I5" s="190"/>
      <c r="J5" s="189"/>
      <c r="K5" s="189"/>
      <c r="L5" s="19"/>
      <c r="M5" s="17"/>
      <c r="N5" s="20"/>
      <c r="O5" s="20"/>
      <c r="P5" s="19"/>
    </row>
    <row r="6" spans="1:16" ht="14.25" customHeight="1">
      <c r="A6" s="166" t="s">
        <v>70</v>
      </c>
      <c r="B6" s="166"/>
      <c r="C6" s="23"/>
      <c r="D6" s="24"/>
      <c r="E6" s="24"/>
      <c r="F6" s="24"/>
      <c r="G6" s="25" t="s">
        <v>71</v>
      </c>
      <c r="H6" s="191"/>
      <c r="I6" s="191"/>
      <c r="J6" s="26" t="s">
        <v>72</v>
      </c>
      <c r="K6" s="26" t="s">
        <v>73</v>
      </c>
      <c r="M6" s="27" t="s">
        <v>74</v>
      </c>
      <c r="N6" s="28" t="s">
        <v>75</v>
      </c>
      <c r="O6" s="28" t="s">
        <v>76</v>
      </c>
    </row>
    <row r="7" spans="1:16" ht="14.5">
      <c r="A7" s="166" t="s">
        <v>77</v>
      </c>
      <c r="B7" s="166"/>
      <c r="C7" s="23"/>
      <c r="D7" s="23"/>
      <c r="F7" s="29"/>
      <c r="H7" s="30"/>
      <c r="J7" s="31"/>
      <c r="K7" s="31"/>
      <c r="L7" s="31"/>
      <c r="M7" s="16"/>
      <c r="N7" s="32"/>
      <c r="O7" s="32"/>
    </row>
    <row r="8" spans="1:16" ht="13.5">
      <c r="A8" s="166" t="s">
        <v>78</v>
      </c>
      <c r="B8" s="166"/>
      <c r="C8" s="33"/>
      <c r="D8" s="34"/>
      <c r="E8" s="34"/>
      <c r="F8" s="34"/>
      <c r="G8" s="34"/>
      <c r="H8" s="10" t="s">
        <v>79</v>
      </c>
      <c r="I8" s="35" t="s">
        <v>80</v>
      </c>
      <c r="J8" s="35"/>
      <c r="K8" s="24"/>
      <c r="L8" s="31"/>
      <c r="M8" s="32"/>
      <c r="N8" s="32"/>
      <c r="O8" s="32"/>
    </row>
    <row r="9" spans="1:16" ht="13">
      <c r="A9" s="166" t="s">
        <v>81</v>
      </c>
      <c r="B9" s="166"/>
      <c r="C9" s="36"/>
      <c r="D9" s="36"/>
      <c r="E9" s="36"/>
      <c r="F9" s="24"/>
      <c r="G9" s="24"/>
      <c r="H9" s="10" t="s">
        <v>82</v>
      </c>
      <c r="I9" s="34"/>
      <c r="J9" s="34"/>
      <c r="K9" s="34"/>
      <c r="L9" s="31"/>
      <c r="M9" s="32"/>
      <c r="N9" s="32"/>
      <c r="O9" s="32"/>
    </row>
    <row r="10" spans="1:16" ht="4.5" customHeight="1">
      <c r="A10" s="37"/>
      <c r="B10" s="37"/>
      <c r="C10" s="38"/>
      <c r="L10" s="31"/>
      <c r="N10" s="32"/>
      <c r="O10" s="32"/>
    </row>
    <row r="11" spans="1:16" ht="13.5" customHeight="1">
      <c r="A11" s="166" t="s">
        <v>83</v>
      </c>
      <c r="B11" s="166"/>
      <c r="C11" s="39"/>
      <c r="D11" s="24"/>
      <c r="E11" s="40"/>
      <c r="F11" s="40"/>
      <c r="G11" s="24"/>
      <c r="H11" s="10" t="s">
        <v>84</v>
      </c>
      <c r="I11" s="41"/>
      <c r="J11" s="42"/>
      <c r="K11" s="42"/>
      <c r="L11" s="31"/>
      <c r="N11" s="32"/>
      <c r="O11" s="32"/>
    </row>
    <row r="12" spans="1:16" ht="5.25" customHeight="1">
      <c r="A12" s="37"/>
      <c r="B12" s="37"/>
      <c r="C12" s="38"/>
      <c r="L12" s="31"/>
      <c r="N12" s="32"/>
      <c r="O12" s="32"/>
    </row>
    <row r="13" spans="1:16" ht="17.149999999999999" customHeight="1">
      <c r="A13" s="37"/>
      <c r="B13" s="37"/>
      <c r="C13" s="43" t="s">
        <v>1</v>
      </c>
      <c r="D13" s="43" t="s">
        <v>2</v>
      </c>
      <c r="E13" s="40"/>
      <c r="F13" s="40"/>
      <c r="G13" s="24"/>
      <c r="M13" s="32"/>
      <c r="N13" s="32"/>
      <c r="O13" s="32"/>
    </row>
    <row r="14" spans="1:16" ht="17.149999999999999" customHeight="1">
      <c r="A14" s="166" t="s">
        <v>3</v>
      </c>
      <c r="B14" s="175"/>
      <c r="C14" s="44">
        <v>888</v>
      </c>
      <c r="D14" s="45"/>
      <c r="G14" s="10" t="s">
        <v>4</v>
      </c>
      <c r="H14" s="46">
        <v>12</v>
      </c>
      <c r="I14" s="47" t="s">
        <v>5</v>
      </c>
      <c r="J14" s="42"/>
      <c r="K14" s="42"/>
      <c r="M14" s="32"/>
      <c r="N14" s="32"/>
      <c r="O14" s="32"/>
    </row>
    <row r="15" spans="1:16" ht="17.149999999999999" customHeight="1">
      <c r="A15" s="166" t="s">
        <v>6</v>
      </c>
      <c r="B15" s="175"/>
      <c r="C15" s="48">
        <v>0</v>
      </c>
      <c r="D15" s="49"/>
      <c r="E15" s="182" t="s">
        <v>7</v>
      </c>
      <c r="F15" s="184"/>
      <c r="G15" s="185"/>
      <c r="H15" s="50" t="s">
        <v>113</v>
      </c>
      <c r="I15" s="1"/>
      <c r="J15" s="42"/>
      <c r="K15" s="42"/>
      <c r="M15" s="32"/>
      <c r="N15" s="32"/>
      <c r="O15" s="32"/>
    </row>
    <row r="16" spans="1:16" ht="17.149999999999999" customHeight="1">
      <c r="A16" s="166" t="s">
        <v>8</v>
      </c>
      <c r="B16" s="175"/>
      <c r="C16" s="48">
        <f>C14+C15</f>
        <v>888</v>
      </c>
      <c r="D16" s="49"/>
      <c r="E16" s="183"/>
      <c r="F16" s="186"/>
      <c r="G16" s="187"/>
      <c r="H16" s="51" t="s">
        <v>112</v>
      </c>
      <c r="I16" s="52"/>
      <c r="J16" s="42"/>
      <c r="K16" s="42"/>
      <c r="M16" s="32"/>
      <c r="N16" s="32"/>
      <c r="O16" s="32"/>
    </row>
    <row r="17" spans="1:33" ht="17.149999999999999" customHeight="1" thickBot="1">
      <c r="A17" s="166" t="s">
        <v>9</v>
      </c>
      <c r="B17" s="175"/>
      <c r="C17" s="53">
        <f>C16*M37</f>
        <v>8080.7999999999993</v>
      </c>
      <c r="D17" s="54"/>
      <c r="E17" s="43" t="s">
        <v>10</v>
      </c>
      <c r="F17" s="176"/>
      <c r="G17" s="177"/>
      <c r="H17" s="55" t="s">
        <v>11</v>
      </c>
      <c r="I17" s="56" t="s">
        <v>12</v>
      </c>
      <c r="J17" s="42"/>
      <c r="K17" s="42"/>
      <c r="M17" s="32"/>
      <c r="N17" s="32"/>
      <c r="O17" s="32"/>
    </row>
    <row r="18" spans="1:33" ht="17.149999999999999" customHeight="1" thickTop="1">
      <c r="A18" s="166" t="s">
        <v>13</v>
      </c>
      <c r="B18" s="175"/>
      <c r="C18" s="57"/>
      <c r="D18" s="58"/>
      <c r="E18" s="43" t="s">
        <v>14</v>
      </c>
      <c r="F18" s="178"/>
      <c r="G18" s="179"/>
      <c r="H18" s="59" t="s">
        <v>15</v>
      </c>
      <c r="I18" s="60">
        <v>2</v>
      </c>
      <c r="J18" s="42"/>
      <c r="K18" s="42"/>
      <c r="M18" s="32"/>
      <c r="N18" s="32"/>
      <c r="O18" s="32"/>
    </row>
    <row r="19" spans="1:33" ht="17.149999999999999" customHeight="1">
      <c r="A19" s="166" t="s">
        <v>16</v>
      </c>
      <c r="B19" s="175"/>
      <c r="C19" s="57"/>
      <c r="D19" s="49"/>
      <c r="E19" s="61" t="s">
        <v>17</v>
      </c>
      <c r="F19" s="180"/>
      <c r="G19" s="181"/>
      <c r="H19" s="59" t="s">
        <v>18</v>
      </c>
      <c r="I19" s="60">
        <v>1</v>
      </c>
      <c r="J19" s="42"/>
      <c r="K19" s="42"/>
      <c r="M19" s="32"/>
      <c r="N19" s="32"/>
      <c r="O19" s="32"/>
    </row>
    <row r="20" spans="1:33" ht="17.149999999999999" customHeight="1">
      <c r="A20" s="166" t="s">
        <v>19</v>
      </c>
      <c r="B20" s="166"/>
      <c r="C20" s="62"/>
      <c r="D20" s="49"/>
      <c r="E20" s="43" t="s">
        <v>20</v>
      </c>
      <c r="F20" s="167"/>
      <c r="G20" s="168"/>
      <c r="H20" s="171"/>
      <c r="I20" s="172"/>
      <c r="J20" s="63"/>
      <c r="K20" s="63"/>
      <c r="M20" s="32"/>
      <c r="N20" s="32"/>
      <c r="O20" s="32"/>
    </row>
    <row r="21" spans="1:33" ht="17.149999999999999" customHeight="1">
      <c r="A21" s="166" t="s">
        <v>21</v>
      </c>
      <c r="B21" s="166"/>
      <c r="C21" s="62"/>
      <c r="D21" s="58"/>
      <c r="E21" s="43" t="s">
        <v>22</v>
      </c>
      <c r="F21" s="167"/>
      <c r="G21" s="168"/>
      <c r="H21" s="173"/>
      <c r="I21" s="174"/>
      <c r="J21" s="63"/>
      <c r="K21" s="63"/>
      <c r="M21" s="32"/>
      <c r="N21" s="32"/>
      <c r="O21" s="32"/>
    </row>
    <row r="22" spans="1:33" ht="18" customHeight="1">
      <c r="A22" s="166" t="s">
        <v>23</v>
      </c>
      <c r="B22" s="166"/>
      <c r="C22" s="57"/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ht="18" customHeight="1">
      <c r="A23" s="166" t="s">
        <v>24</v>
      </c>
      <c r="B23" s="166"/>
      <c r="C23" s="57"/>
      <c r="D23" s="49"/>
      <c r="E23" s="24"/>
      <c r="F23" s="167"/>
      <c r="G23" s="168"/>
      <c r="H23" s="64" t="s">
        <v>25</v>
      </c>
      <c r="I23" s="64"/>
      <c r="J23" s="42"/>
      <c r="K23" s="42"/>
      <c r="M23" s="16"/>
      <c r="N23" s="16"/>
      <c r="O23" s="16"/>
    </row>
    <row r="24" spans="1:33" ht="24.75" customHeight="1" thickBot="1">
      <c r="A24" s="169" t="s">
        <v>26</v>
      </c>
      <c r="B24" s="169"/>
      <c r="C24" s="57"/>
      <c r="D24" s="170" t="s">
        <v>27</v>
      </c>
      <c r="E24" s="170"/>
      <c r="F24" s="167"/>
      <c r="G24" s="168"/>
      <c r="H24" s="5" t="s">
        <v>28</v>
      </c>
      <c r="I24" s="6"/>
      <c r="J24" s="65"/>
      <c r="M24" s="16"/>
      <c r="N24" s="16"/>
      <c r="O24" s="16"/>
    </row>
    <row r="25" spans="1:33">
      <c r="A25" s="158" t="s">
        <v>29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ht="13" thickBot="1">
      <c r="A26" s="160"/>
      <c r="B26" s="161"/>
      <c r="C26" s="71" t="s">
        <v>30</v>
      </c>
      <c r="D26" s="72" t="s">
        <v>31</v>
      </c>
      <c r="E26" s="72" t="s">
        <v>32</v>
      </c>
      <c r="F26" s="164" t="s">
        <v>33</v>
      </c>
      <c r="G26" s="165"/>
      <c r="H26" s="73" t="s">
        <v>34</v>
      </c>
      <c r="I26" s="74"/>
      <c r="J26" s="31"/>
      <c r="K26" s="31"/>
      <c r="M26" s="70"/>
      <c r="N26" s="70"/>
      <c r="O26" s="70"/>
    </row>
    <row r="27" spans="1:33" ht="15" thickBot="1">
      <c r="C27" s="75" t="s">
        <v>35</v>
      </c>
      <c r="D27" s="76"/>
      <c r="E27" s="76"/>
      <c r="F27" s="76"/>
      <c r="G27" s="76"/>
      <c r="H27" s="76"/>
    </row>
    <row r="28" spans="1:33" ht="13.5" thickBot="1">
      <c r="H28" s="154" t="s">
        <v>36</v>
      </c>
      <c r="I28" s="155"/>
    </row>
    <row r="29" spans="1:33" ht="13">
      <c r="A29" s="156" t="s">
        <v>37</v>
      </c>
      <c r="B29" s="157"/>
      <c r="C29" s="77" t="s">
        <v>38</v>
      </c>
      <c r="D29" s="78"/>
      <c r="E29" s="79" t="s">
        <v>39</v>
      </c>
      <c r="F29" s="79"/>
      <c r="G29" s="79"/>
      <c r="H29" s="80" t="s">
        <v>40</v>
      </c>
      <c r="I29" s="81" t="s">
        <v>41</v>
      </c>
      <c r="M29" s="70"/>
      <c r="N29" s="82"/>
      <c r="O29" s="82"/>
      <c r="AE29" s="16"/>
      <c r="AF29" s="16"/>
      <c r="AG29" s="16"/>
    </row>
    <row r="30" spans="1:33" ht="18" customHeight="1">
      <c r="A30" s="136" t="s">
        <v>42</v>
      </c>
      <c r="B30" s="137"/>
      <c r="C30" s="83"/>
      <c r="D30" s="151"/>
      <c r="E30" s="152"/>
      <c r="F30" s="152"/>
      <c r="G30" s="153"/>
      <c r="H30" s="7"/>
      <c r="I30" s="7"/>
      <c r="J30" s="69"/>
      <c r="K30" s="42"/>
      <c r="M30" s="70">
        <f>H14</f>
        <v>12</v>
      </c>
      <c r="N30" s="82">
        <v>0.3</v>
      </c>
      <c r="O30" s="82"/>
      <c r="Q30" s="13" t="s">
        <v>41</v>
      </c>
      <c r="R30" s="84" t="s">
        <v>85</v>
      </c>
      <c r="AE30" s="70"/>
      <c r="AF30" s="70"/>
      <c r="AG30" s="70"/>
    </row>
    <row r="31" spans="1:33" ht="18" customHeight="1">
      <c r="A31" s="136" t="s">
        <v>43</v>
      </c>
      <c r="B31" s="137"/>
      <c r="C31" s="83"/>
      <c r="D31" s="151"/>
      <c r="E31" s="152"/>
      <c r="F31" s="152"/>
      <c r="G31" s="153"/>
      <c r="H31" s="7"/>
      <c r="I31" s="7"/>
      <c r="J31" s="69"/>
      <c r="K31" s="42"/>
      <c r="M31" s="70">
        <f>M30</f>
        <v>12</v>
      </c>
      <c r="N31" s="82"/>
      <c r="O31" s="82"/>
      <c r="Q31" s="13" t="s">
        <v>41</v>
      </c>
      <c r="R31" s="84" t="s">
        <v>86</v>
      </c>
      <c r="AE31" s="70"/>
      <c r="AF31" s="70"/>
      <c r="AG31" s="70"/>
    </row>
    <row r="32" spans="1:33" ht="18" customHeight="1">
      <c r="A32" s="136" t="s">
        <v>44</v>
      </c>
      <c r="B32" s="137"/>
      <c r="C32" s="85"/>
      <c r="D32" s="151"/>
      <c r="E32" s="152"/>
      <c r="F32" s="152"/>
      <c r="G32" s="153"/>
      <c r="H32" s="7"/>
      <c r="I32" s="7"/>
      <c r="J32" s="69"/>
      <c r="K32" s="42"/>
      <c r="M32" s="70">
        <f>M31</f>
        <v>12</v>
      </c>
      <c r="N32" s="82"/>
      <c r="O32" s="82"/>
      <c r="Q32" s="13" t="s">
        <v>41</v>
      </c>
      <c r="R32" s="84" t="s">
        <v>87</v>
      </c>
      <c r="AE32" s="70">
        <f>H14</f>
        <v>12</v>
      </c>
      <c r="AF32" s="82">
        <v>0.48</v>
      </c>
      <c r="AG32" s="82">
        <f t="shared" ref="AG32:AG38" si="0">SUM(AE32*AF32)</f>
        <v>5.76</v>
      </c>
    </row>
    <row r="33" spans="1:33" ht="18" customHeight="1">
      <c r="A33" s="136" t="s">
        <v>45</v>
      </c>
      <c r="B33" s="137"/>
      <c r="C33" s="85"/>
      <c r="D33" s="151"/>
      <c r="E33" s="152"/>
      <c r="F33" s="152"/>
      <c r="G33" s="153"/>
      <c r="H33" s="7"/>
      <c r="I33" s="7"/>
      <c r="J33" s="69"/>
      <c r="K33" s="42"/>
      <c r="M33" s="70">
        <f>M32</f>
        <v>12</v>
      </c>
      <c r="N33" s="82">
        <v>0.1</v>
      </c>
      <c r="O33" s="82"/>
      <c r="Q33" s="13" t="s">
        <v>88</v>
      </c>
      <c r="R33" s="86"/>
      <c r="AE33" s="70">
        <f>AE32</f>
        <v>12</v>
      </c>
      <c r="AF33" s="82">
        <v>0.1</v>
      </c>
      <c r="AG33" s="82">
        <f t="shared" si="0"/>
        <v>1.2000000000000002</v>
      </c>
    </row>
    <row r="34" spans="1:33" ht="18" customHeight="1">
      <c r="A34" s="136" t="s">
        <v>46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88</v>
      </c>
      <c r="R34" s="87" t="s">
        <v>85</v>
      </c>
      <c r="AA34" s="70">
        <v>6</v>
      </c>
      <c r="AB34" s="82">
        <v>0.48</v>
      </c>
      <c r="AC34" s="82">
        <f t="shared" ref="AC34:AC36" si="1">SUM(AA34*AB34)</f>
        <v>2.88</v>
      </c>
      <c r="AE34" s="70">
        <f>AE33</f>
        <v>12</v>
      </c>
      <c r="AF34" s="82">
        <v>7.0000000000000007E-2</v>
      </c>
      <c r="AG34" s="82">
        <f t="shared" si="0"/>
        <v>0.84000000000000008</v>
      </c>
    </row>
    <row r="35" spans="1:33" ht="18" customHeight="1">
      <c r="A35" s="143" t="s">
        <v>47</v>
      </c>
      <c r="B35" s="144"/>
      <c r="C35" s="88"/>
      <c r="D35" s="145"/>
      <c r="E35" s="146"/>
      <c r="F35" s="146"/>
      <c r="G35" s="147"/>
      <c r="H35" s="7"/>
      <c r="I35" s="7"/>
      <c r="J35" s="69"/>
      <c r="K35" s="42"/>
      <c r="M35" s="70">
        <v>1</v>
      </c>
      <c r="N35" s="82"/>
      <c r="O35" s="82"/>
      <c r="Q35" s="13" t="s">
        <v>41</v>
      </c>
      <c r="R35" s="84" t="s">
        <v>89</v>
      </c>
      <c r="AA35" s="70">
        <f>AA34</f>
        <v>6</v>
      </c>
      <c r="AB35" s="82">
        <v>0.1</v>
      </c>
      <c r="AC35" s="82">
        <f t="shared" si="1"/>
        <v>0.60000000000000009</v>
      </c>
      <c r="AE35" s="70"/>
      <c r="AF35" s="89"/>
      <c r="AG35" s="82"/>
    </row>
    <row r="36" spans="1:33" ht="18" customHeight="1">
      <c r="A36" s="136" t="s">
        <v>48</v>
      </c>
      <c r="B36" s="137"/>
      <c r="C36" s="85"/>
      <c r="D36" s="145"/>
      <c r="E36" s="146"/>
      <c r="F36" s="146"/>
      <c r="G36" s="147"/>
      <c r="H36" s="7"/>
      <c r="I36" s="7"/>
      <c r="J36" s="69"/>
      <c r="K36" s="42"/>
      <c r="M36" s="70">
        <v>1</v>
      </c>
      <c r="N36" s="82"/>
      <c r="O36" s="82"/>
      <c r="Q36" s="13" t="s">
        <v>41</v>
      </c>
      <c r="R36" s="84" t="s">
        <v>90</v>
      </c>
      <c r="AA36" s="70">
        <v>6</v>
      </c>
      <c r="AB36" s="82">
        <v>7.0000000000000007E-2</v>
      </c>
      <c r="AC36" s="82">
        <f t="shared" si="1"/>
        <v>0.42000000000000004</v>
      </c>
      <c r="AE36" s="70"/>
      <c r="AF36" s="82"/>
      <c r="AG36" s="82"/>
    </row>
    <row r="37" spans="1:33" ht="18" customHeight="1">
      <c r="A37" s="136" t="s">
        <v>49</v>
      </c>
      <c r="B37" s="137"/>
      <c r="C37" s="8">
        <f>C20</f>
        <v>0</v>
      </c>
      <c r="D37" s="148">
        <f>C21</f>
        <v>0</v>
      </c>
      <c r="E37" s="149"/>
      <c r="F37" s="149"/>
      <c r="G37" s="150"/>
      <c r="H37" s="90"/>
      <c r="I37" s="91"/>
      <c r="J37" s="69"/>
      <c r="K37" s="42"/>
      <c r="M37" s="70">
        <f>H14/6*4.55</f>
        <v>9.1</v>
      </c>
      <c r="N37" s="82">
        <v>0.6</v>
      </c>
      <c r="O37" s="82"/>
      <c r="Q37" s="13" t="s">
        <v>41</v>
      </c>
      <c r="R37" s="92"/>
      <c r="AA37" s="70"/>
      <c r="AB37" s="89"/>
      <c r="AC37" s="82"/>
      <c r="AE37" s="70">
        <v>1</v>
      </c>
      <c r="AF37" s="82">
        <v>0.7</v>
      </c>
      <c r="AG37" s="82">
        <f t="shared" si="0"/>
        <v>0.7</v>
      </c>
    </row>
    <row r="38" spans="1:33" ht="24.75" customHeight="1" thickBot="1">
      <c r="A38" s="136" t="s">
        <v>50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91</v>
      </c>
      <c r="Q38" s="13" t="s">
        <v>88</v>
      </c>
      <c r="AA38" s="70"/>
      <c r="AB38" s="82"/>
      <c r="AC38" s="82"/>
      <c r="AE38" s="70">
        <v>1</v>
      </c>
      <c r="AF38" s="70">
        <v>0.17</v>
      </c>
      <c r="AG38" s="82">
        <f t="shared" si="0"/>
        <v>0.17</v>
      </c>
    </row>
    <row r="39" spans="1:33" ht="14.9" customHeight="1">
      <c r="A39" s="141" t="s">
        <v>51</v>
      </c>
      <c r="B39" s="141"/>
      <c r="C39" s="141"/>
      <c r="D39" s="93">
        <f>C11</f>
        <v>0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 t="shared" ref="AC39:AC40" si="2">SUM(AA39*AB39)</f>
        <v>0.7</v>
      </c>
      <c r="AE39" s="70">
        <v>9.1</v>
      </c>
      <c r="AF39" s="82">
        <v>1.1000000000000001</v>
      </c>
      <c r="AG39" s="82">
        <f>AE39*AF39</f>
        <v>10.01</v>
      </c>
    </row>
    <row r="40" spans="1:33" ht="13">
      <c r="A40" s="129" t="s">
        <v>52</v>
      </c>
      <c r="B40" s="129"/>
      <c r="C40" s="95" t="s">
        <v>53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 t="shared" si="2"/>
        <v>0.17</v>
      </c>
      <c r="AE40" s="70"/>
      <c r="AF40" s="70"/>
      <c r="AG40" s="82"/>
    </row>
    <row r="41" spans="1:33" ht="13">
      <c r="A41" s="129" t="s">
        <v>54</v>
      </c>
      <c r="B41" s="129"/>
      <c r="C41" s="93" t="s">
        <v>55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4.5999999999999996</v>
      </c>
      <c r="AB41" s="82">
        <v>1.1000000000000001</v>
      </c>
      <c r="AC41" s="82">
        <f>AA41*AB41</f>
        <v>5.0599999999999996</v>
      </c>
      <c r="AE41" s="70"/>
      <c r="AF41" s="70"/>
      <c r="AG41" s="70"/>
    </row>
    <row r="42" spans="1:33" ht="13">
      <c r="A42" s="129" t="s">
        <v>56</v>
      </c>
      <c r="B42" s="129"/>
      <c r="C42" s="10" t="s">
        <v>57</v>
      </c>
      <c r="D42" s="16"/>
      <c r="E42" s="96" t="s">
        <v>58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ht="13">
      <c r="A43" s="10"/>
      <c r="B43" s="10"/>
      <c r="C43" s="10" t="s">
        <v>59</v>
      </c>
      <c r="D43" s="98"/>
      <c r="E43" s="99" t="s">
        <v>60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ht="13">
      <c r="A44" s="10"/>
      <c r="B44" s="10"/>
      <c r="C44" s="10" t="s">
        <v>61</v>
      </c>
      <c r="D44" s="98"/>
      <c r="E44" s="99" t="s">
        <v>60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ht="14.5">
      <c r="A45" s="10"/>
      <c r="B45" s="10"/>
      <c r="C45" s="10" t="s">
        <v>62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ht="13">
      <c r="A46" s="102" t="s">
        <v>63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ht="9" customHeight="1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ht="15.5">
      <c r="A48" s="129" t="s">
        <v>92</v>
      </c>
      <c r="B48" s="129"/>
      <c r="C48" s="142"/>
      <c r="D48" s="142"/>
      <c r="E48" s="103" t="s">
        <v>111</v>
      </c>
      <c r="G48" s="104" t="s">
        <v>93</v>
      </c>
      <c r="H48" s="10" t="s">
        <v>94</v>
      </c>
      <c r="I48" s="105"/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ht="15.5">
      <c r="A49" s="129" t="s">
        <v>95</v>
      </c>
      <c r="B49" s="129"/>
      <c r="C49" s="106"/>
      <c r="D49" s="106"/>
      <c r="E49" s="103"/>
      <c r="H49" s="10" t="s">
        <v>96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ht="15.5">
      <c r="A50" s="129" t="s">
        <v>97</v>
      </c>
      <c r="B50" s="129"/>
      <c r="C50" s="106"/>
      <c r="D50" s="106"/>
      <c r="E50" s="103"/>
      <c r="H50" s="10" t="s">
        <v>98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ht="15.5">
      <c r="A51" s="129" t="s">
        <v>99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ht="15.5">
      <c r="A52" s="129" t="s">
        <v>100</v>
      </c>
      <c r="B52" s="129"/>
      <c r="C52" s="135"/>
      <c r="D52" s="135"/>
      <c r="G52" s="104" t="s">
        <v>101</v>
      </c>
      <c r="H52" s="10" t="s">
        <v>94</v>
      </c>
      <c r="I52" s="109"/>
      <c r="J52" s="42"/>
      <c r="K52" s="42"/>
      <c r="M52" s="70">
        <f>C51</f>
        <v>0</v>
      </c>
      <c r="N52" s="70"/>
      <c r="O52" s="82"/>
      <c r="AA52" s="70"/>
      <c r="AB52" s="70"/>
      <c r="AC52" s="70"/>
      <c r="AE52" s="70"/>
      <c r="AF52" s="70"/>
      <c r="AG52" s="70"/>
    </row>
    <row r="53" spans="1:33" ht="15.5">
      <c r="A53" s="132" t="s">
        <v>102</v>
      </c>
      <c r="B53" s="132"/>
      <c r="C53" s="133"/>
      <c r="D53" s="133"/>
      <c r="H53" s="10" t="s">
        <v>96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0</v>
      </c>
      <c r="AF53" s="70">
        <v>2.5</v>
      </c>
      <c r="AG53" s="70" t="e">
        <f>AF53/AE53</f>
        <v>#DIV/0!</v>
      </c>
    </row>
    <row r="54" spans="1:33" ht="15.5">
      <c r="A54" s="129" t="s">
        <v>103</v>
      </c>
      <c r="B54" s="129"/>
      <c r="C54" s="133"/>
      <c r="D54" s="133"/>
      <c r="H54" s="10"/>
      <c r="I54" s="108"/>
      <c r="J54" s="42"/>
      <c r="K54" s="42"/>
      <c r="M54" s="70">
        <f>M52</f>
        <v>0</v>
      </c>
      <c r="N54" s="70"/>
      <c r="O54" s="82"/>
      <c r="AA54" s="70"/>
      <c r="AB54" s="70"/>
      <c r="AC54" s="70"/>
      <c r="AE54" s="70"/>
      <c r="AF54" s="70"/>
      <c r="AG54" s="70"/>
    </row>
    <row r="55" spans="1:33" ht="15.5">
      <c r="A55" s="129" t="s">
        <v>104</v>
      </c>
      <c r="B55" s="129"/>
      <c r="C55" s="134"/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ht="13">
      <c r="A56" s="129" t="s">
        <v>105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ht="13">
      <c r="A57" s="129" t="s">
        <v>106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2.976190476190476E-2</v>
      </c>
      <c r="AE57" s="70"/>
      <c r="AF57" s="82"/>
      <c r="AG57" s="82"/>
    </row>
    <row r="58" spans="1:33">
      <c r="K58" s="31"/>
      <c r="M58" s="110" t="s">
        <v>107</v>
      </c>
      <c r="N58" s="111"/>
      <c r="O58" s="82"/>
      <c r="AA58" s="70"/>
      <c r="AB58" s="82"/>
      <c r="AC58" s="82"/>
      <c r="AE58" s="70"/>
      <c r="AF58" s="70"/>
      <c r="AG58" s="70"/>
    </row>
    <row r="59" spans="1:33" ht="15.75" customHeight="1">
      <c r="A59" s="127" t="s">
        <v>108</v>
      </c>
      <c r="B59" s="127"/>
      <c r="C59" s="131"/>
      <c r="D59" s="131"/>
      <c r="E59" s="131"/>
      <c r="F59" s="127" t="s">
        <v>109</v>
      </c>
      <c r="G59" s="127"/>
      <c r="H59" s="112"/>
      <c r="I59" s="113"/>
      <c r="J59" s="113"/>
      <c r="K59" s="114"/>
      <c r="M59" s="70" t="s">
        <v>110</v>
      </c>
      <c r="N59" s="70"/>
      <c r="O59" s="82"/>
    </row>
    <row r="60" spans="1:33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ht="21.75" customHeight="1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ht="3" customHeight="1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1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11" ht="13">
      <c r="A66" s="10"/>
      <c r="B66" s="10"/>
    </row>
    <row r="123" s="126" customFormat="1" ht="14.5"/>
  </sheetData>
  <mergeCells count="79"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8" priority="2" operator="equal">
      <formula>0</formula>
    </cfRule>
  </conditionalFormatting>
  <conditionalFormatting sqref="C32">
    <cfRule type="colorScale" priority="9">
      <colorScale>
        <cfvo type="min"/>
        <cfvo type="max"/>
        <color rgb="FFFF7128"/>
        <color rgb="FFFFEF9C"/>
      </colorScale>
    </cfRule>
  </conditionalFormatting>
  <conditionalFormatting sqref="I34">
    <cfRule type="cellIs" dxfId="7" priority="5" operator="equal">
      <formula>300</formula>
    </cfRule>
  </conditionalFormatting>
  <conditionalFormatting sqref="D35:G35">
    <cfRule type="cellIs" dxfId="6" priority="3" operator="equal">
      <formula>0</formula>
    </cfRule>
  </conditionalFormatting>
  <conditionalFormatting sqref="C37">
    <cfRule type="cellIs" dxfId="5" priority="4" operator="equal">
      <formula>0</formula>
    </cfRule>
  </conditionalFormatting>
  <conditionalFormatting sqref="D30:G31">
    <cfRule type="cellIs" dxfId="4" priority="6" operator="equal">
      <formula>0</formula>
    </cfRule>
  </conditionalFormatting>
  <conditionalFormatting sqref="H31 H30:I30 H32:I34">
    <cfRule type="cellIs" dxfId="3" priority="10" operator="equal">
      <formula>0</formula>
    </cfRule>
  </conditionalFormatting>
  <conditionalFormatting sqref="D32:G34">
    <cfRule type="cellIs" dxfId="2" priority="7" operator="equal">
      <formula>0</formula>
    </cfRule>
  </conditionalFormatting>
  <conditionalFormatting sqref="H38:I38 H35 D36:I36">
    <cfRule type="cellIs" dxfId="1" priority="8" operator="equal">
      <formula>0</formula>
    </cfRule>
  </conditionalFormatting>
  <conditionalFormatting sqref="I35">
    <cfRule type="cellIs" dxfId="0" priority="1" operator="equal">
      <formula>0</formula>
    </cfRule>
  </conditionalFormatting>
  <hyperlinks>
    <hyperlink ref="C3" r:id="rId1" xr:uid="{1D358C24-35CA-40BB-ACDD-BC91EF39A3A7}"/>
  </hyperlinks>
  <pageMargins left="0.23622047244094499" right="0.23622047244094499" top="0" bottom="0" header="0" footer="0"/>
  <pageSetup paperSize="9" scale="83" fitToHeight="2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"/>
  <sheetViews>
    <sheetView workbookViewId="0">
      <selection sqref="A1:I34"/>
    </sheetView>
  </sheetViews>
  <sheetFormatPr defaultRowHeight="14.5"/>
  <sheetData>
    <row r="3" spans="2:2" ht="14.5" customHeight="1">
      <c r="B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BAF</vt:lpstr>
      <vt:lpstr>Worksheet</vt:lpstr>
      <vt:lpstr>BAF!Print_Area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Wenbo Xiao</cp:lastModifiedBy>
  <dcterms:created xsi:type="dcterms:W3CDTF">2020-07-22T05:22:27Z</dcterms:created>
  <dcterms:modified xsi:type="dcterms:W3CDTF">2020-08-03T06:39:12Z</dcterms:modified>
  <cp:category/>
</cp:coreProperties>
</file>