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laptop\Documents\"/>
    </mc:Choice>
  </mc:AlternateContent>
  <xr:revisionPtr revIDLastSave="0" documentId="13_ncr:1_{3ED75E17-345D-4C5D-B84F-D875BC403C56}" xr6:coauthVersionLast="47" xr6:coauthVersionMax="47" xr10:uidLastSave="{00000000-0000-0000-0000-000000000000}"/>
  <bookViews>
    <workbookView xWindow="-120" yWindow="-120" windowWidth="29040" windowHeight="15720" xr2:uid="{4940D862-B117-491B-B5B9-294B782140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3" i="1" l="1"/>
  <c r="I263" i="1"/>
  <c r="H263" i="1"/>
  <c r="G263" i="1"/>
  <c r="F263" i="1"/>
  <c r="D263" i="1"/>
  <c r="K262" i="1"/>
  <c r="I262" i="1"/>
  <c r="H262" i="1"/>
  <c r="G262" i="1"/>
  <c r="F262" i="1"/>
  <c r="D262" i="1"/>
  <c r="AA261" i="1"/>
  <c r="Z261" i="1"/>
  <c r="U261" i="1"/>
  <c r="T261" i="1"/>
  <c r="S261" i="1"/>
  <c r="R261" i="1"/>
  <c r="Q261" i="1"/>
  <c r="K261" i="1"/>
  <c r="I261" i="1"/>
  <c r="H261" i="1"/>
  <c r="G261" i="1"/>
  <c r="F261" i="1"/>
  <c r="D261" i="1"/>
  <c r="AA260" i="1"/>
  <c r="Z260" i="1"/>
  <c r="U260" i="1"/>
  <c r="T260" i="1"/>
  <c r="S260" i="1"/>
  <c r="R260" i="1"/>
  <c r="Q260" i="1"/>
  <c r="K260" i="1"/>
  <c r="I260" i="1"/>
  <c r="H260" i="1"/>
  <c r="G260" i="1"/>
  <c r="F260" i="1"/>
  <c r="D260" i="1"/>
  <c r="AA259" i="1"/>
  <c r="Z259" i="1"/>
  <c r="Y259" i="1"/>
  <c r="X259" i="1"/>
  <c r="W259" i="1"/>
  <c r="V259" i="1"/>
  <c r="U259" i="1"/>
  <c r="T259" i="1"/>
  <c r="S259" i="1"/>
  <c r="R259" i="1"/>
  <c r="Q259" i="1"/>
  <c r="K259" i="1"/>
  <c r="I259" i="1"/>
  <c r="H259" i="1"/>
  <c r="G259" i="1"/>
  <c r="F259" i="1"/>
  <c r="D259" i="1"/>
  <c r="AA258" i="1"/>
  <c r="Z258" i="1"/>
  <c r="Y258" i="1"/>
  <c r="X258" i="1"/>
  <c r="W258" i="1"/>
  <c r="V258" i="1"/>
  <c r="U258" i="1"/>
  <c r="T258" i="1"/>
  <c r="S258" i="1"/>
  <c r="R258" i="1"/>
  <c r="Q258" i="1"/>
  <c r="K258" i="1"/>
  <c r="I258" i="1"/>
  <c r="H258" i="1"/>
  <c r="G258" i="1"/>
  <c r="F258" i="1"/>
  <c r="D258" i="1"/>
  <c r="AA257" i="1"/>
  <c r="Z257" i="1"/>
  <c r="Y257" i="1"/>
  <c r="X257" i="1"/>
  <c r="W257" i="1"/>
  <c r="V257" i="1"/>
  <c r="U257" i="1"/>
  <c r="T257" i="1"/>
  <c r="S257" i="1"/>
  <c r="R257" i="1"/>
  <c r="Q257" i="1"/>
  <c r="K257" i="1"/>
  <c r="I257" i="1"/>
  <c r="H257" i="1"/>
  <c r="G257" i="1"/>
  <c r="F257" i="1"/>
  <c r="D257" i="1"/>
  <c r="AA256" i="1"/>
  <c r="Z256" i="1"/>
  <c r="Y256" i="1"/>
  <c r="X256" i="1"/>
  <c r="W256" i="1"/>
  <c r="V256" i="1"/>
  <c r="U256" i="1"/>
  <c r="T256" i="1"/>
  <c r="S256" i="1"/>
  <c r="R256" i="1"/>
  <c r="Q256" i="1"/>
  <c r="K256" i="1"/>
  <c r="I256" i="1"/>
  <c r="H256" i="1"/>
  <c r="G256" i="1"/>
  <c r="F256" i="1"/>
  <c r="D256" i="1"/>
  <c r="AA255" i="1"/>
  <c r="Z255" i="1"/>
  <c r="Y255" i="1"/>
  <c r="X255" i="1"/>
  <c r="W255" i="1"/>
  <c r="V255" i="1"/>
  <c r="U255" i="1"/>
  <c r="T255" i="1"/>
  <c r="S255" i="1"/>
  <c r="R255" i="1"/>
  <c r="Q255" i="1"/>
  <c r="K255" i="1"/>
  <c r="I255" i="1"/>
  <c r="H255" i="1"/>
  <c r="G255" i="1"/>
  <c r="F255" i="1"/>
  <c r="D255" i="1"/>
  <c r="AA254" i="1"/>
  <c r="Z254" i="1"/>
  <c r="Y254" i="1"/>
  <c r="X254" i="1"/>
  <c r="W254" i="1"/>
  <c r="V254" i="1"/>
  <c r="U254" i="1"/>
  <c r="T254" i="1"/>
  <c r="S254" i="1"/>
  <c r="R254" i="1"/>
  <c r="Q254" i="1"/>
  <c r="K254" i="1"/>
  <c r="I254" i="1"/>
  <c r="H254" i="1"/>
  <c r="G254" i="1"/>
  <c r="F254" i="1"/>
  <c r="D254" i="1"/>
  <c r="AA253" i="1"/>
  <c r="Z253" i="1"/>
  <c r="Y253" i="1"/>
  <c r="X253" i="1"/>
  <c r="W253" i="1"/>
  <c r="V253" i="1"/>
  <c r="U253" i="1"/>
  <c r="T253" i="1"/>
  <c r="S253" i="1"/>
  <c r="R253" i="1"/>
  <c r="Q253" i="1"/>
  <c r="K253" i="1"/>
  <c r="I253" i="1"/>
  <c r="H253" i="1"/>
  <c r="G253" i="1"/>
  <c r="F253" i="1"/>
  <c r="D253" i="1"/>
  <c r="AA252" i="1"/>
  <c r="Z252" i="1"/>
  <c r="Y252" i="1"/>
  <c r="X252" i="1"/>
  <c r="W252" i="1"/>
  <c r="V252" i="1"/>
  <c r="U252" i="1"/>
  <c r="T252" i="1"/>
  <c r="S252" i="1"/>
  <c r="R252" i="1"/>
  <c r="Q252" i="1"/>
  <c r="K252" i="1"/>
  <c r="I252" i="1"/>
  <c r="H252" i="1"/>
  <c r="G252" i="1"/>
  <c r="F252" i="1"/>
  <c r="D252" i="1"/>
  <c r="AA251" i="1"/>
  <c r="Z251" i="1"/>
  <c r="Y251" i="1"/>
  <c r="X251" i="1"/>
  <c r="W251" i="1"/>
  <c r="V251" i="1"/>
  <c r="U251" i="1"/>
  <c r="T251" i="1"/>
  <c r="S251" i="1"/>
  <c r="R251" i="1"/>
  <c r="Q251" i="1"/>
  <c r="K251" i="1"/>
  <c r="I251" i="1"/>
  <c r="H251" i="1"/>
  <c r="G251" i="1"/>
  <c r="F251" i="1"/>
  <c r="D251" i="1"/>
  <c r="AA250" i="1"/>
  <c r="Z250" i="1"/>
  <c r="Y250" i="1"/>
  <c r="X250" i="1"/>
  <c r="W250" i="1"/>
  <c r="V250" i="1"/>
  <c r="U250" i="1"/>
  <c r="T250" i="1"/>
  <c r="S250" i="1"/>
  <c r="R250" i="1"/>
  <c r="Q250" i="1"/>
  <c r="K250" i="1"/>
  <c r="I250" i="1"/>
  <c r="H250" i="1"/>
  <c r="G250" i="1"/>
  <c r="F250" i="1"/>
  <c r="D250" i="1"/>
  <c r="AA249" i="1"/>
  <c r="Z249" i="1"/>
  <c r="Y249" i="1"/>
  <c r="X249" i="1"/>
  <c r="W249" i="1"/>
  <c r="V249" i="1"/>
  <c r="U249" i="1"/>
  <c r="T249" i="1"/>
  <c r="S249" i="1"/>
  <c r="R249" i="1"/>
  <c r="Q249" i="1"/>
  <c r="K249" i="1"/>
  <c r="I249" i="1"/>
  <c r="H249" i="1"/>
  <c r="G249" i="1"/>
  <c r="F249" i="1"/>
  <c r="D249" i="1"/>
  <c r="AA248" i="1"/>
  <c r="Z248" i="1"/>
  <c r="Y248" i="1"/>
  <c r="X248" i="1"/>
  <c r="W248" i="1"/>
  <c r="V248" i="1"/>
  <c r="U248" i="1"/>
  <c r="T248" i="1"/>
  <c r="S248" i="1"/>
  <c r="R248" i="1"/>
  <c r="Q248" i="1"/>
  <c r="K248" i="1"/>
  <c r="I248" i="1"/>
  <c r="H248" i="1"/>
  <c r="G248" i="1"/>
  <c r="F248" i="1"/>
  <c r="D248" i="1"/>
  <c r="AA247" i="1"/>
  <c r="Z247" i="1"/>
  <c r="Y247" i="1"/>
  <c r="X247" i="1"/>
  <c r="W247" i="1"/>
  <c r="V247" i="1"/>
  <c r="U247" i="1"/>
  <c r="T247" i="1"/>
  <c r="S247" i="1"/>
  <c r="R247" i="1"/>
  <c r="Q247" i="1"/>
  <c r="K247" i="1"/>
  <c r="I247" i="1"/>
  <c r="H247" i="1"/>
  <c r="G247" i="1"/>
  <c r="F247" i="1"/>
  <c r="D247" i="1"/>
  <c r="AA246" i="1"/>
  <c r="Z246" i="1"/>
  <c r="Y246" i="1"/>
  <c r="X246" i="1"/>
  <c r="W246" i="1"/>
  <c r="V246" i="1"/>
  <c r="U246" i="1"/>
  <c r="T246" i="1"/>
  <c r="S246" i="1"/>
  <c r="R246" i="1"/>
  <c r="Q246" i="1"/>
  <c r="K246" i="1"/>
  <c r="I246" i="1"/>
  <c r="H246" i="1"/>
  <c r="G246" i="1"/>
  <c r="F246" i="1"/>
  <c r="D246" i="1"/>
  <c r="AA245" i="1"/>
  <c r="Z245" i="1"/>
  <c r="Y245" i="1"/>
  <c r="X245" i="1"/>
  <c r="W245" i="1"/>
  <c r="V245" i="1"/>
  <c r="U245" i="1"/>
  <c r="T245" i="1"/>
  <c r="S245" i="1"/>
  <c r="R245" i="1"/>
  <c r="Q245" i="1"/>
  <c r="K245" i="1"/>
  <c r="I245" i="1"/>
  <c r="H245" i="1"/>
  <c r="G245" i="1"/>
  <c r="F245" i="1"/>
  <c r="D245" i="1"/>
  <c r="AA244" i="1"/>
  <c r="Z244" i="1"/>
  <c r="Y244" i="1"/>
  <c r="X244" i="1"/>
  <c r="W244" i="1"/>
  <c r="V244" i="1"/>
  <c r="U244" i="1"/>
  <c r="T244" i="1"/>
  <c r="S244" i="1"/>
  <c r="R244" i="1"/>
  <c r="Q244" i="1"/>
  <c r="K244" i="1"/>
  <c r="I244" i="1"/>
  <c r="H244" i="1"/>
  <c r="G244" i="1"/>
  <c r="F244" i="1"/>
  <c r="D244" i="1"/>
  <c r="AA243" i="1"/>
  <c r="Z243" i="1"/>
  <c r="Y243" i="1"/>
  <c r="X243" i="1"/>
  <c r="W243" i="1"/>
  <c r="V243" i="1"/>
  <c r="U243" i="1"/>
  <c r="T243" i="1"/>
  <c r="S243" i="1"/>
  <c r="R243" i="1"/>
  <c r="Q243" i="1"/>
  <c r="K243" i="1"/>
  <c r="I243" i="1"/>
  <c r="H243" i="1"/>
  <c r="G243" i="1"/>
  <c r="F243" i="1"/>
  <c r="D243" i="1"/>
  <c r="AA242" i="1"/>
  <c r="Z242" i="1"/>
  <c r="Y242" i="1"/>
  <c r="X242" i="1"/>
  <c r="W242" i="1"/>
  <c r="V242" i="1"/>
  <c r="U242" i="1"/>
  <c r="T242" i="1"/>
  <c r="S242" i="1"/>
  <c r="R242" i="1"/>
  <c r="Q242" i="1"/>
  <c r="K242" i="1"/>
  <c r="I242" i="1"/>
  <c r="H242" i="1"/>
  <c r="G242" i="1"/>
  <c r="F242" i="1"/>
  <c r="D242" i="1"/>
  <c r="AA241" i="1"/>
  <c r="Z241" i="1"/>
  <c r="Y241" i="1"/>
  <c r="X241" i="1"/>
  <c r="W241" i="1"/>
  <c r="V241" i="1"/>
  <c r="U241" i="1"/>
  <c r="T241" i="1"/>
  <c r="S241" i="1"/>
  <c r="R241" i="1"/>
  <c r="Q241" i="1"/>
  <c r="K241" i="1"/>
  <c r="I241" i="1"/>
  <c r="H241" i="1"/>
  <c r="G241" i="1"/>
  <c r="F241" i="1"/>
  <c r="D241" i="1"/>
  <c r="AA240" i="1"/>
  <c r="Z240" i="1"/>
  <c r="Y240" i="1"/>
  <c r="X240" i="1"/>
  <c r="W240" i="1"/>
  <c r="V240" i="1"/>
  <c r="U240" i="1"/>
  <c r="T240" i="1"/>
  <c r="S240" i="1"/>
  <c r="R240" i="1"/>
  <c r="Q240" i="1"/>
  <c r="K240" i="1"/>
  <c r="I240" i="1"/>
  <c r="H240" i="1"/>
  <c r="G240" i="1"/>
  <c r="F240" i="1"/>
  <c r="D240" i="1"/>
  <c r="AA239" i="1"/>
  <c r="Z239" i="1"/>
  <c r="Y239" i="1"/>
  <c r="X239" i="1"/>
  <c r="W239" i="1"/>
  <c r="V239" i="1"/>
  <c r="U239" i="1"/>
  <c r="T239" i="1"/>
  <c r="S239" i="1"/>
  <c r="R239" i="1"/>
  <c r="Q239" i="1"/>
  <c r="K239" i="1"/>
  <c r="I239" i="1"/>
  <c r="H239" i="1"/>
  <c r="G239" i="1"/>
  <c r="F239" i="1"/>
  <c r="D239" i="1"/>
  <c r="AA238" i="1"/>
  <c r="Z238" i="1"/>
  <c r="U238" i="1"/>
  <c r="T238" i="1"/>
  <c r="S238" i="1"/>
  <c r="R238" i="1"/>
  <c r="Q238" i="1"/>
  <c r="K238" i="1"/>
  <c r="I238" i="1"/>
  <c r="H238" i="1"/>
  <c r="G238" i="1"/>
  <c r="F238" i="1"/>
  <c r="D238" i="1"/>
  <c r="AA237" i="1"/>
  <c r="Z237" i="1"/>
  <c r="Y237" i="1"/>
  <c r="X237" i="1"/>
  <c r="W237" i="1"/>
  <c r="V237" i="1"/>
  <c r="U237" i="1"/>
  <c r="T237" i="1"/>
  <c r="S237" i="1"/>
  <c r="R237" i="1"/>
  <c r="Q237" i="1"/>
  <c r="K237" i="1"/>
  <c r="I237" i="1"/>
  <c r="H237" i="1"/>
  <c r="G237" i="1"/>
  <c r="F237" i="1"/>
  <c r="D237" i="1"/>
  <c r="AA236" i="1"/>
  <c r="Z236" i="1"/>
  <c r="Y236" i="1"/>
  <c r="X236" i="1"/>
  <c r="W236" i="1"/>
  <c r="V236" i="1"/>
  <c r="U236" i="1"/>
  <c r="T236" i="1"/>
  <c r="S236" i="1"/>
  <c r="R236" i="1"/>
  <c r="Q236" i="1"/>
  <c r="K236" i="1"/>
  <c r="I236" i="1"/>
  <c r="H236" i="1"/>
  <c r="G236" i="1"/>
  <c r="F236" i="1"/>
  <c r="D236" i="1"/>
  <c r="C236" i="1"/>
  <c r="AA235" i="1"/>
  <c r="Z235" i="1"/>
  <c r="Y235" i="1"/>
  <c r="X235" i="1"/>
  <c r="W235" i="1"/>
  <c r="V235" i="1"/>
  <c r="U235" i="1"/>
  <c r="T235" i="1"/>
  <c r="S235" i="1"/>
  <c r="R235" i="1"/>
  <c r="Q235" i="1"/>
  <c r="K235" i="1"/>
  <c r="I235" i="1"/>
  <c r="H235" i="1"/>
  <c r="G235" i="1"/>
  <c r="F235" i="1"/>
  <c r="D235" i="1"/>
  <c r="AA234" i="1"/>
  <c r="Z234" i="1"/>
  <c r="Y234" i="1"/>
  <c r="X234" i="1"/>
  <c r="W234" i="1"/>
  <c r="V234" i="1"/>
  <c r="U234" i="1"/>
  <c r="T234" i="1"/>
  <c r="S234" i="1"/>
  <c r="R234" i="1"/>
  <c r="Q234" i="1"/>
  <c r="K234" i="1"/>
  <c r="I234" i="1"/>
  <c r="H234" i="1"/>
  <c r="G234" i="1"/>
  <c r="F234" i="1"/>
  <c r="D234" i="1"/>
  <c r="AA233" i="1"/>
  <c r="Z233" i="1"/>
  <c r="Y233" i="1"/>
  <c r="X233" i="1"/>
  <c r="W233" i="1"/>
  <c r="V233" i="1"/>
  <c r="U233" i="1"/>
  <c r="T233" i="1"/>
  <c r="S233" i="1"/>
  <c r="R233" i="1"/>
  <c r="Q233" i="1"/>
  <c r="K233" i="1"/>
  <c r="I233" i="1"/>
  <c r="H233" i="1"/>
  <c r="G233" i="1"/>
  <c r="F233" i="1"/>
  <c r="D233" i="1"/>
  <c r="AA232" i="1"/>
  <c r="Z232" i="1"/>
  <c r="Y232" i="1"/>
  <c r="X232" i="1"/>
  <c r="W232" i="1"/>
  <c r="V232" i="1"/>
  <c r="U232" i="1"/>
  <c r="T232" i="1"/>
  <c r="S232" i="1"/>
  <c r="R232" i="1"/>
  <c r="Q232" i="1"/>
  <c r="K232" i="1"/>
  <c r="I232" i="1"/>
  <c r="H232" i="1"/>
  <c r="G232" i="1"/>
  <c r="F232" i="1"/>
  <c r="D232" i="1"/>
  <c r="AA231" i="1"/>
  <c r="Z231" i="1"/>
  <c r="Y231" i="1"/>
  <c r="X231" i="1"/>
  <c r="W231" i="1"/>
  <c r="V231" i="1"/>
  <c r="U231" i="1"/>
  <c r="T231" i="1"/>
  <c r="S231" i="1"/>
  <c r="R231" i="1"/>
  <c r="Q231" i="1"/>
  <c r="K231" i="1"/>
  <c r="I231" i="1"/>
  <c r="H231" i="1"/>
  <c r="G231" i="1"/>
  <c r="F231" i="1"/>
  <c r="D231" i="1"/>
  <c r="AA230" i="1"/>
  <c r="Z230" i="1"/>
  <c r="Y230" i="1"/>
  <c r="X230" i="1"/>
  <c r="W230" i="1"/>
  <c r="V230" i="1"/>
  <c r="U230" i="1"/>
  <c r="T230" i="1"/>
  <c r="S230" i="1"/>
  <c r="R230" i="1"/>
  <c r="Q230" i="1"/>
  <c r="K230" i="1"/>
  <c r="I230" i="1"/>
  <c r="H230" i="1"/>
  <c r="G230" i="1"/>
  <c r="F230" i="1"/>
  <c r="D230" i="1"/>
  <c r="AA229" i="1"/>
  <c r="Z229" i="1"/>
  <c r="Y229" i="1"/>
  <c r="X229" i="1"/>
  <c r="W229" i="1"/>
  <c r="V229" i="1"/>
  <c r="U229" i="1"/>
  <c r="T229" i="1"/>
  <c r="S229" i="1"/>
  <c r="R229" i="1"/>
  <c r="Q229" i="1"/>
  <c r="K229" i="1"/>
  <c r="I229" i="1"/>
  <c r="H229" i="1"/>
  <c r="G229" i="1"/>
  <c r="F229" i="1"/>
  <c r="D229" i="1"/>
  <c r="AA228" i="1"/>
  <c r="Z228" i="1"/>
  <c r="Y228" i="1"/>
  <c r="X228" i="1"/>
  <c r="W228" i="1"/>
  <c r="V228" i="1"/>
  <c r="U228" i="1"/>
  <c r="T228" i="1"/>
  <c r="S228" i="1"/>
  <c r="R228" i="1"/>
  <c r="Q228" i="1"/>
  <c r="K228" i="1"/>
  <c r="I228" i="1"/>
  <c r="H228" i="1"/>
  <c r="G228" i="1"/>
  <c r="F228" i="1"/>
  <c r="D228" i="1"/>
  <c r="AA227" i="1"/>
  <c r="Z227" i="1"/>
  <c r="Y227" i="1"/>
  <c r="X227" i="1"/>
  <c r="W227" i="1"/>
  <c r="V227" i="1"/>
  <c r="U227" i="1"/>
  <c r="T227" i="1"/>
  <c r="S227" i="1"/>
  <c r="R227" i="1"/>
  <c r="Q227" i="1"/>
  <c r="K227" i="1"/>
  <c r="I227" i="1"/>
  <c r="H227" i="1"/>
  <c r="G227" i="1"/>
  <c r="F227" i="1"/>
  <c r="D227" i="1"/>
  <c r="AA226" i="1"/>
  <c r="Z226" i="1"/>
  <c r="Y226" i="1"/>
  <c r="X226" i="1"/>
  <c r="W226" i="1"/>
  <c r="V226" i="1"/>
  <c r="U226" i="1"/>
  <c r="T226" i="1"/>
  <c r="S226" i="1"/>
  <c r="R226" i="1"/>
  <c r="Q226" i="1"/>
  <c r="K226" i="1"/>
  <c r="I226" i="1"/>
  <c r="H226" i="1"/>
  <c r="G226" i="1"/>
  <c r="F226" i="1"/>
  <c r="D226" i="1"/>
  <c r="AA225" i="1"/>
  <c r="Z225" i="1"/>
  <c r="Y225" i="1"/>
  <c r="X225" i="1"/>
  <c r="W225" i="1"/>
  <c r="V225" i="1"/>
  <c r="U225" i="1"/>
  <c r="T225" i="1"/>
  <c r="S225" i="1"/>
  <c r="R225" i="1"/>
  <c r="Q225" i="1"/>
  <c r="K225" i="1"/>
  <c r="I225" i="1"/>
  <c r="H225" i="1"/>
  <c r="G225" i="1"/>
  <c r="F225" i="1"/>
  <c r="D225" i="1"/>
  <c r="AA224" i="1"/>
  <c r="Z224" i="1"/>
  <c r="Y224" i="1"/>
  <c r="X224" i="1"/>
  <c r="W224" i="1"/>
  <c r="V224" i="1"/>
  <c r="U224" i="1"/>
  <c r="T224" i="1"/>
  <c r="S224" i="1"/>
  <c r="R224" i="1"/>
  <c r="Q224" i="1"/>
  <c r="K224" i="1"/>
  <c r="I224" i="1"/>
  <c r="H224" i="1"/>
  <c r="G224" i="1"/>
  <c r="F224" i="1"/>
  <c r="D224" i="1"/>
  <c r="AA223" i="1"/>
  <c r="Z223" i="1"/>
  <c r="Y223" i="1"/>
  <c r="X223" i="1"/>
  <c r="W223" i="1"/>
  <c r="V223" i="1"/>
  <c r="U223" i="1"/>
  <c r="T223" i="1"/>
  <c r="S223" i="1"/>
  <c r="R223" i="1"/>
  <c r="Q223" i="1"/>
  <c r="K223" i="1"/>
  <c r="I223" i="1"/>
  <c r="H223" i="1"/>
  <c r="G223" i="1"/>
  <c r="F223" i="1"/>
  <c r="D223" i="1"/>
  <c r="AA222" i="1"/>
  <c r="Z222" i="1"/>
  <c r="Y222" i="1"/>
  <c r="X222" i="1"/>
  <c r="W222" i="1"/>
  <c r="V222" i="1"/>
  <c r="U222" i="1"/>
  <c r="T222" i="1"/>
  <c r="S222" i="1"/>
  <c r="R222" i="1"/>
  <c r="Q222" i="1"/>
  <c r="K222" i="1"/>
  <c r="I222" i="1"/>
  <c r="H222" i="1"/>
  <c r="G222" i="1"/>
  <c r="F222" i="1"/>
  <c r="D222" i="1"/>
  <c r="AA221" i="1"/>
  <c r="Z221" i="1"/>
  <c r="Y221" i="1"/>
  <c r="X221" i="1"/>
  <c r="W221" i="1"/>
  <c r="V221" i="1"/>
  <c r="U221" i="1"/>
  <c r="T221" i="1"/>
  <c r="S221" i="1"/>
  <c r="R221" i="1"/>
  <c r="Q221" i="1"/>
  <c r="K221" i="1"/>
  <c r="I221" i="1"/>
  <c r="H221" i="1"/>
  <c r="G221" i="1"/>
  <c r="F221" i="1"/>
  <c r="D221" i="1"/>
  <c r="AA220" i="1"/>
  <c r="Z220" i="1"/>
  <c r="Y220" i="1"/>
  <c r="X220" i="1"/>
  <c r="W220" i="1"/>
  <c r="V220" i="1"/>
  <c r="U220" i="1"/>
  <c r="T220" i="1"/>
  <c r="S220" i="1"/>
  <c r="R220" i="1"/>
  <c r="Q220" i="1"/>
  <c r="K220" i="1"/>
  <c r="I220" i="1"/>
  <c r="H220" i="1"/>
  <c r="G220" i="1"/>
  <c r="F220" i="1"/>
  <c r="D220" i="1"/>
  <c r="AA219" i="1"/>
  <c r="Z219" i="1"/>
  <c r="Y219" i="1"/>
  <c r="X219" i="1"/>
  <c r="W219" i="1"/>
  <c r="V219" i="1"/>
  <c r="U219" i="1"/>
  <c r="T219" i="1"/>
  <c r="S219" i="1"/>
  <c r="R219" i="1"/>
  <c r="Q219" i="1"/>
  <c r="K219" i="1"/>
  <c r="I219" i="1"/>
  <c r="H219" i="1"/>
  <c r="G219" i="1"/>
  <c r="F219" i="1"/>
  <c r="D219" i="1"/>
  <c r="AA218" i="1"/>
  <c r="Z218" i="1"/>
  <c r="Y218" i="1"/>
  <c r="X218" i="1"/>
  <c r="W218" i="1"/>
  <c r="V218" i="1"/>
  <c r="U218" i="1"/>
  <c r="T218" i="1"/>
  <c r="S218" i="1"/>
  <c r="R218" i="1"/>
  <c r="Q218" i="1"/>
  <c r="K218" i="1"/>
  <c r="I218" i="1"/>
  <c r="H218" i="1"/>
  <c r="G218" i="1"/>
  <c r="F218" i="1"/>
  <c r="D218" i="1"/>
  <c r="AA217" i="1"/>
  <c r="Z217" i="1"/>
  <c r="Y217" i="1"/>
  <c r="X217" i="1"/>
  <c r="W217" i="1"/>
  <c r="V217" i="1"/>
  <c r="U217" i="1"/>
  <c r="T217" i="1"/>
  <c r="S217" i="1"/>
  <c r="R217" i="1"/>
  <c r="Q217" i="1"/>
  <c r="K217" i="1"/>
  <c r="I217" i="1"/>
  <c r="H217" i="1"/>
  <c r="G217" i="1"/>
  <c r="F217" i="1"/>
  <c r="D217" i="1"/>
  <c r="AA216" i="1"/>
  <c r="Z216" i="1"/>
  <c r="Y216" i="1"/>
  <c r="X216" i="1"/>
  <c r="W216" i="1"/>
  <c r="V216" i="1"/>
  <c r="U216" i="1"/>
  <c r="T216" i="1"/>
  <c r="S216" i="1"/>
  <c r="R216" i="1"/>
  <c r="Q216" i="1"/>
  <c r="K216" i="1"/>
  <c r="I216" i="1"/>
  <c r="H216" i="1"/>
  <c r="G216" i="1"/>
  <c r="F216" i="1"/>
  <c r="D216" i="1"/>
  <c r="AA215" i="1"/>
  <c r="Z215" i="1"/>
  <c r="Y215" i="1"/>
  <c r="X215" i="1"/>
  <c r="W215" i="1"/>
  <c r="V215" i="1"/>
  <c r="U215" i="1"/>
  <c r="T215" i="1"/>
  <c r="S215" i="1"/>
  <c r="R215" i="1"/>
  <c r="Q215" i="1"/>
  <c r="K215" i="1"/>
  <c r="I215" i="1"/>
  <c r="H215" i="1"/>
  <c r="G215" i="1"/>
  <c r="F215" i="1"/>
  <c r="D215" i="1"/>
  <c r="AA214" i="1"/>
  <c r="Z214" i="1"/>
  <c r="Y214" i="1"/>
  <c r="X214" i="1"/>
  <c r="W214" i="1"/>
  <c r="V214" i="1"/>
  <c r="U214" i="1"/>
  <c r="T214" i="1"/>
  <c r="S214" i="1"/>
  <c r="R214" i="1"/>
  <c r="Q214" i="1"/>
  <c r="K214" i="1"/>
  <c r="I214" i="1"/>
  <c r="H214" i="1"/>
  <c r="G214" i="1"/>
  <c r="F214" i="1"/>
  <c r="D214" i="1"/>
  <c r="AA213" i="1"/>
  <c r="Z213" i="1"/>
  <c r="Y213" i="1"/>
  <c r="X213" i="1"/>
  <c r="W213" i="1"/>
  <c r="V213" i="1"/>
  <c r="U213" i="1"/>
  <c r="T213" i="1"/>
  <c r="S213" i="1"/>
  <c r="R213" i="1"/>
  <c r="Q213" i="1"/>
  <c r="K213" i="1"/>
  <c r="I213" i="1"/>
  <c r="H213" i="1"/>
  <c r="G213" i="1"/>
  <c r="F213" i="1"/>
  <c r="D213" i="1"/>
  <c r="AA212" i="1"/>
  <c r="Z212" i="1"/>
  <c r="Y212" i="1"/>
  <c r="X212" i="1"/>
  <c r="W212" i="1"/>
  <c r="V212" i="1"/>
  <c r="U212" i="1"/>
  <c r="T212" i="1"/>
  <c r="S212" i="1"/>
  <c r="R212" i="1"/>
  <c r="Q212" i="1"/>
  <c r="K212" i="1"/>
  <c r="I212" i="1"/>
  <c r="H212" i="1"/>
  <c r="G212" i="1"/>
  <c r="F212" i="1"/>
  <c r="D212" i="1"/>
  <c r="AA211" i="1"/>
  <c r="Z211" i="1"/>
  <c r="Y211" i="1"/>
  <c r="X211" i="1"/>
  <c r="W211" i="1"/>
  <c r="V211" i="1"/>
  <c r="U211" i="1"/>
  <c r="T211" i="1"/>
  <c r="S211" i="1"/>
  <c r="R211" i="1"/>
  <c r="Q211" i="1"/>
  <c r="K211" i="1"/>
  <c r="I211" i="1"/>
  <c r="H211" i="1"/>
  <c r="G211" i="1"/>
  <c r="F211" i="1"/>
  <c r="D211" i="1"/>
  <c r="AA210" i="1"/>
  <c r="Z210" i="1"/>
  <c r="Y210" i="1"/>
  <c r="X210" i="1"/>
  <c r="W210" i="1"/>
  <c r="V210" i="1"/>
  <c r="U210" i="1"/>
  <c r="T210" i="1"/>
  <c r="S210" i="1"/>
  <c r="R210" i="1"/>
  <c r="Q210" i="1"/>
  <c r="K210" i="1"/>
  <c r="I210" i="1"/>
  <c r="H210" i="1"/>
  <c r="G210" i="1"/>
  <c r="F210" i="1"/>
  <c r="D210" i="1"/>
  <c r="AA209" i="1"/>
  <c r="Z209" i="1"/>
  <c r="Y209" i="1"/>
  <c r="X209" i="1"/>
  <c r="W209" i="1"/>
  <c r="V209" i="1"/>
  <c r="U209" i="1"/>
  <c r="T209" i="1"/>
  <c r="S209" i="1"/>
  <c r="R209" i="1"/>
  <c r="Q209" i="1"/>
  <c r="K209" i="1"/>
  <c r="I209" i="1"/>
  <c r="H209" i="1"/>
  <c r="G209" i="1"/>
  <c r="F209" i="1"/>
  <c r="D209" i="1"/>
  <c r="AA208" i="1"/>
  <c r="Z208" i="1"/>
  <c r="Y208" i="1"/>
  <c r="X208" i="1"/>
  <c r="W208" i="1"/>
  <c r="V208" i="1"/>
  <c r="U208" i="1"/>
  <c r="T208" i="1"/>
  <c r="S208" i="1"/>
  <c r="R208" i="1"/>
  <c r="Q208" i="1"/>
  <c r="K208" i="1"/>
  <c r="I208" i="1"/>
  <c r="H208" i="1"/>
  <c r="G208" i="1"/>
  <c r="F208" i="1"/>
  <c r="D208" i="1"/>
  <c r="AA207" i="1"/>
  <c r="Z207" i="1"/>
  <c r="Y207" i="1"/>
  <c r="X207" i="1"/>
  <c r="W207" i="1"/>
  <c r="V207" i="1"/>
  <c r="U207" i="1"/>
  <c r="T207" i="1"/>
  <c r="S207" i="1"/>
  <c r="R207" i="1"/>
  <c r="Q207" i="1"/>
  <c r="K207" i="1"/>
  <c r="I207" i="1"/>
  <c r="H207" i="1"/>
  <c r="G207" i="1"/>
  <c r="F207" i="1"/>
  <c r="D207" i="1"/>
  <c r="AA206" i="1"/>
  <c r="Z206" i="1"/>
  <c r="Y206" i="1"/>
  <c r="X206" i="1"/>
  <c r="W206" i="1"/>
  <c r="V206" i="1"/>
  <c r="U206" i="1"/>
  <c r="T206" i="1"/>
  <c r="S206" i="1"/>
  <c r="R206" i="1"/>
  <c r="Q206" i="1"/>
  <c r="K206" i="1"/>
  <c r="I206" i="1"/>
  <c r="H206" i="1"/>
  <c r="G206" i="1"/>
  <c r="F206" i="1"/>
  <c r="D206" i="1"/>
  <c r="AA205" i="1"/>
  <c r="Z205" i="1"/>
  <c r="Y205" i="1"/>
  <c r="X205" i="1"/>
  <c r="W205" i="1"/>
  <c r="V205" i="1"/>
  <c r="U205" i="1"/>
  <c r="T205" i="1"/>
  <c r="S205" i="1"/>
  <c r="R205" i="1"/>
  <c r="Q205" i="1"/>
  <c r="K205" i="1"/>
  <c r="I205" i="1"/>
  <c r="H205" i="1"/>
  <c r="G205" i="1"/>
  <c r="F205" i="1"/>
  <c r="D205" i="1"/>
  <c r="AA204" i="1"/>
  <c r="Z204" i="1"/>
  <c r="Y204" i="1"/>
  <c r="X204" i="1"/>
  <c r="W204" i="1"/>
  <c r="V204" i="1"/>
  <c r="U204" i="1"/>
  <c r="T204" i="1"/>
  <c r="S204" i="1"/>
  <c r="R204" i="1"/>
  <c r="Q204" i="1"/>
  <c r="K204" i="1"/>
  <c r="I204" i="1"/>
  <c r="H204" i="1"/>
  <c r="G204" i="1"/>
  <c r="F204" i="1"/>
  <c r="D204" i="1"/>
  <c r="AA203" i="1"/>
  <c r="Z203" i="1"/>
  <c r="Y203" i="1"/>
  <c r="X203" i="1"/>
  <c r="W203" i="1"/>
  <c r="V203" i="1"/>
  <c r="U203" i="1"/>
  <c r="T203" i="1"/>
  <c r="S203" i="1"/>
  <c r="R203" i="1"/>
  <c r="Q203" i="1"/>
  <c r="K203" i="1"/>
  <c r="I203" i="1"/>
  <c r="H203" i="1"/>
  <c r="G203" i="1"/>
  <c r="F203" i="1"/>
  <c r="D203" i="1"/>
  <c r="AA202" i="1"/>
  <c r="Z202" i="1"/>
  <c r="Y202" i="1"/>
  <c r="X202" i="1"/>
  <c r="W202" i="1"/>
  <c r="V202" i="1"/>
  <c r="U202" i="1"/>
  <c r="T202" i="1"/>
  <c r="S202" i="1"/>
  <c r="R202" i="1"/>
  <c r="Q202" i="1"/>
  <c r="K202" i="1"/>
  <c r="I202" i="1"/>
  <c r="H202" i="1"/>
  <c r="G202" i="1"/>
  <c r="F202" i="1"/>
  <c r="D202" i="1"/>
  <c r="AA201" i="1"/>
  <c r="Z201" i="1"/>
  <c r="Y201" i="1"/>
  <c r="X201" i="1"/>
  <c r="W201" i="1"/>
  <c r="V201" i="1"/>
  <c r="U201" i="1"/>
  <c r="T201" i="1"/>
  <c r="S201" i="1"/>
  <c r="R201" i="1"/>
  <c r="Q201" i="1"/>
  <c r="K201" i="1"/>
  <c r="I201" i="1"/>
  <c r="H201" i="1"/>
  <c r="G201" i="1"/>
  <c r="F201" i="1"/>
  <c r="D201" i="1"/>
  <c r="AA200" i="1"/>
  <c r="Z200" i="1"/>
  <c r="Y200" i="1"/>
  <c r="X200" i="1"/>
  <c r="W200" i="1"/>
  <c r="V200" i="1"/>
  <c r="U200" i="1"/>
  <c r="T200" i="1"/>
  <c r="S200" i="1"/>
  <c r="R200" i="1"/>
  <c r="Q200" i="1"/>
  <c r="K200" i="1"/>
  <c r="I200" i="1"/>
  <c r="H200" i="1"/>
  <c r="G200" i="1"/>
  <c r="F200" i="1"/>
  <c r="D200" i="1"/>
  <c r="AA199" i="1"/>
  <c r="Z199" i="1"/>
  <c r="Y199" i="1"/>
  <c r="X199" i="1"/>
  <c r="W199" i="1"/>
  <c r="V199" i="1"/>
  <c r="U199" i="1"/>
  <c r="T199" i="1"/>
  <c r="S199" i="1"/>
  <c r="R199" i="1"/>
  <c r="Q199" i="1"/>
  <c r="K199" i="1"/>
  <c r="I199" i="1"/>
  <c r="H199" i="1"/>
  <c r="G199" i="1"/>
  <c r="F199" i="1"/>
  <c r="D199" i="1"/>
  <c r="AA198" i="1"/>
  <c r="Z198" i="1"/>
  <c r="Y198" i="1"/>
  <c r="X198" i="1"/>
  <c r="W198" i="1"/>
  <c r="V198" i="1"/>
  <c r="U198" i="1"/>
  <c r="T198" i="1"/>
  <c r="S198" i="1"/>
  <c r="R198" i="1"/>
  <c r="Q198" i="1"/>
  <c r="K198" i="1"/>
  <c r="I198" i="1"/>
  <c r="H198" i="1"/>
  <c r="G198" i="1"/>
  <c r="F198" i="1"/>
  <c r="D198" i="1"/>
  <c r="AA197" i="1"/>
  <c r="Z197" i="1"/>
  <c r="Y197" i="1"/>
  <c r="X197" i="1"/>
  <c r="W197" i="1"/>
  <c r="V197" i="1"/>
  <c r="U197" i="1"/>
  <c r="T197" i="1"/>
  <c r="S197" i="1"/>
  <c r="R197" i="1"/>
  <c r="Q197" i="1"/>
  <c r="K197" i="1"/>
  <c r="I197" i="1"/>
  <c r="H197" i="1"/>
  <c r="G197" i="1"/>
  <c r="F197" i="1"/>
  <c r="D197" i="1"/>
  <c r="AA196" i="1"/>
  <c r="Z196" i="1"/>
  <c r="Y196" i="1"/>
  <c r="X196" i="1"/>
  <c r="W196" i="1"/>
  <c r="V196" i="1"/>
  <c r="U196" i="1"/>
  <c r="T196" i="1"/>
  <c r="S196" i="1"/>
  <c r="R196" i="1"/>
  <c r="Q196" i="1"/>
  <c r="K196" i="1"/>
  <c r="I196" i="1"/>
  <c r="H196" i="1"/>
  <c r="G196" i="1"/>
  <c r="F196" i="1"/>
  <c r="D196" i="1"/>
  <c r="AA195" i="1"/>
  <c r="Z195" i="1"/>
  <c r="Y195" i="1"/>
  <c r="X195" i="1"/>
  <c r="W195" i="1"/>
  <c r="V195" i="1"/>
  <c r="U195" i="1"/>
  <c r="T195" i="1"/>
  <c r="S195" i="1"/>
  <c r="R195" i="1"/>
  <c r="Q195" i="1"/>
  <c r="K195" i="1"/>
  <c r="I195" i="1"/>
  <c r="H195" i="1"/>
  <c r="G195" i="1"/>
  <c r="F195" i="1"/>
  <c r="D195" i="1"/>
  <c r="AA194" i="1"/>
  <c r="Z194" i="1"/>
  <c r="Y194" i="1"/>
  <c r="X194" i="1"/>
  <c r="W194" i="1"/>
  <c r="V194" i="1"/>
  <c r="U194" i="1"/>
  <c r="T194" i="1"/>
  <c r="S194" i="1"/>
  <c r="R194" i="1"/>
  <c r="Q194" i="1"/>
  <c r="K194" i="1"/>
  <c r="I194" i="1"/>
  <c r="H194" i="1"/>
  <c r="G194" i="1"/>
  <c r="F194" i="1"/>
  <c r="D194" i="1"/>
  <c r="AA193" i="1"/>
  <c r="Z193" i="1"/>
  <c r="Y193" i="1"/>
  <c r="X193" i="1"/>
  <c r="W193" i="1"/>
  <c r="V193" i="1"/>
  <c r="U193" i="1"/>
  <c r="T193" i="1"/>
  <c r="S193" i="1"/>
  <c r="R193" i="1"/>
  <c r="Q193" i="1"/>
  <c r="K193" i="1"/>
  <c r="I193" i="1"/>
  <c r="H193" i="1"/>
  <c r="G193" i="1"/>
  <c r="F193" i="1"/>
  <c r="D193" i="1"/>
  <c r="AA192" i="1"/>
  <c r="Z192" i="1"/>
  <c r="Y192" i="1"/>
  <c r="X192" i="1"/>
  <c r="W192" i="1"/>
  <c r="V192" i="1"/>
  <c r="U192" i="1"/>
  <c r="T192" i="1"/>
  <c r="S192" i="1"/>
  <c r="R192" i="1"/>
  <c r="Q192" i="1"/>
  <c r="K192" i="1"/>
  <c r="I192" i="1"/>
  <c r="H192" i="1"/>
  <c r="G192" i="1"/>
  <c r="F192" i="1"/>
  <c r="D192" i="1"/>
  <c r="C192" i="1"/>
  <c r="AA191" i="1"/>
  <c r="Z191" i="1"/>
  <c r="Y191" i="1"/>
  <c r="X191" i="1"/>
  <c r="W191" i="1"/>
  <c r="V191" i="1"/>
  <c r="U191" i="1"/>
  <c r="T191" i="1"/>
  <c r="S191" i="1"/>
  <c r="R191" i="1"/>
  <c r="Q191" i="1"/>
  <c r="K191" i="1"/>
  <c r="I191" i="1"/>
  <c r="H191" i="1"/>
  <c r="G191" i="1"/>
  <c r="F191" i="1"/>
  <c r="D191" i="1"/>
  <c r="AA190" i="1"/>
  <c r="Z190" i="1"/>
  <c r="Y190" i="1"/>
  <c r="X190" i="1"/>
  <c r="W190" i="1"/>
  <c r="V190" i="1"/>
  <c r="U190" i="1"/>
  <c r="T190" i="1"/>
  <c r="S190" i="1"/>
  <c r="R190" i="1"/>
  <c r="Q190" i="1"/>
  <c r="K190" i="1"/>
  <c r="I190" i="1"/>
  <c r="H190" i="1"/>
  <c r="G190" i="1"/>
  <c r="F190" i="1"/>
  <c r="D190" i="1"/>
  <c r="C190" i="1"/>
  <c r="AA189" i="1"/>
  <c r="Z189" i="1"/>
  <c r="Y189" i="1"/>
  <c r="X189" i="1"/>
  <c r="W189" i="1"/>
  <c r="V189" i="1"/>
  <c r="U189" i="1"/>
  <c r="T189" i="1"/>
  <c r="S189" i="1"/>
  <c r="R189" i="1"/>
  <c r="Q189" i="1"/>
  <c r="K189" i="1"/>
  <c r="I189" i="1"/>
  <c r="H189" i="1"/>
  <c r="G189" i="1"/>
  <c r="F189" i="1"/>
  <c r="D189" i="1"/>
  <c r="C189" i="1"/>
  <c r="AA188" i="1"/>
  <c r="Z188" i="1"/>
  <c r="Y188" i="1"/>
  <c r="X188" i="1"/>
  <c r="W188" i="1"/>
  <c r="V188" i="1"/>
  <c r="U188" i="1"/>
  <c r="T188" i="1"/>
  <c r="S188" i="1"/>
  <c r="R188" i="1"/>
  <c r="Q188" i="1"/>
  <c r="K188" i="1"/>
  <c r="I188" i="1"/>
  <c r="H188" i="1"/>
  <c r="G188" i="1"/>
  <c r="F188" i="1"/>
  <c r="D188" i="1"/>
  <c r="C188" i="1"/>
  <c r="AA187" i="1"/>
  <c r="Z187" i="1"/>
  <c r="Y187" i="1"/>
  <c r="X187" i="1"/>
  <c r="W187" i="1"/>
  <c r="V187" i="1"/>
  <c r="U187" i="1"/>
  <c r="T187" i="1"/>
  <c r="S187" i="1"/>
  <c r="R187" i="1"/>
  <c r="Q187" i="1"/>
  <c r="K187" i="1"/>
  <c r="I187" i="1"/>
  <c r="H187" i="1"/>
  <c r="G187" i="1"/>
  <c r="F187" i="1"/>
  <c r="D187" i="1"/>
  <c r="AA186" i="1"/>
  <c r="Z186" i="1"/>
  <c r="Y186" i="1"/>
  <c r="X186" i="1"/>
  <c r="W186" i="1"/>
  <c r="V186" i="1"/>
  <c r="U186" i="1"/>
  <c r="T186" i="1"/>
  <c r="S186" i="1"/>
  <c r="R186" i="1"/>
  <c r="Q186" i="1"/>
  <c r="K186" i="1"/>
  <c r="I186" i="1"/>
  <c r="H186" i="1"/>
  <c r="G186" i="1"/>
  <c r="F186" i="1"/>
  <c r="D186" i="1"/>
  <c r="C186" i="1"/>
  <c r="AA185" i="1"/>
  <c r="Z185" i="1"/>
  <c r="Y185" i="1"/>
  <c r="X185" i="1"/>
  <c r="W185" i="1"/>
  <c r="V185" i="1"/>
  <c r="U185" i="1"/>
  <c r="T185" i="1"/>
  <c r="S185" i="1"/>
  <c r="R185" i="1"/>
  <c r="Q185" i="1"/>
  <c r="K185" i="1"/>
  <c r="I185" i="1"/>
  <c r="H185" i="1"/>
  <c r="G185" i="1"/>
  <c r="F185" i="1"/>
  <c r="D185" i="1"/>
  <c r="C185" i="1"/>
  <c r="AA184" i="1"/>
  <c r="Z184" i="1"/>
  <c r="Y184" i="1"/>
  <c r="X184" i="1"/>
  <c r="W184" i="1"/>
  <c r="V184" i="1"/>
  <c r="U184" i="1"/>
  <c r="T184" i="1"/>
  <c r="S184" i="1"/>
  <c r="R184" i="1"/>
  <c r="Q184" i="1"/>
  <c r="K184" i="1"/>
  <c r="I184" i="1"/>
  <c r="H184" i="1"/>
  <c r="G184" i="1"/>
  <c r="F184" i="1"/>
  <c r="D184" i="1"/>
  <c r="C184" i="1"/>
  <c r="AA183" i="1"/>
  <c r="Z183" i="1"/>
  <c r="Y183" i="1"/>
  <c r="X183" i="1"/>
  <c r="W183" i="1"/>
  <c r="V183" i="1"/>
  <c r="U183" i="1"/>
  <c r="T183" i="1"/>
  <c r="S183" i="1"/>
  <c r="R183" i="1"/>
  <c r="Q183" i="1"/>
  <c r="K183" i="1"/>
  <c r="I183" i="1"/>
  <c r="H183" i="1"/>
  <c r="G183" i="1"/>
  <c r="F183" i="1"/>
  <c r="D183" i="1"/>
  <c r="C183" i="1"/>
  <c r="AA182" i="1"/>
  <c r="Z182" i="1"/>
  <c r="Y182" i="1"/>
  <c r="X182" i="1"/>
  <c r="W182" i="1"/>
  <c r="V182" i="1"/>
  <c r="U182" i="1"/>
  <c r="T182" i="1"/>
  <c r="S182" i="1"/>
  <c r="R182" i="1"/>
  <c r="Q182" i="1"/>
  <c r="K182" i="1"/>
  <c r="I182" i="1"/>
  <c r="H182" i="1"/>
  <c r="G182" i="1"/>
  <c r="F182" i="1"/>
  <c r="D182" i="1"/>
  <c r="C182" i="1"/>
  <c r="AA181" i="1"/>
  <c r="Z181" i="1"/>
  <c r="Y181" i="1"/>
  <c r="X181" i="1"/>
  <c r="W181" i="1"/>
  <c r="V181" i="1"/>
  <c r="U181" i="1"/>
  <c r="T181" i="1"/>
  <c r="S181" i="1"/>
  <c r="R181" i="1"/>
  <c r="Q181" i="1"/>
  <c r="K181" i="1"/>
  <c r="I181" i="1"/>
  <c r="H181" i="1"/>
  <c r="G181" i="1"/>
  <c r="F181" i="1"/>
  <c r="D181" i="1"/>
  <c r="C181" i="1"/>
  <c r="AA180" i="1"/>
  <c r="Z180" i="1"/>
  <c r="Y180" i="1"/>
  <c r="X180" i="1"/>
  <c r="W180" i="1"/>
  <c r="V180" i="1"/>
  <c r="U180" i="1"/>
  <c r="T180" i="1"/>
  <c r="S180" i="1"/>
  <c r="R180" i="1"/>
  <c r="Q180" i="1"/>
  <c r="K180" i="1"/>
  <c r="I180" i="1"/>
  <c r="H180" i="1"/>
  <c r="G180" i="1"/>
  <c r="F180" i="1"/>
  <c r="D180" i="1"/>
  <c r="AA179" i="1"/>
  <c r="Z179" i="1"/>
  <c r="Y179" i="1"/>
  <c r="X179" i="1"/>
  <c r="W179" i="1"/>
  <c r="V179" i="1"/>
  <c r="U179" i="1"/>
  <c r="T179" i="1"/>
  <c r="S179" i="1"/>
  <c r="R179" i="1"/>
  <c r="Q179" i="1"/>
  <c r="K179" i="1"/>
  <c r="I179" i="1"/>
  <c r="H179" i="1"/>
  <c r="G179" i="1"/>
  <c r="F179" i="1"/>
  <c r="D179" i="1"/>
  <c r="AA178" i="1"/>
  <c r="Z178" i="1"/>
  <c r="Y178" i="1"/>
  <c r="X178" i="1"/>
  <c r="W178" i="1"/>
  <c r="V178" i="1"/>
  <c r="U178" i="1"/>
  <c r="T178" i="1"/>
  <c r="S178" i="1"/>
  <c r="R178" i="1"/>
  <c r="Q178" i="1"/>
  <c r="K178" i="1"/>
  <c r="I178" i="1"/>
  <c r="H178" i="1"/>
  <c r="G178" i="1"/>
  <c r="F178" i="1"/>
  <c r="D178" i="1"/>
  <c r="AA177" i="1"/>
  <c r="Z177" i="1"/>
  <c r="Y177" i="1"/>
  <c r="X177" i="1"/>
  <c r="W177" i="1"/>
  <c r="V177" i="1"/>
  <c r="U177" i="1"/>
  <c r="T177" i="1"/>
  <c r="S177" i="1"/>
  <c r="R177" i="1"/>
  <c r="Q177" i="1"/>
  <c r="K177" i="1"/>
  <c r="I177" i="1"/>
  <c r="H177" i="1"/>
  <c r="G177" i="1"/>
  <c r="F177" i="1"/>
  <c r="D177" i="1"/>
  <c r="AA176" i="1"/>
  <c r="Z176" i="1"/>
  <c r="Y176" i="1"/>
  <c r="X176" i="1"/>
  <c r="W176" i="1"/>
  <c r="V176" i="1"/>
  <c r="U176" i="1"/>
  <c r="T176" i="1"/>
  <c r="S176" i="1"/>
  <c r="R176" i="1"/>
  <c r="Q176" i="1"/>
  <c r="K176" i="1"/>
  <c r="I176" i="1"/>
  <c r="H176" i="1"/>
  <c r="G176" i="1"/>
  <c r="F176" i="1"/>
  <c r="D176" i="1"/>
  <c r="AA175" i="1"/>
  <c r="Z175" i="1"/>
  <c r="Y175" i="1"/>
  <c r="X175" i="1"/>
  <c r="W175" i="1"/>
  <c r="V175" i="1"/>
  <c r="U175" i="1"/>
  <c r="T175" i="1"/>
  <c r="S175" i="1"/>
  <c r="R175" i="1"/>
  <c r="Q175" i="1"/>
  <c r="K175" i="1"/>
  <c r="I175" i="1"/>
  <c r="H175" i="1"/>
  <c r="G175" i="1"/>
  <c r="F175" i="1"/>
  <c r="D175" i="1"/>
  <c r="C175" i="1"/>
  <c r="AA174" i="1"/>
  <c r="Z174" i="1"/>
  <c r="Y174" i="1"/>
  <c r="X174" i="1"/>
  <c r="W174" i="1"/>
  <c r="V174" i="1"/>
  <c r="U174" i="1"/>
  <c r="T174" i="1"/>
  <c r="S174" i="1"/>
  <c r="R174" i="1"/>
  <c r="Q174" i="1"/>
  <c r="K174" i="1"/>
  <c r="I174" i="1"/>
  <c r="H174" i="1"/>
  <c r="G174" i="1"/>
  <c r="F174" i="1"/>
  <c r="D174" i="1"/>
  <c r="AA173" i="1"/>
  <c r="Z173" i="1"/>
  <c r="Y173" i="1"/>
  <c r="X173" i="1"/>
  <c r="W173" i="1"/>
  <c r="V173" i="1"/>
  <c r="U173" i="1"/>
  <c r="T173" i="1"/>
  <c r="S173" i="1"/>
  <c r="R173" i="1"/>
  <c r="Q173" i="1"/>
  <c r="K173" i="1"/>
  <c r="I173" i="1"/>
  <c r="H173" i="1"/>
  <c r="G173" i="1"/>
  <c r="F173" i="1"/>
  <c r="D173" i="1"/>
  <c r="AA172" i="1"/>
  <c r="Z172" i="1"/>
  <c r="Y172" i="1"/>
  <c r="X172" i="1"/>
  <c r="W172" i="1"/>
  <c r="V172" i="1"/>
  <c r="U172" i="1"/>
  <c r="T172" i="1"/>
  <c r="S172" i="1"/>
  <c r="R172" i="1"/>
  <c r="Q172" i="1"/>
  <c r="K172" i="1"/>
  <c r="I172" i="1"/>
  <c r="H172" i="1"/>
  <c r="G172" i="1"/>
  <c r="F172" i="1"/>
  <c r="D172" i="1"/>
  <c r="AA171" i="1"/>
  <c r="Z171" i="1"/>
  <c r="Y171" i="1"/>
  <c r="X171" i="1"/>
  <c r="W171" i="1"/>
  <c r="V171" i="1"/>
  <c r="U171" i="1"/>
  <c r="T171" i="1"/>
  <c r="S171" i="1"/>
  <c r="R171" i="1"/>
  <c r="Q171" i="1"/>
  <c r="K171" i="1"/>
  <c r="I171" i="1"/>
  <c r="H171" i="1"/>
  <c r="G171" i="1"/>
  <c r="F171" i="1"/>
  <c r="D171" i="1"/>
  <c r="AA170" i="1"/>
  <c r="Z170" i="1"/>
  <c r="Y170" i="1"/>
  <c r="X170" i="1"/>
  <c r="W170" i="1"/>
  <c r="V170" i="1"/>
  <c r="U170" i="1"/>
  <c r="T170" i="1"/>
  <c r="S170" i="1"/>
  <c r="R170" i="1"/>
  <c r="Q170" i="1"/>
  <c r="K170" i="1"/>
  <c r="I170" i="1"/>
  <c r="H170" i="1"/>
  <c r="G170" i="1"/>
  <c r="F170" i="1"/>
  <c r="D170" i="1"/>
  <c r="AA169" i="1"/>
  <c r="Z169" i="1"/>
  <c r="Y169" i="1"/>
  <c r="X169" i="1"/>
  <c r="W169" i="1"/>
  <c r="V169" i="1"/>
  <c r="U169" i="1"/>
  <c r="T169" i="1"/>
  <c r="S169" i="1"/>
  <c r="R169" i="1"/>
  <c r="Q169" i="1"/>
  <c r="K169" i="1"/>
  <c r="I169" i="1"/>
  <c r="H169" i="1"/>
  <c r="G169" i="1"/>
  <c r="F169" i="1"/>
  <c r="D169" i="1"/>
  <c r="AA168" i="1"/>
  <c r="Z168" i="1"/>
  <c r="Y168" i="1"/>
  <c r="X168" i="1"/>
  <c r="W168" i="1"/>
  <c r="V168" i="1"/>
  <c r="U168" i="1"/>
  <c r="T168" i="1"/>
  <c r="S168" i="1"/>
  <c r="R168" i="1"/>
  <c r="Q168" i="1"/>
  <c r="K168" i="1"/>
  <c r="I168" i="1"/>
  <c r="H168" i="1"/>
  <c r="G168" i="1"/>
  <c r="F168" i="1"/>
  <c r="D168" i="1"/>
  <c r="AA167" i="1"/>
  <c r="Z167" i="1"/>
  <c r="Y167" i="1"/>
  <c r="X167" i="1"/>
  <c r="W167" i="1"/>
  <c r="V167" i="1"/>
  <c r="U167" i="1"/>
  <c r="T167" i="1"/>
  <c r="S167" i="1"/>
  <c r="R167" i="1"/>
  <c r="Q167" i="1"/>
  <c r="K167" i="1"/>
  <c r="I167" i="1"/>
  <c r="H167" i="1"/>
  <c r="G167" i="1"/>
  <c r="F167" i="1"/>
  <c r="D167" i="1"/>
  <c r="AA166" i="1"/>
  <c r="Z166" i="1"/>
  <c r="Y166" i="1"/>
  <c r="X166" i="1"/>
  <c r="W166" i="1"/>
  <c r="V166" i="1"/>
  <c r="U166" i="1"/>
  <c r="T166" i="1"/>
  <c r="S166" i="1"/>
  <c r="R166" i="1"/>
  <c r="Q166" i="1"/>
  <c r="K166" i="1"/>
  <c r="I166" i="1"/>
  <c r="H166" i="1"/>
  <c r="G166" i="1"/>
  <c r="F166" i="1"/>
  <c r="D166" i="1"/>
  <c r="AA165" i="1"/>
  <c r="Z165" i="1"/>
  <c r="Y165" i="1"/>
  <c r="X165" i="1"/>
  <c r="W165" i="1"/>
  <c r="V165" i="1"/>
  <c r="U165" i="1"/>
  <c r="T165" i="1"/>
  <c r="S165" i="1"/>
  <c r="R165" i="1"/>
  <c r="Q165" i="1"/>
  <c r="K165" i="1"/>
  <c r="I165" i="1"/>
  <c r="H165" i="1"/>
  <c r="G165" i="1"/>
  <c r="F165" i="1"/>
  <c r="D165" i="1"/>
  <c r="C165" i="1"/>
  <c r="Z164" i="1"/>
  <c r="Y164" i="1"/>
  <c r="X164" i="1"/>
  <c r="W164" i="1"/>
  <c r="V164" i="1"/>
  <c r="U164" i="1"/>
  <c r="T164" i="1"/>
  <c r="S164" i="1"/>
  <c r="R164" i="1"/>
  <c r="Q164" i="1"/>
  <c r="K164" i="1"/>
  <c r="I164" i="1"/>
  <c r="H164" i="1"/>
  <c r="G164" i="1"/>
  <c r="F164" i="1"/>
  <c r="D164" i="1"/>
  <c r="AA163" i="1"/>
  <c r="Z163" i="1"/>
  <c r="Y163" i="1"/>
  <c r="X163" i="1"/>
  <c r="W163" i="1"/>
  <c r="V163" i="1"/>
  <c r="U163" i="1"/>
  <c r="T163" i="1"/>
  <c r="S163" i="1"/>
  <c r="R163" i="1"/>
  <c r="Q163" i="1"/>
  <c r="K163" i="1"/>
  <c r="I163" i="1"/>
  <c r="H163" i="1"/>
  <c r="G163" i="1"/>
  <c r="F163" i="1"/>
  <c r="D163" i="1"/>
  <c r="AA162" i="1"/>
  <c r="Z162" i="1"/>
  <c r="Y162" i="1"/>
  <c r="X162" i="1"/>
  <c r="W162" i="1"/>
  <c r="V162" i="1"/>
  <c r="U162" i="1"/>
  <c r="T162" i="1"/>
  <c r="S162" i="1"/>
  <c r="R162" i="1"/>
  <c r="Q162" i="1"/>
  <c r="K162" i="1"/>
  <c r="I162" i="1"/>
  <c r="H162" i="1"/>
  <c r="G162" i="1"/>
  <c r="F162" i="1"/>
  <c r="D162" i="1"/>
  <c r="AA161" i="1"/>
  <c r="Z161" i="1"/>
  <c r="Y161" i="1"/>
  <c r="X161" i="1"/>
  <c r="W161" i="1"/>
  <c r="V161" i="1"/>
  <c r="U161" i="1"/>
  <c r="T161" i="1"/>
  <c r="S161" i="1"/>
  <c r="R161" i="1"/>
  <c r="Q161" i="1"/>
  <c r="K161" i="1"/>
  <c r="I161" i="1"/>
  <c r="H161" i="1"/>
  <c r="G161" i="1"/>
  <c r="F161" i="1"/>
  <c r="D161" i="1"/>
  <c r="AA160" i="1"/>
  <c r="Z160" i="1"/>
  <c r="Y160" i="1"/>
  <c r="X160" i="1"/>
  <c r="W160" i="1"/>
  <c r="V160" i="1"/>
  <c r="U160" i="1"/>
  <c r="T160" i="1"/>
  <c r="S160" i="1"/>
  <c r="R160" i="1"/>
  <c r="Q160" i="1"/>
  <c r="K160" i="1"/>
  <c r="I160" i="1"/>
  <c r="H160" i="1"/>
  <c r="G160" i="1"/>
  <c r="F160" i="1"/>
  <c r="D160" i="1"/>
  <c r="AA159" i="1"/>
  <c r="Z159" i="1"/>
  <c r="Y159" i="1"/>
  <c r="X159" i="1"/>
  <c r="W159" i="1"/>
  <c r="V159" i="1"/>
  <c r="U159" i="1"/>
  <c r="T159" i="1"/>
  <c r="S159" i="1"/>
  <c r="R159" i="1"/>
  <c r="Q159" i="1"/>
  <c r="K159" i="1"/>
  <c r="I159" i="1"/>
  <c r="H159" i="1"/>
  <c r="G159" i="1"/>
  <c r="F159" i="1"/>
  <c r="D159" i="1"/>
  <c r="AA158" i="1"/>
  <c r="Z158" i="1"/>
  <c r="Y158" i="1"/>
  <c r="X158" i="1"/>
  <c r="W158" i="1"/>
  <c r="V158" i="1"/>
  <c r="U158" i="1"/>
  <c r="T158" i="1"/>
  <c r="S158" i="1"/>
  <c r="R158" i="1"/>
  <c r="Q158" i="1"/>
  <c r="K158" i="1"/>
  <c r="I158" i="1"/>
  <c r="H158" i="1"/>
  <c r="G158" i="1"/>
  <c r="F158" i="1"/>
  <c r="D158" i="1"/>
  <c r="AA157" i="1"/>
  <c r="Z157" i="1"/>
  <c r="Y157" i="1"/>
  <c r="X157" i="1"/>
  <c r="W157" i="1"/>
  <c r="V157" i="1"/>
  <c r="U157" i="1"/>
  <c r="T157" i="1"/>
  <c r="S157" i="1"/>
  <c r="R157" i="1"/>
  <c r="Q157" i="1"/>
  <c r="K157" i="1"/>
  <c r="I157" i="1"/>
  <c r="H157" i="1"/>
  <c r="G157" i="1"/>
  <c r="F157" i="1"/>
  <c r="D157" i="1"/>
  <c r="AA156" i="1"/>
  <c r="Z156" i="1"/>
  <c r="Y156" i="1"/>
  <c r="X156" i="1"/>
  <c r="W156" i="1"/>
  <c r="V156" i="1"/>
  <c r="U156" i="1"/>
  <c r="T156" i="1"/>
  <c r="S156" i="1"/>
  <c r="R156" i="1"/>
  <c r="Q156" i="1"/>
  <c r="K156" i="1"/>
  <c r="I156" i="1"/>
  <c r="H156" i="1"/>
  <c r="G156" i="1"/>
  <c r="F156" i="1"/>
  <c r="D156" i="1"/>
  <c r="AA155" i="1"/>
  <c r="Z155" i="1"/>
  <c r="Y155" i="1"/>
  <c r="X155" i="1"/>
  <c r="W155" i="1"/>
  <c r="V155" i="1"/>
  <c r="U155" i="1"/>
  <c r="T155" i="1"/>
  <c r="S155" i="1"/>
  <c r="R155" i="1"/>
  <c r="Q155" i="1"/>
  <c r="K155" i="1"/>
  <c r="I155" i="1"/>
  <c r="H155" i="1"/>
  <c r="G155" i="1"/>
  <c r="F155" i="1"/>
  <c r="D155" i="1"/>
  <c r="AA154" i="1"/>
  <c r="Z154" i="1"/>
  <c r="Y154" i="1"/>
  <c r="X154" i="1"/>
  <c r="W154" i="1"/>
  <c r="V154" i="1"/>
  <c r="U154" i="1"/>
  <c r="T154" i="1"/>
  <c r="S154" i="1"/>
  <c r="R154" i="1"/>
  <c r="Q154" i="1"/>
  <c r="K154" i="1"/>
  <c r="I154" i="1"/>
  <c r="H154" i="1"/>
  <c r="G154" i="1"/>
  <c r="F154" i="1"/>
  <c r="D154" i="1"/>
  <c r="AA153" i="1"/>
  <c r="Z153" i="1"/>
  <c r="Y153" i="1"/>
  <c r="X153" i="1"/>
  <c r="W153" i="1"/>
  <c r="V153" i="1"/>
  <c r="U153" i="1"/>
  <c r="T153" i="1"/>
  <c r="S153" i="1"/>
  <c r="R153" i="1"/>
  <c r="Q153" i="1"/>
  <c r="K153" i="1"/>
  <c r="I153" i="1"/>
  <c r="H153" i="1"/>
  <c r="G153" i="1"/>
  <c r="F153" i="1"/>
  <c r="D153" i="1"/>
  <c r="AA152" i="1"/>
  <c r="Z152" i="1"/>
  <c r="Y152" i="1"/>
  <c r="X152" i="1"/>
  <c r="W152" i="1"/>
  <c r="V152" i="1"/>
  <c r="U152" i="1"/>
  <c r="T152" i="1"/>
  <c r="S152" i="1"/>
  <c r="R152" i="1"/>
  <c r="Q152" i="1"/>
  <c r="K152" i="1"/>
  <c r="I152" i="1"/>
  <c r="H152" i="1"/>
  <c r="G152" i="1"/>
  <c r="F152" i="1"/>
  <c r="D152" i="1"/>
  <c r="AA151" i="1"/>
  <c r="Z151" i="1"/>
  <c r="Y151" i="1"/>
  <c r="X151" i="1"/>
  <c r="W151" i="1"/>
  <c r="V151" i="1"/>
  <c r="U151" i="1"/>
  <c r="T151" i="1"/>
  <c r="S151" i="1"/>
  <c r="R151" i="1"/>
  <c r="Q151" i="1"/>
  <c r="K151" i="1"/>
  <c r="I151" i="1"/>
  <c r="H151" i="1"/>
  <c r="G151" i="1"/>
  <c r="F151" i="1"/>
  <c r="D151" i="1"/>
  <c r="AA150" i="1"/>
  <c r="Z150" i="1"/>
  <c r="Y150" i="1"/>
  <c r="X150" i="1"/>
  <c r="W150" i="1"/>
  <c r="V150" i="1"/>
  <c r="U150" i="1"/>
  <c r="T150" i="1"/>
  <c r="S150" i="1"/>
  <c r="R150" i="1"/>
  <c r="Q150" i="1"/>
  <c r="K150" i="1"/>
  <c r="I150" i="1"/>
  <c r="H150" i="1"/>
  <c r="G150" i="1"/>
  <c r="F150" i="1"/>
  <c r="D150" i="1"/>
  <c r="AA149" i="1"/>
  <c r="Z149" i="1"/>
  <c r="Y149" i="1"/>
  <c r="X149" i="1"/>
  <c r="W149" i="1"/>
  <c r="V149" i="1"/>
  <c r="U149" i="1"/>
  <c r="T149" i="1"/>
  <c r="S149" i="1"/>
  <c r="R149" i="1"/>
  <c r="Q149" i="1"/>
  <c r="K149" i="1"/>
  <c r="I149" i="1"/>
  <c r="H149" i="1"/>
  <c r="G149" i="1"/>
  <c r="F149" i="1"/>
  <c r="D149" i="1"/>
  <c r="AA148" i="1"/>
  <c r="Z148" i="1"/>
  <c r="Y148" i="1"/>
  <c r="X148" i="1"/>
  <c r="W148" i="1"/>
  <c r="V148" i="1"/>
  <c r="U148" i="1"/>
  <c r="T148" i="1"/>
  <c r="S148" i="1"/>
  <c r="R148" i="1"/>
  <c r="Q148" i="1"/>
  <c r="K148" i="1"/>
  <c r="I148" i="1"/>
  <c r="H148" i="1"/>
  <c r="G148" i="1"/>
  <c r="F148" i="1"/>
  <c r="D148" i="1"/>
  <c r="AA147" i="1"/>
  <c r="Z147" i="1"/>
  <c r="Y147" i="1"/>
  <c r="X147" i="1"/>
  <c r="W147" i="1"/>
  <c r="V147" i="1"/>
  <c r="U147" i="1"/>
  <c r="T147" i="1"/>
  <c r="S147" i="1"/>
  <c r="R147" i="1"/>
  <c r="Q147" i="1"/>
  <c r="K147" i="1"/>
  <c r="I147" i="1"/>
  <c r="H147" i="1"/>
  <c r="G147" i="1"/>
  <c r="F147" i="1"/>
  <c r="D147" i="1"/>
  <c r="C147" i="1"/>
  <c r="AA146" i="1"/>
  <c r="Z146" i="1"/>
  <c r="Y146" i="1"/>
  <c r="X146" i="1"/>
  <c r="W146" i="1"/>
  <c r="V146" i="1"/>
  <c r="U146" i="1"/>
  <c r="T146" i="1"/>
  <c r="S146" i="1"/>
  <c r="R146" i="1"/>
  <c r="Q146" i="1"/>
  <c r="K146" i="1"/>
  <c r="I146" i="1"/>
  <c r="H146" i="1"/>
  <c r="G146" i="1"/>
  <c r="F146" i="1"/>
  <c r="D146" i="1"/>
  <c r="Z145" i="1"/>
  <c r="Y145" i="1"/>
  <c r="X145" i="1"/>
  <c r="W145" i="1"/>
  <c r="V145" i="1"/>
  <c r="U145" i="1"/>
  <c r="T145" i="1"/>
  <c r="S145" i="1"/>
  <c r="R145" i="1"/>
  <c r="Q145" i="1"/>
  <c r="K145" i="1"/>
  <c r="I145" i="1"/>
  <c r="H145" i="1"/>
  <c r="G145" i="1"/>
  <c r="F145" i="1"/>
  <c r="D145" i="1"/>
  <c r="Z144" i="1"/>
  <c r="Y144" i="1"/>
  <c r="X144" i="1"/>
  <c r="W144" i="1"/>
  <c r="V144" i="1"/>
  <c r="U144" i="1"/>
  <c r="T144" i="1"/>
  <c r="S144" i="1"/>
  <c r="R144" i="1"/>
  <c r="Q144" i="1"/>
  <c r="K144" i="1"/>
  <c r="I144" i="1"/>
  <c r="H144" i="1"/>
  <c r="G144" i="1"/>
  <c r="F144" i="1"/>
  <c r="D144" i="1"/>
  <c r="AA143" i="1"/>
  <c r="Z143" i="1"/>
  <c r="Y143" i="1"/>
  <c r="X143" i="1"/>
  <c r="W143" i="1"/>
  <c r="V143" i="1"/>
  <c r="U143" i="1"/>
  <c r="T143" i="1"/>
  <c r="S143" i="1"/>
  <c r="R143" i="1"/>
  <c r="Q143" i="1"/>
  <c r="K143" i="1"/>
  <c r="I143" i="1"/>
  <c r="H143" i="1"/>
  <c r="G143" i="1"/>
  <c r="F143" i="1"/>
  <c r="D143" i="1"/>
  <c r="AA142" i="1"/>
  <c r="Z142" i="1"/>
  <c r="Y142" i="1"/>
  <c r="X142" i="1"/>
  <c r="W142" i="1"/>
  <c r="V142" i="1"/>
  <c r="U142" i="1"/>
  <c r="T142" i="1"/>
  <c r="S142" i="1"/>
  <c r="R142" i="1"/>
  <c r="Q142" i="1"/>
  <c r="K142" i="1"/>
  <c r="I142" i="1"/>
  <c r="H142" i="1"/>
  <c r="G142" i="1"/>
  <c r="F142" i="1"/>
  <c r="D142" i="1"/>
  <c r="AA141" i="1"/>
  <c r="Z141" i="1"/>
  <c r="Y141" i="1"/>
  <c r="X141" i="1"/>
  <c r="W141" i="1"/>
  <c r="V141" i="1"/>
  <c r="U141" i="1"/>
  <c r="T141" i="1"/>
  <c r="S141" i="1"/>
  <c r="R141" i="1"/>
  <c r="Q141" i="1"/>
  <c r="K141" i="1"/>
  <c r="I141" i="1"/>
  <c r="H141" i="1"/>
  <c r="G141" i="1"/>
  <c r="F141" i="1"/>
  <c r="D141" i="1"/>
  <c r="AA140" i="1"/>
  <c r="Z140" i="1"/>
  <c r="Y140" i="1"/>
  <c r="X140" i="1"/>
  <c r="W140" i="1"/>
  <c r="V140" i="1"/>
  <c r="U140" i="1"/>
  <c r="T140" i="1"/>
  <c r="S140" i="1"/>
  <c r="R140" i="1"/>
  <c r="Q140" i="1"/>
  <c r="K140" i="1"/>
  <c r="I140" i="1"/>
  <c r="H140" i="1"/>
  <c r="G140" i="1"/>
  <c r="F140" i="1"/>
  <c r="D140" i="1"/>
  <c r="AA139" i="1"/>
  <c r="Z139" i="1"/>
  <c r="Y139" i="1"/>
  <c r="X139" i="1"/>
  <c r="W139" i="1"/>
  <c r="V139" i="1"/>
  <c r="U139" i="1"/>
  <c r="T139" i="1"/>
  <c r="S139" i="1"/>
  <c r="R139" i="1"/>
  <c r="Q139" i="1"/>
  <c r="K139" i="1"/>
  <c r="I139" i="1"/>
  <c r="H139" i="1"/>
  <c r="G139" i="1"/>
  <c r="F139" i="1"/>
  <c r="D139" i="1"/>
  <c r="AA138" i="1"/>
  <c r="Z138" i="1"/>
  <c r="Y138" i="1"/>
  <c r="X138" i="1"/>
  <c r="W138" i="1"/>
  <c r="V138" i="1"/>
  <c r="U138" i="1"/>
  <c r="T138" i="1"/>
  <c r="S138" i="1"/>
  <c r="R138" i="1"/>
  <c r="Q138" i="1"/>
  <c r="K138" i="1"/>
  <c r="I138" i="1"/>
  <c r="H138" i="1"/>
  <c r="G138" i="1"/>
  <c r="F138" i="1"/>
  <c r="D138" i="1"/>
  <c r="AA137" i="1"/>
  <c r="Z137" i="1"/>
  <c r="Y137" i="1"/>
  <c r="X137" i="1"/>
  <c r="W137" i="1"/>
  <c r="V137" i="1"/>
  <c r="U137" i="1"/>
  <c r="T137" i="1"/>
  <c r="S137" i="1"/>
  <c r="R137" i="1"/>
  <c r="Q137" i="1"/>
  <c r="K137" i="1"/>
  <c r="I137" i="1"/>
  <c r="H137" i="1"/>
  <c r="G137" i="1"/>
  <c r="F137" i="1"/>
  <c r="D137" i="1"/>
  <c r="AA136" i="1"/>
  <c r="Z136" i="1"/>
  <c r="Y136" i="1"/>
  <c r="X136" i="1"/>
  <c r="W136" i="1"/>
  <c r="V136" i="1"/>
  <c r="U136" i="1"/>
  <c r="T136" i="1"/>
  <c r="S136" i="1"/>
  <c r="R136" i="1"/>
  <c r="Q136" i="1"/>
  <c r="K136" i="1"/>
  <c r="I136" i="1"/>
  <c r="H136" i="1"/>
  <c r="G136" i="1"/>
  <c r="F136" i="1"/>
  <c r="D136" i="1"/>
  <c r="AA135" i="1"/>
  <c r="Z135" i="1"/>
  <c r="Y135" i="1"/>
  <c r="X135" i="1"/>
  <c r="W135" i="1"/>
  <c r="V135" i="1"/>
  <c r="U135" i="1"/>
  <c r="T135" i="1"/>
  <c r="S135" i="1"/>
  <c r="R135" i="1"/>
  <c r="Q135" i="1"/>
  <c r="K135" i="1"/>
  <c r="I135" i="1"/>
  <c r="H135" i="1"/>
  <c r="G135" i="1"/>
  <c r="F135" i="1"/>
  <c r="D135" i="1"/>
  <c r="AA134" i="1"/>
  <c r="Z134" i="1"/>
  <c r="Y134" i="1"/>
  <c r="X134" i="1"/>
  <c r="W134" i="1"/>
  <c r="V134" i="1"/>
  <c r="U134" i="1"/>
  <c r="T134" i="1"/>
  <c r="S134" i="1"/>
  <c r="R134" i="1"/>
  <c r="Q134" i="1"/>
  <c r="K134" i="1"/>
  <c r="I134" i="1"/>
  <c r="H134" i="1"/>
  <c r="G134" i="1"/>
  <c r="F134" i="1"/>
  <c r="D134" i="1"/>
  <c r="AA133" i="1"/>
  <c r="Z133" i="1"/>
  <c r="Y133" i="1"/>
  <c r="X133" i="1"/>
  <c r="W133" i="1"/>
  <c r="V133" i="1"/>
  <c r="U133" i="1"/>
  <c r="T133" i="1"/>
  <c r="S133" i="1"/>
  <c r="R133" i="1"/>
  <c r="Q133" i="1"/>
  <c r="K133" i="1"/>
  <c r="I133" i="1"/>
  <c r="H133" i="1"/>
  <c r="G133" i="1"/>
  <c r="F133" i="1"/>
  <c r="D133" i="1"/>
  <c r="AA132" i="1"/>
  <c r="Z132" i="1"/>
  <c r="Y132" i="1"/>
  <c r="X132" i="1"/>
  <c r="W132" i="1"/>
  <c r="V132" i="1"/>
  <c r="U132" i="1"/>
  <c r="T132" i="1"/>
  <c r="S132" i="1"/>
  <c r="R132" i="1"/>
  <c r="Q132" i="1"/>
  <c r="K132" i="1"/>
  <c r="I132" i="1"/>
  <c r="H132" i="1"/>
  <c r="G132" i="1"/>
  <c r="F132" i="1"/>
  <c r="D132" i="1"/>
  <c r="C132" i="1"/>
  <c r="AA131" i="1"/>
  <c r="Z131" i="1"/>
  <c r="Y131" i="1"/>
  <c r="X131" i="1"/>
  <c r="W131" i="1"/>
  <c r="V131" i="1"/>
  <c r="U131" i="1"/>
  <c r="T131" i="1"/>
  <c r="S131" i="1"/>
  <c r="R131" i="1"/>
  <c r="Q131" i="1"/>
  <c r="K131" i="1"/>
  <c r="I131" i="1"/>
  <c r="H131" i="1"/>
  <c r="G131" i="1"/>
  <c r="F131" i="1"/>
  <c r="D131" i="1"/>
  <c r="C131" i="1"/>
  <c r="AA130" i="1"/>
  <c r="Z130" i="1"/>
  <c r="Y130" i="1"/>
  <c r="X130" i="1"/>
  <c r="W130" i="1"/>
  <c r="V130" i="1"/>
  <c r="U130" i="1"/>
  <c r="T130" i="1"/>
  <c r="S130" i="1"/>
  <c r="R130" i="1"/>
  <c r="Q130" i="1"/>
  <c r="K130" i="1"/>
  <c r="I130" i="1"/>
  <c r="H130" i="1"/>
  <c r="G130" i="1"/>
  <c r="F130" i="1"/>
  <c r="D130" i="1"/>
  <c r="C130" i="1"/>
  <c r="AA129" i="1"/>
  <c r="Z129" i="1"/>
  <c r="Y129" i="1"/>
  <c r="X129" i="1"/>
  <c r="W129" i="1"/>
  <c r="V129" i="1"/>
  <c r="U129" i="1"/>
  <c r="T129" i="1"/>
  <c r="S129" i="1"/>
  <c r="R129" i="1"/>
  <c r="Q129" i="1"/>
  <c r="K129" i="1"/>
  <c r="I129" i="1"/>
  <c r="H129" i="1"/>
  <c r="G129" i="1"/>
  <c r="F129" i="1"/>
  <c r="D129" i="1"/>
  <c r="AA128" i="1"/>
  <c r="Z128" i="1"/>
  <c r="Y128" i="1"/>
  <c r="X128" i="1"/>
  <c r="W128" i="1"/>
  <c r="V128" i="1"/>
  <c r="U128" i="1"/>
  <c r="T128" i="1"/>
  <c r="S128" i="1"/>
  <c r="R128" i="1"/>
  <c r="Q128" i="1"/>
  <c r="K128" i="1"/>
  <c r="I128" i="1"/>
  <c r="H128" i="1"/>
  <c r="G128" i="1"/>
  <c r="F128" i="1"/>
  <c r="D128" i="1"/>
  <c r="AA127" i="1"/>
  <c r="Z127" i="1"/>
  <c r="Y127" i="1"/>
  <c r="X127" i="1"/>
  <c r="W127" i="1"/>
  <c r="V127" i="1"/>
  <c r="U127" i="1"/>
  <c r="T127" i="1"/>
  <c r="S127" i="1"/>
  <c r="R127" i="1"/>
  <c r="Q127" i="1"/>
  <c r="K127" i="1"/>
  <c r="I127" i="1"/>
  <c r="H127" i="1"/>
  <c r="G127" i="1"/>
  <c r="F127" i="1"/>
  <c r="D127" i="1"/>
  <c r="C127" i="1"/>
  <c r="AA126" i="1"/>
  <c r="Z126" i="1"/>
  <c r="Y126" i="1"/>
  <c r="X126" i="1"/>
  <c r="W126" i="1"/>
  <c r="V126" i="1"/>
  <c r="U126" i="1"/>
  <c r="T126" i="1"/>
  <c r="S126" i="1"/>
  <c r="R126" i="1"/>
  <c r="Q126" i="1"/>
  <c r="K126" i="1"/>
  <c r="I126" i="1"/>
  <c r="H126" i="1"/>
  <c r="G126" i="1"/>
  <c r="F126" i="1"/>
  <c r="D126" i="1"/>
  <c r="Z125" i="1"/>
  <c r="Y125" i="1"/>
  <c r="X125" i="1"/>
  <c r="W125" i="1"/>
  <c r="V125" i="1"/>
  <c r="U125" i="1"/>
  <c r="T125" i="1"/>
  <c r="S125" i="1"/>
  <c r="R125" i="1"/>
  <c r="Q125" i="1"/>
  <c r="K125" i="1"/>
  <c r="I125" i="1"/>
  <c r="H125" i="1"/>
  <c r="G125" i="1"/>
  <c r="F125" i="1"/>
  <c r="D125" i="1"/>
  <c r="AA124" i="1"/>
  <c r="Z124" i="1"/>
  <c r="Y124" i="1"/>
  <c r="X124" i="1"/>
  <c r="W124" i="1"/>
  <c r="V124" i="1"/>
  <c r="U124" i="1"/>
  <c r="T124" i="1"/>
  <c r="S124" i="1"/>
  <c r="R124" i="1"/>
  <c r="Q124" i="1"/>
  <c r="K124" i="1"/>
  <c r="I124" i="1"/>
  <c r="H124" i="1"/>
  <c r="G124" i="1"/>
  <c r="F124" i="1"/>
  <c r="D124" i="1"/>
  <c r="AA123" i="1"/>
  <c r="Z123" i="1"/>
  <c r="Y123" i="1"/>
  <c r="X123" i="1"/>
  <c r="W123" i="1"/>
  <c r="V123" i="1"/>
  <c r="U123" i="1"/>
  <c r="T123" i="1"/>
  <c r="S123" i="1"/>
  <c r="R123" i="1"/>
  <c r="Q123" i="1"/>
  <c r="K123" i="1"/>
  <c r="I123" i="1"/>
  <c r="H123" i="1"/>
  <c r="G123" i="1"/>
  <c r="F123" i="1"/>
  <c r="D123" i="1"/>
  <c r="AA122" i="1"/>
  <c r="Z122" i="1"/>
  <c r="Y122" i="1"/>
  <c r="X122" i="1"/>
  <c r="W122" i="1"/>
  <c r="V122" i="1"/>
  <c r="U122" i="1"/>
  <c r="T122" i="1"/>
  <c r="S122" i="1"/>
  <c r="R122" i="1"/>
  <c r="Q122" i="1"/>
  <c r="K122" i="1"/>
  <c r="I122" i="1"/>
  <c r="H122" i="1"/>
  <c r="G122" i="1"/>
  <c r="F122" i="1"/>
  <c r="D122" i="1"/>
  <c r="AA121" i="1"/>
  <c r="Z121" i="1"/>
  <c r="Y121" i="1"/>
  <c r="X121" i="1"/>
  <c r="W121" i="1"/>
  <c r="V121" i="1"/>
  <c r="U121" i="1"/>
  <c r="T121" i="1"/>
  <c r="S121" i="1"/>
  <c r="R121" i="1"/>
  <c r="Q121" i="1"/>
  <c r="K121" i="1"/>
  <c r="I121" i="1"/>
  <c r="H121" i="1"/>
  <c r="G121" i="1"/>
  <c r="F121" i="1"/>
  <c r="D121" i="1"/>
  <c r="AA120" i="1"/>
  <c r="Z120" i="1"/>
  <c r="Y120" i="1"/>
  <c r="X120" i="1"/>
  <c r="W120" i="1"/>
  <c r="V120" i="1"/>
  <c r="U120" i="1"/>
  <c r="T120" i="1"/>
  <c r="S120" i="1"/>
  <c r="R120" i="1"/>
  <c r="Q120" i="1"/>
  <c r="K120" i="1"/>
  <c r="I120" i="1"/>
  <c r="H120" i="1"/>
  <c r="G120" i="1"/>
  <c r="F120" i="1"/>
  <c r="D120" i="1"/>
  <c r="AA119" i="1"/>
  <c r="Z119" i="1"/>
  <c r="Y119" i="1"/>
  <c r="X119" i="1"/>
  <c r="W119" i="1"/>
  <c r="V119" i="1"/>
  <c r="U119" i="1"/>
  <c r="T119" i="1"/>
  <c r="S119" i="1"/>
  <c r="R119" i="1"/>
  <c r="Q119" i="1"/>
  <c r="K119" i="1"/>
  <c r="I119" i="1"/>
  <c r="H119" i="1"/>
  <c r="G119" i="1"/>
  <c r="F119" i="1"/>
  <c r="D119" i="1"/>
  <c r="C119" i="1"/>
  <c r="AA118" i="1"/>
  <c r="Z118" i="1"/>
  <c r="Y118" i="1"/>
  <c r="X118" i="1"/>
  <c r="W118" i="1"/>
  <c r="V118" i="1"/>
  <c r="U118" i="1"/>
  <c r="T118" i="1"/>
  <c r="S118" i="1"/>
  <c r="R118" i="1"/>
  <c r="Q118" i="1"/>
  <c r="K118" i="1"/>
  <c r="I118" i="1"/>
  <c r="H118" i="1"/>
  <c r="G118" i="1"/>
  <c r="F118" i="1"/>
  <c r="D118" i="1"/>
  <c r="C118" i="1"/>
  <c r="AA117" i="1"/>
  <c r="Z117" i="1"/>
  <c r="Y117" i="1"/>
  <c r="X117" i="1"/>
  <c r="W117" i="1"/>
  <c r="V117" i="1"/>
  <c r="U117" i="1"/>
  <c r="T117" i="1"/>
  <c r="S117" i="1"/>
  <c r="R117" i="1"/>
  <c r="Q117" i="1"/>
  <c r="K117" i="1"/>
  <c r="I117" i="1"/>
  <c r="H117" i="1"/>
  <c r="G117" i="1"/>
  <c r="F117" i="1"/>
  <c r="D117" i="1"/>
  <c r="AA116" i="1"/>
  <c r="Z116" i="1"/>
  <c r="Y116" i="1"/>
  <c r="X116" i="1"/>
  <c r="W116" i="1"/>
  <c r="V116" i="1"/>
  <c r="U116" i="1"/>
  <c r="T116" i="1"/>
  <c r="S116" i="1"/>
  <c r="R116" i="1"/>
  <c r="Q116" i="1"/>
  <c r="K116" i="1"/>
  <c r="I116" i="1"/>
  <c r="H116" i="1"/>
  <c r="G116" i="1"/>
  <c r="F116" i="1"/>
  <c r="D116" i="1"/>
  <c r="C116" i="1"/>
  <c r="AA115" i="1"/>
  <c r="Z115" i="1"/>
  <c r="Y115" i="1"/>
  <c r="X115" i="1"/>
  <c r="W115" i="1"/>
  <c r="V115" i="1"/>
  <c r="U115" i="1"/>
  <c r="T115" i="1"/>
  <c r="S115" i="1"/>
  <c r="R115" i="1"/>
  <c r="Q115" i="1"/>
  <c r="K115" i="1"/>
  <c r="I115" i="1"/>
  <c r="H115" i="1"/>
  <c r="G115" i="1"/>
  <c r="F115" i="1"/>
  <c r="D115" i="1"/>
  <c r="AA114" i="1"/>
  <c r="Z114" i="1"/>
  <c r="Y114" i="1"/>
  <c r="X114" i="1"/>
  <c r="W114" i="1"/>
  <c r="V114" i="1"/>
  <c r="U114" i="1"/>
  <c r="T114" i="1"/>
  <c r="S114" i="1"/>
  <c r="R114" i="1"/>
  <c r="Q114" i="1"/>
  <c r="K114" i="1"/>
  <c r="I114" i="1"/>
  <c r="H114" i="1"/>
  <c r="G114" i="1"/>
  <c r="F114" i="1"/>
  <c r="D114" i="1"/>
  <c r="AA113" i="1"/>
  <c r="Z113" i="1"/>
  <c r="Y113" i="1"/>
  <c r="X113" i="1"/>
  <c r="W113" i="1"/>
  <c r="V113" i="1"/>
  <c r="U113" i="1"/>
  <c r="T113" i="1"/>
  <c r="S113" i="1"/>
  <c r="R113" i="1"/>
  <c r="Q113" i="1"/>
  <c r="K113" i="1"/>
  <c r="I113" i="1"/>
  <c r="H113" i="1"/>
  <c r="G113" i="1"/>
  <c r="F113" i="1"/>
  <c r="D113" i="1"/>
  <c r="C113" i="1"/>
  <c r="AA112" i="1"/>
  <c r="Z112" i="1"/>
  <c r="Y112" i="1"/>
  <c r="X112" i="1"/>
  <c r="W112" i="1"/>
  <c r="V112" i="1"/>
  <c r="U112" i="1"/>
  <c r="T112" i="1"/>
  <c r="S112" i="1"/>
  <c r="R112" i="1"/>
  <c r="Q112" i="1"/>
  <c r="K112" i="1"/>
  <c r="I112" i="1"/>
  <c r="H112" i="1"/>
  <c r="G112" i="1"/>
  <c r="F112" i="1"/>
  <c r="D112" i="1"/>
  <c r="AA111" i="1"/>
  <c r="Z111" i="1"/>
  <c r="Y111" i="1"/>
  <c r="X111" i="1"/>
  <c r="W111" i="1"/>
  <c r="V111" i="1"/>
  <c r="U111" i="1"/>
  <c r="T111" i="1"/>
  <c r="S111" i="1"/>
  <c r="R111" i="1"/>
  <c r="Q111" i="1"/>
  <c r="K111" i="1"/>
  <c r="I111" i="1"/>
  <c r="H111" i="1"/>
  <c r="G111" i="1"/>
  <c r="F111" i="1"/>
  <c r="D111" i="1"/>
  <c r="C111" i="1"/>
  <c r="AA110" i="1"/>
  <c r="Z110" i="1"/>
  <c r="Y110" i="1"/>
  <c r="X110" i="1"/>
  <c r="W110" i="1"/>
  <c r="V110" i="1"/>
  <c r="U110" i="1"/>
  <c r="T110" i="1"/>
  <c r="S110" i="1"/>
  <c r="R110" i="1"/>
  <c r="Q110" i="1"/>
  <c r="K110" i="1"/>
  <c r="I110" i="1"/>
  <c r="H110" i="1"/>
  <c r="G110" i="1"/>
  <c r="F110" i="1"/>
  <c r="D110" i="1"/>
  <c r="C110" i="1"/>
  <c r="AA109" i="1"/>
  <c r="Z109" i="1"/>
  <c r="Y109" i="1"/>
  <c r="X109" i="1"/>
  <c r="W109" i="1"/>
  <c r="V109" i="1"/>
  <c r="U109" i="1"/>
  <c r="T109" i="1"/>
  <c r="S109" i="1"/>
  <c r="R109" i="1"/>
  <c r="Q109" i="1"/>
  <c r="K109" i="1"/>
  <c r="I109" i="1"/>
  <c r="H109" i="1"/>
  <c r="G109" i="1"/>
  <c r="F109" i="1"/>
  <c r="D109" i="1"/>
  <c r="AA108" i="1"/>
  <c r="Z108" i="1"/>
  <c r="Y108" i="1"/>
  <c r="X108" i="1"/>
  <c r="W108" i="1"/>
  <c r="V108" i="1"/>
  <c r="U108" i="1"/>
  <c r="T108" i="1"/>
  <c r="S108" i="1"/>
  <c r="R108" i="1"/>
  <c r="Q108" i="1"/>
  <c r="K108" i="1"/>
  <c r="I108" i="1"/>
  <c r="H108" i="1"/>
  <c r="G108" i="1"/>
  <c r="F108" i="1"/>
  <c r="D108" i="1"/>
  <c r="C108" i="1"/>
  <c r="AA107" i="1"/>
  <c r="Z107" i="1"/>
  <c r="Y107" i="1"/>
  <c r="X107" i="1"/>
  <c r="W107" i="1"/>
  <c r="V107" i="1"/>
  <c r="U107" i="1"/>
  <c r="T107" i="1"/>
  <c r="S107" i="1"/>
  <c r="R107" i="1"/>
  <c r="Q107" i="1"/>
  <c r="K107" i="1"/>
  <c r="I107" i="1"/>
  <c r="H107" i="1"/>
  <c r="G107" i="1"/>
  <c r="F107" i="1"/>
  <c r="D107" i="1"/>
  <c r="C107" i="1"/>
  <c r="AA106" i="1"/>
  <c r="Z106" i="1"/>
  <c r="Y106" i="1"/>
  <c r="X106" i="1"/>
  <c r="W106" i="1"/>
  <c r="V106" i="1"/>
  <c r="U106" i="1"/>
  <c r="T106" i="1"/>
  <c r="S106" i="1"/>
  <c r="R106" i="1"/>
  <c r="Q106" i="1"/>
  <c r="K106" i="1"/>
  <c r="I106" i="1"/>
  <c r="H106" i="1"/>
  <c r="G106" i="1"/>
  <c r="F106" i="1"/>
  <c r="D106" i="1"/>
  <c r="C106" i="1"/>
  <c r="AA105" i="1"/>
  <c r="Z105" i="1"/>
  <c r="Y105" i="1"/>
  <c r="X105" i="1"/>
  <c r="W105" i="1"/>
  <c r="V105" i="1"/>
  <c r="U105" i="1"/>
  <c r="T105" i="1"/>
  <c r="S105" i="1"/>
  <c r="R105" i="1"/>
  <c r="Q105" i="1"/>
  <c r="K105" i="1"/>
  <c r="I105" i="1"/>
  <c r="H105" i="1"/>
  <c r="G105" i="1"/>
  <c r="F105" i="1"/>
  <c r="D105" i="1"/>
  <c r="C105" i="1"/>
  <c r="AA104" i="1"/>
  <c r="Z104" i="1"/>
  <c r="Y104" i="1"/>
  <c r="X104" i="1"/>
  <c r="W104" i="1"/>
  <c r="V104" i="1"/>
  <c r="U104" i="1"/>
  <c r="T104" i="1"/>
  <c r="S104" i="1"/>
  <c r="R104" i="1"/>
  <c r="Q104" i="1"/>
  <c r="K104" i="1"/>
  <c r="I104" i="1"/>
  <c r="H104" i="1"/>
  <c r="G104" i="1"/>
  <c r="F104" i="1"/>
  <c r="D104" i="1"/>
  <c r="C104" i="1"/>
  <c r="AA103" i="1"/>
  <c r="Z103" i="1"/>
  <c r="Y103" i="1"/>
  <c r="X103" i="1"/>
  <c r="W103" i="1"/>
  <c r="V103" i="1"/>
  <c r="U103" i="1"/>
  <c r="T103" i="1"/>
  <c r="S103" i="1"/>
  <c r="R103" i="1"/>
  <c r="Q103" i="1"/>
  <c r="K103" i="1"/>
  <c r="I103" i="1"/>
  <c r="H103" i="1"/>
  <c r="G103" i="1"/>
  <c r="F103" i="1"/>
  <c r="D103" i="1"/>
  <c r="C103" i="1"/>
  <c r="AA102" i="1"/>
  <c r="Z102" i="1"/>
  <c r="Y102" i="1"/>
  <c r="X102" i="1"/>
  <c r="W102" i="1"/>
  <c r="V102" i="1"/>
  <c r="U102" i="1"/>
  <c r="T102" i="1"/>
  <c r="S102" i="1"/>
  <c r="R102" i="1"/>
  <c r="Q102" i="1"/>
  <c r="K102" i="1"/>
  <c r="I102" i="1"/>
  <c r="H102" i="1"/>
  <c r="G102" i="1"/>
  <c r="F102" i="1"/>
  <c r="D102" i="1"/>
  <c r="C102" i="1"/>
  <c r="AA101" i="1"/>
  <c r="Z101" i="1"/>
  <c r="Y101" i="1"/>
  <c r="X101" i="1"/>
  <c r="W101" i="1"/>
  <c r="V101" i="1"/>
  <c r="U101" i="1"/>
  <c r="T101" i="1"/>
  <c r="S101" i="1"/>
  <c r="R101" i="1"/>
  <c r="Q101" i="1"/>
  <c r="K101" i="1"/>
  <c r="I101" i="1"/>
  <c r="H101" i="1"/>
  <c r="G101" i="1"/>
  <c r="F101" i="1"/>
  <c r="D101" i="1"/>
  <c r="C101" i="1"/>
  <c r="AA100" i="1"/>
  <c r="Z100" i="1"/>
  <c r="Y100" i="1"/>
  <c r="X100" i="1"/>
  <c r="W100" i="1"/>
  <c r="V100" i="1"/>
  <c r="U100" i="1"/>
  <c r="T100" i="1"/>
  <c r="S100" i="1"/>
  <c r="R100" i="1"/>
  <c r="Q100" i="1"/>
  <c r="K100" i="1"/>
  <c r="I100" i="1"/>
  <c r="H100" i="1"/>
  <c r="G100" i="1"/>
  <c r="F100" i="1"/>
  <c r="D100" i="1"/>
  <c r="C100" i="1"/>
  <c r="AA99" i="1"/>
  <c r="Z99" i="1"/>
  <c r="Y99" i="1"/>
  <c r="X99" i="1"/>
  <c r="W99" i="1"/>
  <c r="V99" i="1"/>
  <c r="U99" i="1"/>
  <c r="T99" i="1"/>
  <c r="S99" i="1"/>
  <c r="R99" i="1"/>
  <c r="Q99" i="1"/>
  <c r="K99" i="1"/>
  <c r="I99" i="1"/>
  <c r="H99" i="1"/>
  <c r="G99" i="1"/>
  <c r="F99" i="1"/>
  <c r="D99" i="1"/>
  <c r="C99" i="1"/>
  <c r="AA98" i="1"/>
  <c r="Z98" i="1"/>
  <c r="Y98" i="1"/>
  <c r="X98" i="1"/>
  <c r="W98" i="1"/>
  <c r="V98" i="1"/>
  <c r="U98" i="1"/>
  <c r="T98" i="1"/>
  <c r="S98" i="1"/>
  <c r="R98" i="1"/>
  <c r="Q98" i="1"/>
  <c r="K98" i="1"/>
  <c r="I98" i="1"/>
  <c r="H98" i="1"/>
  <c r="G98" i="1"/>
  <c r="F98" i="1"/>
  <c r="D98" i="1"/>
  <c r="C98" i="1"/>
  <c r="AA97" i="1"/>
  <c r="Z97" i="1"/>
  <c r="Y97" i="1"/>
  <c r="X97" i="1"/>
  <c r="W97" i="1"/>
  <c r="V97" i="1"/>
  <c r="U97" i="1"/>
  <c r="T97" i="1"/>
  <c r="S97" i="1"/>
  <c r="R97" i="1"/>
  <c r="Q97" i="1"/>
  <c r="K97" i="1"/>
  <c r="I97" i="1"/>
  <c r="H97" i="1"/>
  <c r="G97" i="1"/>
  <c r="F97" i="1"/>
  <c r="D97" i="1"/>
  <c r="C97" i="1"/>
  <c r="AA96" i="1"/>
  <c r="Z96" i="1"/>
  <c r="Y96" i="1"/>
  <c r="X96" i="1"/>
  <c r="W96" i="1"/>
  <c r="V96" i="1"/>
  <c r="U96" i="1"/>
  <c r="T96" i="1"/>
  <c r="S96" i="1"/>
  <c r="R96" i="1"/>
  <c r="Q96" i="1"/>
  <c r="K96" i="1"/>
  <c r="I96" i="1"/>
  <c r="H96" i="1"/>
  <c r="G96" i="1"/>
  <c r="F96" i="1"/>
  <c r="D96" i="1"/>
  <c r="AA95" i="1"/>
  <c r="Z95" i="1"/>
  <c r="Y95" i="1"/>
  <c r="X95" i="1"/>
  <c r="W95" i="1"/>
  <c r="V95" i="1"/>
  <c r="U95" i="1"/>
  <c r="T95" i="1"/>
  <c r="S95" i="1"/>
  <c r="R95" i="1"/>
  <c r="Q95" i="1"/>
  <c r="K95" i="1"/>
  <c r="I95" i="1"/>
  <c r="H95" i="1"/>
  <c r="G95" i="1"/>
  <c r="F95" i="1"/>
  <c r="D95" i="1"/>
  <c r="C95" i="1"/>
  <c r="AA94" i="1"/>
  <c r="Z94" i="1"/>
  <c r="Y94" i="1"/>
  <c r="X94" i="1"/>
  <c r="W94" i="1"/>
  <c r="V94" i="1"/>
  <c r="U94" i="1"/>
  <c r="T94" i="1"/>
  <c r="S94" i="1"/>
  <c r="R94" i="1"/>
  <c r="Q94" i="1"/>
  <c r="K94" i="1"/>
  <c r="I94" i="1"/>
  <c r="H94" i="1"/>
  <c r="G94" i="1"/>
  <c r="F94" i="1"/>
  <c r="D94" i="1"/>
  <c r="C94" i="1"/>
  <c r="AA93" i="1"/>
  <c r="Z93" i="1"/>
  <c r="Y93" i="1"/>
  <c r="X93" i="1"/>
  <c r="W93" i="1"/>
  <c r="V93" i="1"/>
  <c r="U93" i="1"/>
  <c r="T93" i="1"/>
  <c r="S93" i="1"/>
  <c r="R93" i="1"/>
  <c r="Q93" i="1"/>
  <c r="K93" i="1"/>
  <c r="I93" i="1"/>
  <c r="H93" i="1"/>
  <c r="G93" i="1"/>
  <c r="F93" i="1"/>
  <c r="D93" i="1"/>
  <c r="C93" i="1"/>
  <c r="AA92" i="1"/>
  <c r="Z92" i="1"/>
  <c r="Y92" i="1"/>
  <c r="X92" i="1"/>
  <c r="W92" i="1"/>
  <c r="V92" i="1"/>
  <c r="U92" i="1"/>
  <c r="T92" i="1"/>
  <c r="S92" i="1"/>
  <c r="R92" i="1"/>
  <c r="Q92" i="1"/>
  <c r="K92" i="1"/>
  <c r="I92" i="1"/>
  <c r="H92" i="1"/>
  <c r="G92" i="1"/>
  <c r="F92" i="1"/>
  <c r="D92" i="1"/>
  <c r="C92" i="1"/>
  <c r="AA91" i="1"/>
  <c r="Z91" i="1"/>
  <c r="Y91" i="1"/>
  <c r="X91" i="1"/>
  <c r="W91" i="1"/>
  <c r="V91" i="1"/>
  <c r="U91" i="1"/>
  <c r="T91" i="1"/>
  <c r="S91" i="1"/>
  <c r="R91" i="1"/>
  <c r="Q91" i="1"/>
  <c r="K91" i="1"/>
  <c r="I91" i="1"/>
  <c r="H91" i="1"/>
  <c r="G91" i="1"/>
  <c r="F91" i="1"/>
  <c r="D91" i="1"/>
  <c r="AA90" i="1"/>
  <c r="Z90" i="1"/>
  <c r="Y90" i="1"/>
  <c r="X90" i="1"/>
  <c r="W90" i="1"/>
  <c r="V90" i="1"/>
  <c r="U90" i="1"/>
  <c r="T90" i="1"/>
  <c r="S90" i="1"/>
  <c r="R90" i="1"/>
  <c r="Q90" i="1"/>
  <c r="K90" i="1"/>
  <c r="I90" i="1"/>
  <c r="H90" i="1"/>
  <c r="G90" i="1"/>
  <c r="F90" i="1"/>
  <c r="D90" i="1"/>
  <c r="AA89" i="1"/>
  <c r="Z89" i="1"/>
  <c r="Y89" i="1"/>
  <c r="X89" i="1"/>
  <c r="W89" i="1"/>
  <c r="V89" i="1"/>
  <c r="U89" i="1"/>
  <c r="T89" i="1"/>
  <c r="S89" i="1"/>
  <c r="R89" i="1"/>
  <c r="Q89" i="1"/>
  <c r="K89" i="1"/>
  <c r="I89" i="1"/>
  <c r="H89" i="1"/>
  <c r="G89" i="1"/>
  <c r="F89" i="1"/>
  <c r="D89" i="1"/>
  <c r="AA88" i="1"/>
  <c r="Z88" i="1"/>
  <c r="Y88" i="1"/>
  <c r="X88" i="1"/>
  <c r="W88" i="1"/>
  <c r="V88" i="1"/>
  <c r="U88" i="1"/>
  <c r="T88" i="1"/>
  <c r="S88" i="1"/>
  <c r="R88" i="1"/>
  <c r="Q88" i="1"/>
  <c r="K88" i="1"/>
  <c r="I88" i="1"/>
  <c r="H88" i="1"/>
  <c r="G88" i="1"/>
  <c r="F88" i="1"/>
  <c r="D88" i="1"/>
  <c r="AA87" i="1"/>
  <c r="Z87" i="1"/>
  <c r="Y87" i="1"/>
  <c r="X87" i="1"/>
  <c r="W87" i="1"/>
  <c r="V87" i="1"/>
  <c r="U87" i="1"/>
  <c r="T87" i="1"/>
  <c r="S87" i="1"/>
  <c r="R87" i="1"/>
  <c r="Q87" i="1"/>
  <c r="K87" i="1"/>
  <c r="I87" i="1"/>
  <c r="H87" i="1"/>
  <c r="G87" i="1"/>
  <c r="F87" i="1"/>
  <c r="D87" i="1"/>
  <c r="AA86" i="1"/>
  <c r="Z86" i="1"/>
  <c r="Y86" i="1"/>
  <c r="X86" i="1"/>
  <c r="W86" i="1"/>
  <c r="V86" i="1"/>
  <c r="U86" i="1"/>
  <c r="T86" i="1"/>
  <c r="S86" i="1"/>
  <c r="R86" i="1"/>
  <c r="Q86" i="1"/>
  <c r="K86" i="1"/>
  <c r="I86" i="1"/>
  <c r="H86" i="1"/>
  <c r="G86" i="1"/>
  <c r="F86" i="1"/>
  <c r="D86" i="1"/>
  <c r="AA85" i="1"/>
  <c r="Z85" i="1"/>
  <c r="Y85" i="1"/>
  <c r="X85" i="1"/>
  <c r="W85" i="1"/>
  <c r="V85" i="1"/>
  <c r="U85" i="1"/>
  <c r="T85" i="1"/>
  <c r="S85" i="1"/>
  <c r="R85" i="1"/>
  <c r="Q85" i="1"/>
  <c r="K85" i="1"/>
  <c r="I85" i="1"/>
  <c r="H85" i="1"/>
  <c r="G85" i="1"/>
  <c r="F85" i="1"/>
  <c r="D85" i="1"/>
  <c r="AA84" i="1"/>
  <c r="Z84" i="1"/>
  <c r="Y84" i="1"/>
  <c r="X84" i="1"/>
  <c r="W84" i="1"/>
  <c r="V84" i="1"/>
  <c r="U84" i="1"/>
  <c r="T84" i="1"/>
  <c r="S84" i="1"/>
  <c r="R84" i="1"/>
  <c r="Q84" i="1"/>
  <c r="K84" i="1"/>
  <c r="I84" i="1"/>
  <c r="H84" i="1"/>
  <c r="G84" i="1"/>
  <c r="F84" i="1"/>
  <c r="D84" i="1"/>
  <c r="C84" i="1"/>
  <c r="AA83" i="1"/>
  <c r="Z83" i="1"/>
  <c r="Y83" i="1"/>
  <c r="X83" i="1"/>
  <c r="W83" i="1"/>
  <c r="V83" i="1"/>
  <c r="U83" i="1"/>
  <c r="T83" i="1"/>
  <c r="S83" i="1"/>
  <c r="R83" i="1"/>
  <c r="Q83" i="1"/>
  <c r="K83" i="1"/>
  <c r="I83" i="1"/>
  <c r="H83" i="1"/>
  <c r="G83" i="1"/>
  <c r="F83" i="1"/>
  <c r="D83" i="1"/>
  <c r="AA82" i="1"/>
  <c r="Z82" i="1"/>
  <c r="Y82" i="1"/>
  <c r="X82" i="1"/>
  <c r="W82" i="1"/>
  <c r="V82" i="1"/>
  <c r="U82" i="1"/>
  <c r="T82" i="1"/>
  <c r="S82" i="1"/>
  <c r="R82" i="1"/>
  <c r="Q82" i="1"/>
  <c r="K82" i="1"/>
  <c r="I82" i="1"/>
  <c r="H82" i="1"/>
  <c r="G82" i="1"/>
  <c r="F82" i="1"/>
  <c r="D82" i="1"/>
  <c r="AA81" i="1"/>
  <c r="Z81" i="1"/>
  <c r="Y81" i="1"/>
  <c r="X81" i="1"/>
  <c r="W81" i="1"/>
  <c r="V81" i="1"/>
  <c r="U81" i="1"/>
  <c r="T81" i="1"/>
  <c r="S81" i="1"/>
  <c r="R81" i="1"/>
  <c r="Q81" i="1"/>
  <c r="K81" i="1"/>
  <c r="I81" i="1"/>
  <c r="H81" i="1"/>
  <c r="G81" i="1"/>
  <c r="F81" i="1"/>
  <c r="D81" i="1"/>
  <c r="AA80" i="1"/>
  <c r="Z80" i="1"/>
  <c r="Y80" i="1"/>
  <c r="X80" i="1"/>
  <c r="W80" i="1"/>
  <c r="V80" i="1"/>
  <c r="U80" i="1"/>
  <c r="T80" i="1"/>
  <c r="S80" i="1"/>
  <c r="R80" i="1"/>
  <c r="Q80" i="1"/>
  <c r="K80" i="1"/>
  <c r="I80" i="1"/>
  <c r="H80" i="1"/>
  <c r="G80" i="1"/>
  <c r="F80" i="1"/>
  <c r="D80" i="1"/>
  <c r="AA79" i="1"/>
  <c r="Z79" i="1"/>
  <c r="Y79" i="1"/>
  <c r="X79" i="1"/>
  <c r="W79" i="1"/>
  <c r="V79" i="1"/>
  <c r="U79" i="1"/>
  <c r="T79" i="1"/>
  <c r="S79" i="1"/>
  <c r="R79" i="1"/>
  <c r="Q79" i="1"/>
  <c r="K79" i="1"/>
  <c r="I79" i="1"/>
  <c r="H79" i="1"/>
  <c r="G79" i="1"/>
  <c r="F79" i="1"/>
  <c r="D79" i="1"/>
  <c r="AA78" i="1"/>
  <c r="Z78" i="1"/>
  <c r="Y78" i="1"/>
  <c r="X78" i="1"/>
  <c r="W78" i="1"/>
  <c r="V78" i="1"/>
  <c r="U78" i="1"/>
  <c r="T78" i="1"/>
  <c r="S78" i="1"/>
  <c r="R78" i="1"/>
  <c r="Q78" i="1"/>
  <c r="K78" i="1"/>
  <c r="I78" i="1"/>
  <c r="H78" i="1"/>
  <c r="G78" i="1"/>
  <c r="F78" i="1"/>
  <c r="D78" i="1"/>
  <c r="AA77" i="1"/>
  <c r="Z77" i="1"/>
  <c r="Y77" i="1"/>
  <c r="X77" i="1"/>
  <c r="W77" i="1"/>
  <c r="V77" i="1"/>
  <c r="U77" i="1"/>
  <c r="T77" i="1"/>
  <c r="S77" i="1"/>
  <c r="R77" i="1"/>
  <c r="Q77" i="1"/>
  <c r="K77" i="1"/>
  <c r="I77" i="1"/>
  <c r="H77" i="1"/>
  <c r="G77" i="1"/>
  <c r="F77" i="1"/>
  <c r="D77" i="1"/>
  <c r="C77" i="1"/>
  <c r="AA76" i="1"/>
  <c r="Z76" i="1"/>
  <c r="Y76" i="1"/>
  <c r="X76" i="1"/>
  <c r="W76" i="1"/>
  <c r="V76" i="1"/>
  <c r="U76" i="1"/>
  <c r="T76" i="1"/>
  <c r="S76" i="1"/>
  <c r="R76" i="1"/>
  <c r="Q76" i="1"/>
  <c r="K76" i="1"/>
  <c r="I76" i="1"/>
  <c r="H76" i="1"/>
  <c r="G76" i="1"/>
  <c r="F76" i="1"/>
  <c r="D76" i="1"/>
  <c r="AA75" i="1"/>
  <c r="Z75" i="1"/>
  <c r="Y75" i="1"/>
  <c r="X75" i="1"/>
  <c r="W75" i="1"/>
  <c r="V75" i="1"/>
  <c r="U75" i="1"/>
  <c r="T75" i="1"/>
  <c r="S75" i="1"/>
  <c r="R75" i="1"/>
  <c r="Q75" i="1"/>
  <c r="K75" i="1"/>
  <c r="I75" i="1"/>
  <c r="H75" i="1"/>
  <c r="G75" i="1"/>
  <c r="F75" i="1"/>
  <c r="D75" i="1"/>
  <c r="C75" i="1"/>
  <c r="AA74" i="1"/>
  <c r="Z74" i="1"/>
  <c r="Y74" i="1"/>
  <c r="X74" i="1"/>
  <c r="W74" i="1"/>
  <c r="V74" i="1"/>
  <c r="U74" i="1"/>
  <c r="T74" i="1"/>
  <c r="S74" i="1"/>
  <c r="R74" i="1"/>
  <c r="Q74" i="1"/>
  <c r="K74" i="1"/>
  <c r="I74" i="1"/>
  <c r="H74" i="1"/>
  <c r="G74" i="1"/>
  <c r="F74" i="1"/>
  <c r="D74" i="1"/>
  <c r="C74" i="1"/>
  <c r="AA73" i="1"/>
  <c r="Z73" i="1"/>
  <c r="Y73" i="1"/>
  <c r="X73" i="1"/>
  <c r="W73" i="1"/>
  <c r="V73" i="1"/>
  <c r="U73" i="1"/>
  <c r="T73" i="1"/>
  <c r="S73" i="1"/>
  <c r="R73" i="1"/>
  <c r="Q73" i="1"/>
  <c r="K73" i="1"/>
  <c r="I73" i="1"/>
  <c r="H73" i="1"/>
  <c r="G73" i="1"/>
  <c r="F73" i="1"/>
  <c r="D73" i="1"/>
  <c r="AA72" i="1"/>
  <c r="Z72" i="1"/>
  <c r="Y72" i="1"/>
  <c r="X72" i="1"/>
  <c r="W72" i="1"/>
  <c r="V72" i="1"/>
  <c r="U72" i="1"/>
  <c r="T72" i="1"/>
  <c r="S72" i="1"/>
  <c r="R72" i="1"/>
  <c r="Q72" i="1"/>
  <c r="K72" i="1"/>
  <c r="I72" i="1"/>
  <c r="H72" i="1"/>
  <c r="G72" i="1"/>
  <c r="F72" i="1"/>
  <c r="D72" i="1"/>
  <c r="C72" i="1"/>
  <c r="AA71" i="1"/>
  <c r="Z71" i="1"/>
  <c r="Y71" i="1"/>
  <c r="X71" i="1"/>
  <c r="W71" i="1"/>
  <c r="V71" i="1"/>
  <c r="U71" i="1"/>
  <c r="T71" i="1"/>
  <c r="S71" i="1"/>
  <c r="R71" i="1"/>
  <c r="Q71" i="1"/>
  <c r="K71" i="1"/>
  <c r="I71" i="1"/>
  <c r="H71" i="1"/>
  <c r="G71" i="1"/>
  <c r="F71" i="1"/>
  <c r="D71" i="1"/>
  <c r="C71" i="1"/>
  <c r="AA70" i="1"/>
  <c r="Z70" i="1"/>
  <c r="Y70" i="1"/>
  <c r="X70" i="1"/>
  <c r="W70" i="1"/>
  <c r="V70" i="1"/>
  <c r="U70" i="1"/>
  <c r="T70" i="1"/>
  <c r="S70" i="1"/>
  <c r="R70" i="1"/>
  <c r="Q70" i="1"/>
  <c r="K70" i="1"/>
  <c r="I70" i="1"/>
  <c r="H70" i="1"/>
  <c r="G70" i="1"/>
  <c r="F70" i="1"/>
  <c r="D70" i="1"/>
  <c r="AA69" i="1"/>
  <c r="Z69" i="1"/>
  <c r="Y69" i="1"/>
  <c r="X69" i="1"/>
  <c r="W69" i="1"/>
  <c r="V69" i="1"/>
  <c r="U69" i="1"/>
  <c r="T69" i="1"/>
  <c r="S69" i="1"/>
  <c r="R69" i="1"/>
  <c r="Q69" i="1"/>
  <c r="K69" i="1"/>
  <c r="I69" i="1"/>
  <c r="H69" i="1"/>
  <c r="G69" i="1"/>
  <c r="F69" i="1"/>
  <c r="D69" i="1"/>
  <c r="C69" i="1"/>
  <c r="AA68" i="1"/>
  <c r="Z68" i="1"/>
  <c r="Y68" i="1"/>
  <c r="X68" i="1"/>
  <c r="W68" i="1"/>
  <c r="V68" i="1"/>
  <c r="U68" i="1"/>
  <c r="T68" i="1"/>
  <c r="S68" i="1"/>
  <c r="R68" i="1"/>
  <c r="Q68" i="1"/>
  <c r="K68" i="1"/>
  <c r="I68" i="1"/>
  <c r="H68" i="1"/>
  <c r="G68" i="1"/>
  <c r="F68" i="1"/>
  <c r="D68" i="1"/>
  <c r="AA67" i="1"/>
  <c r="Z67" i="1"/>
  <c r="Y67" i="1"/>
  <c r="X67" i="1"/>
  <c r="W67" i="1"/>
  <c r="V67" i="1"/>
  <c r="U67" i="1"/>
  <c r="T67" i="1"/>
  <c r="S67" i="1"/>
  <c r="R67" i="1"/>
  <c r="Q67" i="1"/>
  <c r="K67" i="1"/>
  <c r="I67" i="1"/>
  <c r="H67" i="1"/>
  <c r="G67" i="1"/>
  <c r="F67" i="1"/>
  <c r="D67" i="1"/>
  <c r="AA66" i="1"/>
  <c r="Z66" i="1"/>
  <c r="Y66" i="1"/>
  <c r="X66" i="1"/>
  <c r="W66" i="1"/>
  <c r="V66" i="1"/>
  <c r="U66" i="1"/>
  <c r="T66" i="1"/>
  <c r="S66" i="1"/>
  <c r="R66" i="1"/>
  <c r="Q66" i="1"/>
  <c r="K66" i="1"/>
  <c r="I66" i="1"/>
  <c r="H66" i="1"/>
  <c r="G66" i="1"/>
  <c r="F66" i="1"/>
  <c r="D66" i="1"/>
  <c r="AA65" i="1"/>
  <c r="Z65" i="1"/>
  <c r="Y65" i="1"/>
  <c r="X65" i="1"/>
  <c r="W65" i="1"/>
  <c r="V65" i="1"/>
  <c r="U65" i="1"/>
  <c r="T65" i="1"/>
  <c r="S65" i="1"/>
  <c r="R65" i="1"/>
  <c r="Q65" i="1"/>
  <c r="K65" i="1"/>
  <c r="I65" i="1"/>
  <c r="H65" i="1"/>
  <c r="G65" i="1"/>
  <c r="F65" i="1"/>
  <c r="D65" i="1"/>
  <c r="AA64" i="1"/>
  <c r="Z64" i="1"/>
  <c r="Y64" i="1"/>
  <c r="X64" i="1"/>
  <c r="W64" i="1"/>
  <c r="V64" i="1"/>
  <c r="U64" i="1"/>
  <c r="T64" i="1"/>
  <c r="S64" i="1"/>
  <c r="R64" i="1"/>
  <c r="Q64" i="1"/>
  <c r="K64" i="1"/>
  <c r="I64" i="1"/>
  <c r="H64" i="1"/>
  <c r="G64" i="1"/>
  <c r="F64" i="1"/>
  <c r="D64" i="1"/>
  <c r="AA63" i="1"/>
  <c r="Z63" i="1"/>
  <c r="Y63" i="1"/>
  <c r="X63" i="1"/>
  <c r="W63" i="1"/>
  <c r="V63" i="1"/>
  <c r="U63" i="1"/>
  <c r="T63" i="1"/>
  <c r="S63" i="1"/>
  <c r="R63" i="1"/>
  <c r="Q63" i="1"/>
  <c r="K63" i="1"/>
  <c r="I63" i="1"/>
  <c r="H63" i="1"/>
  <c r="G63" i="1"/>
  <c r="F63" i="1"/>
  <c r="D63" i="1"/>
  <c r="AA62" i="1"/>
  <c r="Z62" i="1"/>
  <c r="X62" i="1"/>
  <c r="W62" i="1"/>
  <c r="V62" i="1"/>
  <c r="U62" i="1"/>
  <c r="T62" i="1"/>
  <c r="S62" i="1"/>
  <c r="R62" i="1"/>
  <c r="Q62" i="1"/>
  <c r="K62" i="1"/>
  <c r="I62" i="1"/>
  <c r="H62" i="1"/>
  <c r="G62" i="1"/>
  <c r="F62" i="1"/>
  <c r="D62" i="1"/>
  <c r="AA61" i="1"/>
  <c r="Z61" i="1"/>
  <c r="Y61" i="1"/>
  <c r="X61" i="1"/>
  <c r="W61" i="1"/>
  <c r="V61" i="1"/>
  <c r="U61" i="1"/>
  <c r="T61" i="1"/>
  <c r="S61" i="1"/>
  <c r="R61" i="1"/>
  <c r="Q61" i="1"/>
  <c r="K61" i="1"/>
  <c r="I61" i="1"/>
  <c r="H61" i="1"/>
  <c r="G61" i="1"/>
  <c r="F61" i="1"/>
  <c r="D61" i="1"/>
  <c r="AA60" i="1"/>
  <c r="Z60" i="1"/>
  <c r="Y60" i="1"/>
  <c r="X60" i="1"/>
  <c r="W60" i="1"/>
  <c r="V60" i="1"/>
  <c r="U60" i="1"/>
  <c r="T60" i="1"/>
  <c r="S60" i="1"/>
  <c r="R60" i="1"/>
  <c r="Q60" i="1"/>
  <c r="K60" i="1"/>
  <c r="I60" i="1"/>
  <c r="H60" i="1"/>
  <c r="G60" i="1"/>
  <c r="F60" i="1"/>
  <c r="D60" i="1"/>
  <c r="AA59" i="1"/>
  <c r="Z59" i="1"/>
  <c r="Y59" i="1"/>
  <c r="X59" i="1"/>
  <c r="W59" i="1"/>
  <c r="V59" i="1"/>
  <c r="U59" i="1"/>
  <c r="T59" i="1"/>
  <c r="S59" i="1"/>
  <c r="R59" i="1"/>
  <c r="Q59" i="1"/>
  <c r="K59" i="1"/>
  <c r="I59" i="1"/>
  <c r="H59" i="1"/>
  <c r="G59" i="1"/>
  <c r="F59" i="1"/>
  <c r="D59" i="1"/>
  <c r="AA58" i="1"/>
  <c r="Z58" i="1"/>
  <c r="Y58" i="1"/>
  <c r="X58" i="1"/>
  <c r="W58" i="1"/>
  <c r="V58" i="1"/>
  <c r="U58" i="1"/>
  <c r="T58" i="1"/>
  <c r="S58" i="1"/>
  <c r="R58" i="1"/>
  <c r="Q58" i="1"/>
  <c r="K58" i="1"/>
  <c r="I58" i="1"/>
  <c r="H58" i="1"/>
  <c r="G58" i="1"/>
  <c r="F58" i="1"/>
  <c r="D58" i="1"/>
  <c r="AA57" i="1"/>
  <c r="Z57" i="1"/>
  <c r="Y57" i="1"/>
  <c r="X57" i="1"/>
  <c r="W57" i="1"/>
  <c r="V57" i="1"/>
  <c r="U57" i="1"/>
  <c r="T57" i="1"/>
  <c r="S57" i="1"/>
  <c r="R57" i="1"/>
  <c r="Q57" i="1"/>
  <c r="K57" i="1"/>
  <c r="I57" i="1"/>
  <c r="H57" i="1"/>
  <c r="G57" i="1"/>
  <c r="F57" i="1"/>
  <c r="D57" i="1"/>
  <c r="AA56" i="1"/>
  <c r="Z56" i="1"/>
  <c r="Y56" i="1"/>
  <c r="X56" i="1"/>
  <c r="W56" i="1"/>
  <c r="V56" i="1"/>
  <c r="U56" i="1"/>
  <c r="T56" i="1"/>
  <c r="S56" i="1"/>
  <c r="R56" i="1"/>
  <c r="Q56" i="1"/>
  <c r="K56" i="1"/>
  <c r="I56" i="1"/>
  <c r="H56" i="1"/>
  <c r="G56" i="1"/>
  <c r="F56" i="1"/>
  <c r="D56" i="1"/>
  <c r="AA55" i="1"/>
  <c r="Z55" i="1"/>
  <c r="Y55" i="1"/>
  <c r="X55" i="1"/>
  <c r="W55" i="1"/>
  <c r="V55" i="1"/>
  <c r="U55" i="1"/>
  <c r="T55" i="1"/>
  <c r="S55" i="1"/>
  <c r="R55" i="1"/>
  <c r="Q55" i="1"/>
  <c r="K55" i="1"/>
  <c r="I55" i="1"/>
  <c r="H55" i="1"/>
  <c r="G55" i="1"/>
  <c r="F55" i="1"/>
  <c r="D55" i="1"/>
  <c r="AA54" i="1"/>
  <c r="Z54" i="1"/>
  <c r="Y54" i="1"/>
  <c r="X54" i="1"/>
  <c r="W54" i="1"/>
  <c r="V54" i="1"/>
  <c r="U54" i="1"/>
  <c r="T54" i="1"/>
  <c r="S54" i="1"/>
  <c r="R54" i="1"/>
  <c r="Q54" i="1"/>
  <c r="K54" i="1"/>
  <c r="I54" i="1"/>
  <c r="H54" i="1"/>
  <c r="G54" i="1"/>
  <c r="F54" i="1"/>
  <c r="D54" i="1"/>
  <c r="AA53" i="1"/>
  <c r="Z53" i="1"/>
  <c r="Y53" i="1"/>
  <c r="X53" i="1"/>
  <c r="W53" i="1"/>
  <c r="V53" i="1"/>
  <c r="U53" i="1"/>
  <c r="T53" i="1"/>
  <c r="S53" i="1"/>
  <c r="R53" i="1"/>
  <c r="Q53" i="1"/>
  <c r="K53" i="1"/>
  <c r="I53" i="1"/>
  <c r="H53" i="1"/>
  <c r="G53" i="1"/>
  <c r="F53" i="1"/>
  <c r="D53" i="1"/>
  <c r="AA52" i="1"/>
  <c r="Z52" i="1"/>
  <c r="Y52" i="1"/>
  <c r="X52" i="1"/>
  <c r="W52" i="1"/>
  <c r="V52" i="1"/>
  <c r="U52" i="1"/>
  <c r="T52" i="1"/>
  <c r="S52" i="1"/>
  <c r="R52" i="1"/>
  <c r="Q52" i="1"/>
  <c r="K52" i="1"/>
  <c r="I52" i="1"/>
  <c r="H52" i="1"/>
  <c r="G52" i="1"/>
  <c r="F52" i="1"/>
  <c r="D52" i="1"/>
  <c r="AA51" i="1"/>
  <c r="Z51" i="1"/>
  <c r="Y51" i="1"/>
  <c r="X51" i="1"/>
  <c r="W51" i="1"/>
  <c r="V51" i="1"/>
  <c r="U51" i="1"/>
  <c r="T51" i="1"/>
  <c r="S51" i="1"/>
  <c r="R51" i="1"/>
  <c r="Q51" i="1"/>
  <c r="K51" i="1"/>
  <c r="I51" i="1"/>
  <c r="H51" i="1"/>
  <c r="G51" i="1"/>
  <c r="F51" i="1"/>
  <c r="D51" i="1"/>
  <c r="AA50" i="1"/>
  <c r="Z50" i="1"/>
  <c r="Y50" i="1"/>
  <c r="X50" i="1"/>
  <c r="W50" i="1"/>
  <c r="V50" i="1"/>
  <c r="U50" i="1"/>
  <c r="T50" i="1"/>
  <c r="S50" i="1"/>
  <c r="R50" i="1"/>
  <c r="Q50" i="1"/>
  <c r="K50" i="1"/>
  <c r="I50" i="1"/>
  <c r="H50" i="1"/>
  <c r="G50" i="1"/>
  <c r="F50" i="1"/>
  <c r="D50" i="1"/>
  <c r="AA49" i="1"/>
  <c r="Z49" i="1"/>
  <c r="Y49" i="1"/>
  <c r="X49" i="1"/>
  <c r="W49" i="1"/>
  <c r="V49" i="1"/>
  <c r="U49" i="1"/>
  <c r="T49" i="1"/>
  <c r="S49" i="1"/>
  <c r="R49" i="1"/>
  <c r="Q49" i="1"/>
  <c r="K49" i="1"/>
  <c r="I49" i="1"/>
  <c r="H49" i="1"/>
  <c r="G49" i="1"/>
  <c r="F49" i="1"/>
  <c r="D49" i="1"/>
  <c r="AA48" i="1"/>
  <c r="Z48" i="1"/>
  <c r="Y48" i="1"/>
  <c r="X48" i="1"/>
  <c r="W48" i="1"/>
  <c r="V48" i="1"/>
  <c r="U48" i="1"/>
  <c r="T48" i="1"/>
  <c r="S48" i="1"/>
  <c r="R48" i="1"/>
  <c r="Q48" i="1"/>
  <c r="K48" i="1"/>
  <c r="I48" i="1"/>
  <c r="H48" i="1"/>
  <c r="G48" i="1"/>
  <c r="F48" i="1"/>
  <c r="D48" i="1"/>
  <c r="K47" i="1"/>
  <c r="I47" i="1"/>
  <c r="H47" i="1"/>
  <c r="G47" i="1"/>
  <c r="F47" i="1"/>
  <c r="D47" i="1"/>
  <c r="Z46" i="1"/>
  <c r="Y46" i="1"/>
  <c r="X46" i="1"/>
  <c r="W46" i="1"/>
  <c r="V46" i="1"/>
  <c r="U46" i="1"/>
  <c r="T46" i="1"/>
  <c r="S46" i="1"/>
  <c r="R46" i="1"/>
  <c r="Q46" i="1"/>
  <c r="K46" i="1"/>
  <c r="I46" i="1"/>
  <c r="H46" i="1"/>
  <c r="G46" i="1"/>
  <c r="F46" i="1"/>
  <c r="D46" i="1"/>
  <c r="AA45" i="1"/>
  <c r="Z45" i="1"/>
  <c r="Y45" i="1"/>
  <c r="X45" i="1"/>
  <c r="W45" i="1"/>
  <c r="V45" i="1"/>
  <c r="U45" i="1"/>
  <c r="T45" i="1"/>
  <c r="S45" i="1"/>
  <c r="R45" i="1"/>
  <c r="Q45" i="1"/>
  <c r="K45" i="1"/>
  <c r="I45" i="1"/>
  <c r="H45" i="1"/>
  <c r="G45" i="1"/>
  <c r="F45" i="1"/>
  <c r="D45" i="1"/>
  <c r="AA44" i="1"/>
  <c r="Z44" i="1"/>
  <c r="Y44" i="1"/>
  <c r="X44" i="1"/>
  <c r="W44" i="1"/>
  <c r="V44" i="1"/>
  <c r="U44" i="1"/>
  <c r="T44" i="1"/>
  <c r="S44" i="1"/>
  <c r="R44" i="1"/>
  <c r="Q44" i="1"/>
  <c r="K44" i="1"/>
  <c r="I44" i="1"/>
  <c r="H44" i="1"/>
  <c r="G44" i="1"/>
  <c r="F44" i="1"/>
  <c r="D44" i="1"/>
  <c r="AA43" i="1"/>
  <c r="Z43" i="1"/>
  <c r="Y43" i="1"/>
  <c r="X43" i="1"/>
  <c r="W43" i="1"/>
  <c r="V43" i="1"/>
  <c r="U43" i="1"/>
  <c r="T43" i="1"/>
  <c r="S43" i="1"/>
  <c r="R43" i="1"/>
  <c r="Q43" i="1"/>
  <c r="K43" i="1"/>
  <c r="I43" i="1"/>
  <c r="H43" i="1"/>
  <c r="G43" i="1"/>
  <c r="F43" i="1"/>
  <c r="D43" i="1"/>
  <c r="AA42" i="1"/>
  <c r="Z42" i="1"/>
  <c r="Y42" i="1"/>
  <c r="X42" i="1"/>
  <c r="W42" i="1"/>
  <c r="V42" i="1"/>
  <c r="U42" i="1"/>
  <c r="T42" i="1"/>
  <c r="S42" i="1"/>
  <c r="R42" i="1"/>
  <c r="Q42" i="1"/>
  <c r="K42" i="1"/>
  <c r="I42" i="1"/>
  <c r="H42" i="1"/>
  <c r="G42" i="1"/>
  <c r="F42" i="1"/>
  <c r="D42" i="1"/>
  <c r="AA41" i="1"/>
  <c r="Z41" i="1"/>
  <c r="Y41" i="1"/>
  <c r="X41" i="1"/>
  <c r="W41" i="1"/>
  <c r="V41" i="1"/>
  <c r="U41" i="1"/>
  <c r="T41" i="1"/>
  <c r="S41" i="1"/>
  <c r="R41" i="1"/>
  <c r="Q41" i="1"/>
  <c r="K41" i="1"/>
  <c r="I41" i="1"/>
  <c r="H41" i="1"/>
  <c r="G41" i="1"/>
  <c r="F41" i="1"/>
  <c r="D41" i="1"/>
  <c r="AA40" i="1"/>
  <c r="Z40" i="1"/>
  <c r="Y40" i="1"/>
  <c r="X40" i="1"/>
  <c r="W40" i="1"/>
  <c r="V40" i="1"/>
  <c r="U40" i="1"/>
  <c r="T40" i="1"/>
  <c r="S40" i="1"/>
  <c r="R40" i="1"/>
  <c r="Q40" i="1"/>
  <c r="K40" i="1"/>
  <c r="I40" i="1"/>
  <c r="H40" i="1"/>
  <c r="G40" i="1"/>
  <c r="F40" i="1"/>
  <c r="D40" i="1"/>
  <c r="AA39" i="1"/>
  <c r="Z39" i="1"/>
  <c r="Y39" i="1"/>
  <c r="X39" i="1"/>
  <c r="W39" i="1"/>
  <c r="V39" i="1"/>
  <c r="U39" i="1"/>
  <c r="T39" i="1"/>
  <c r="S39" i="1"/>
  <c r="R39" i="1"/>
  <c r="Q39" i="1"/>
  <c r="K39" i="1"/>
  <c r="I39" i="1"/>
  <c r="H39" i="1"/>
  <c r="G39" i="1"/>
  <c r="F39" i="1"/>
  <c r="D39" i="1"/>
  <c r="AA38" i="1"/>
  <c r="Z38" i="1"/>
  <c r="Y38" i="1"/>
  <c r="X38" i="1"/>
  <c r="W38" i="1"/>
  <c r="V38" i="1"/>
  <c r="U38" i="1"/>
  <c r="T38" i="1"/>
  <c r="S38" i="1"/>
  <c r="R38" i="1"/>
  <c r="Q38" i="1"/>
  <c r="K38" i="1"/>
  <c r="I38" i="1"/>
  <c r="H38" i="1"/>
  <c r="G38" i="1"/>
  <c r="F38" i="1"/>
  <c r="D38" i="1"/>
  <c r="AA37" i="1"/>
  <c r="Z37" i="1"/>
  <c r="Y37" i="1"/>
  <c r="X37" i="1"/>
  <c r="W37" i="1"/>
  <c r="V37" i="1"/>
  <c r="U37" i="1"/>
  <c r="T37" i="1"/>
  <c r="S37" i="1"/>
  <c r="R37" i="1"/>
  <c r="Q37" i="1"/>
  <c r="K37" i="1"/>
  <c r="I37" i="1"/>
  <c r="H37" i="1"/>
  <c r="G37" i="1"/>
  <c r="F37" i="1"/>
  <c r="D37" i="1"/>
  <c r="AA36" i="1"/>
  <c r="Z36" i="1"/>
  <c r="Y36" i="1"/>
  <c r="X36" i="1"/>
  <c r="W36" i="1"/>
  <c r="V36" i="1"/>
  <c r="U36" i="1"/>
  <c r="T36" i="1"/>
  <c r="S36" i="1"/>
  <c r="R36" i="1"/>
  <c r="Q36" i="1"/>
  <c r="K36" i="1"/>
  <c r="I36" i="1"/>
  <c r="H36" i="1"/>
  <c r="G36" i="1"/>
  <c r="F36" i="1"/>
  <c r="D36" i="1"/>
  <c r="AA35" i="1"/>
  <c r="Z35" i="1"/>
  <c r="Y35" i="1"/>
  <c r="X35" i="1"/>
  <c r="W35" i="1"/>
  <c r="U35" i="1"/>
  <c r="S35" i="1"/>
  <c r="R35" i="1"/>
  <c r="Q35" i="1"/>
  <c r="K35" i="1"/>
  <c r="I35" i="1"/>
  <c r="H35" i="1"/>
  <c r="G35" i="1"/>
  <c r="F35" i="1"/>
  <c r="D35" i="1"/>
  <c r="AA34" i="1"/>
  <c r="Z34" i="1"/>
  <c r="Y34" i="1"/>
  <c r="X34" i="1"/>
  <c r="W34" i="1"/>
  <c r="V34" i="1"/>
  <c r="U34" i="1"/>
  <c r="T34" i="1"/>
  <c r="S34" i="1"/>
  <c r="R34" i="1"/>
  <c r="Q34" i="1"/>
  <c r="K34" i="1"/>
  <c r="I34" i="1"/>
  <c r="H34" i="1"/>
  <c r="G34" i="1"/>
  <c r="F34" i="1"/>
  <c r="D34" i="1"/>
  <c r="Z33" i="1"/>
  <c r="Y33" i="1"/>
  <c r="X33" i="1"/>
  <c r="W33" i="1"/>
  <c r="V33" i="1"/>
  <c r="U33" i="1"/>
  <c r="T33" i="1"/>
  <c r="S33" i="1"/>
  <c r="R33" i="1"/>
  <c r="Q33" i="1"/>
  <c r="K33" i="1"/>
  <c r="I33" i="1"/>
  <c r="H33" i="1"/>
  <c r="G33" i="1"/>
  <c r="F33" i="1"/>
  <c r="D33" i="1"/>
  <c r="AA32" i="1"/>
  <c r="Z32" i="1"/>
  <c r="Y32" i="1"/>
  <c r="X32" i="1"/>
  <c r="W32" i="1"/>
  <c r="V32" i="1"/>
  <c r="U32" i="1"/>
  <c r="T32" i="1"/>
  <c r="S32" i="1"/>
  <c r="R32" i="1"/>
  <c r="Q32" i="1"/>
  <c r="K32" i="1"/>
  <c r="I32" i="1"/>
  <c r="H32" i="1"/>
  <c r="G32" i="1"/>
  <c r="F32" i="1"/>
  <c r="D32" i="1"/>
  <c r="AA31" i="1"/>
  <c r="Z31" i="1"/>
  <c r="Y31" i="1"/>
  <c r="X31" i="1"/>
  <c r="W31" i="1"/>
  <c r="V31" i="1"/>
  <c r="U31" i="1"/>
  <c r="T31" i="1"/>
  <c r="S31" i="1"/>
  <c r="R31" i="1"/>
  <c r="Q31" i="1"/>
  <c r="K31" i="1"/>
  <c r="I31" i="1"/>
  <c r="H31" i="1"/>
  <c r="G31" i="1"/>
  <c r="F31" i="1"/>
  <c r="D31" i="1"/>
  <c r="AA30" i="1"/>
  <c r="Z30" i="1"/>
  <c r="Y30" i="1"/>
  <c r="X30" i="1"/>
  <c r="W30" i="1"/>
  <c r="V30" i="1"/>
  <c r="U30" i="1"/>
  <c r="T30" i="1"/>
  <c r="S30" i="1"/>
  <c r="R30" i="1"/>
  <c r="Q30" i="1"/>
  <c r="K30" i="1"/>
  <c r="I30" i="1"/>
  <c r="H30" i="1"/>
  <c r="G30" i="1"/>
  <c r="F30" i="1"/>
  <c r="D30" i="1"/>
  <c r="AA29" i="1"/>
  <c r="Z29" i="1"/>
  <c r="Y29" i="1"/>
  <c r="X29" i="1"/>
  <c r="W29" i="1"/>
  <c r="V29" i="1"/>
  <c r="U29" i="1"/>
  <c r="T29" i="1"/>
  <c r="S29" i="1"/>
  <c r="R29" i="1"/>
  <c r="Q29" i="1"/>
  <c r="K29" i="1"/>
  <c r="I29" i="1"/>
  <c r="H29" i="1"/>
  <c r="G29" i="1"/>
  <c r="F29" i="1"/>
  <c r="D29" i="1"/>
  <c r="AA28" i="1"/>
  <c r="Z28" i="1"/>
  <c r="Y28" i="1"/>
  <c r="X28" i="1"/>
  <c r="W28" i="1"/>
  <c r="V28" i="1"/>
  <c r="U28" i="1"/>
  <c r="T28" i="1"/>
  <c r="S28" i="1"/>
  <c r="R28" i="1"/>
  <c r="Q28" i="1"/>
  <c r="K28" i="1"/>
  <c r="I28" i="1"/>
  <c r="H28" i="1"/>
  <c r="G28" i="1"/>
  <c r="F28" i="1"/>
  <c r="D28" i="1"/>
  <c r="Z27" i="1"/>
  <c r="Y27" i="1"/>
  <c r="X27" i="1"/>
  <c r="W27" i="1"/>
  <c r="V27" i="1"/>
  <c r="U27" i="1"/>
  <c r="T27" i="1"/>
  <c r="S27" i="1"/>
  <c r="R27" i="1"/>
  <c r="Q27" i="1"/>
  <c r="K27" i="1"/>
  <c r="I27" i="1"/>
  <c r="H27" i="1"/>
  <c r="G27" i="1"/>
  <c r="F27" i="1"/>
  <c r="D27" i="1"/>
  <c r="Z26" i="1"/>
  <c r="Y26" i="1"/>
  <c r="X26" i="1"/>
  <c r="W26" i="1"/>
  <c r="V26" i="1"/>
  <c r="U26" i="1"/>
  <c r="T26" i="1"/>
  <c r="S26" i="1"/>
  <c r="R26" i="1"/>
  <c r="Q26" i="1"/>
  <c r="K26" i="1"/>
  <c r="I26" i="1"/>
  <c r="H26" i="1"/>
  <c r="G26" i="1"/>
  <c r="F26" i="1"/>
  <c r="D26" i="1"/>
  <c r="AA25" i="1"/>
  <c r="Z25" i="1"/>
  <c r="Y25" i="1"/>
  <c r="X25" i="1"/>
  <c r="W25" i="1"/>
  <c r="V25" i="1"/>
  <c r="U25" i="1"/>
  <c r="T25" i="1"/>
  <c r="S25" i="1"/>
  <c r="R25" i="1"/>
  <c r="Q25" i="1"/>
  <c r="K25" i="1"/>
  <c r="I25" i="1"/>
  <c r="H25" i="1"/>
  <c r="G25" i="1"/>
  <c r="F25" i="1"/>
  <c r="D25" i="1"/>
  <c r="AA24" i="1"/>
  <c r="Z24" i="1"/>
  <c r="Y24" i="1"/>
  <c r="X24" i="1"/>
  <c r="W24" i="1"/>
  <c r="V24" i="1"/>
  <c r="U24" i="1"/>
  <c r="T24" i="1"/>
  <c r="S24" i="1"/>
  <c r="R24" i="1"/>
  <c r="Q24" i="1"/>
  <c r="K24" i="1"/>
  <c r="I24" i="1"/>
  <c r="H24" i="1"/>
  <c r="G24" i="1"/>
  <c r="F24" i="1"/>
  <c r="D24" i="1"/>
  <c r="AA23" i="1"/>
  <c r="Z23" i="1"/>
  <c r="Y23" i="1"/>
  <c r="X23" i="1"/>
  <c r="W23" i="1"/>
  <c r="V23" i="1"/>
  <c r="U23" i="1"/>
  <c r="T23" i="1"/>
  <c r="S23" i="1"/>
  <c r="R23" i="1"/>
  <c r="Q23" i="1"/>
  <c r="K23" i="1"/>
  <c r="I23" i="1"/>
  <c r="H23" i="1"/>
  <c r="G23" i="1"/>
  <c r="F23" i="1"/>
  <c r="D23" i="1"/>
  <c r="AA22" i="1"/>
  <c r="Z22" i="1"/>
  <c r="Y22" i="1"/>
  <c r="X22" i="1"/>
  <c r="W22" i="1"/>
  <c r="V22" i="1"/>
  <c r="U22" i="1"/>
  <c r="T22" i="1"/>
  <c r="S22" i="1"/>
  <c r="R22" i="1"/>
  <c r="Q22" i="1"/>
  <c r="K22" i="1"/>
  <c r="I22" i="1"/>
  <c r="H22" i="1"/>
  <c r="G22" i="1"/>
  <c r="F22" i="1"/>
  <c r="D22" i="1"/>
  <c r="AA21" i="1"/>
  <c r="Z21" i="1"/>
  <c r="Y21" i="1"/>
  <c r="X21" i="1"/>
  <c r="W21" i="1"/>
  <c r="V21" i="1"/>
  <c r="U21" i="1"/>
  <c r="T21" i="1"/>
  <c r="S21" i="1"/>
  <c r="R21" i="1"/>
  <c r="Q21" i="1"/>
  <c r="K21" i="1"/>
  <c r="I21" i="1"/>
  <c r="H21" i="1"/>
  <c r="G21" i="1"/>
  <c r="F21" i="1"/>
  <c r="D21" i="1"/>
  <c r="AA20" i="1"/>
  <c r="Z20" i="1"/>
  <c r="Y20" i="1"/>
  <c r="X20" i="1"/>
  <c r="W20" i="1"/>
  <c r="V20" i="1"/>
  <c r="U20" i="1"/>
  <c r="T20" i="1"/>
  <c r="S20" i="1"/>
  <c r="R20" i="1"/>
  <c r="Q20" i="1"/>
  <c r="K20" i="1"/>
  <c r="I20" i="1"/>
  <c r="H20" i="1"/>
  <c r="G20" i="1"/>
  <c r="F20" i="1"/>
  <c r="D20" i="1"/>
  <c r="AA19" i="1"/>
  <c r="Z19" i="1"/>
  <c r="Y19" i="1"/>
  <c r="X19" i="1"/>
  <c r="W19" i="1"/>
  <c r="V19" i="1"/>
  <c r="U19" i="1"/>
  <c r="T19" i="1"/>
  <c r="S19" i="1"/>
  <c r="R19" i="1"/>
  <c r="Q19" i="1"/>
  <c r="K19" i="1"/>
  <c r="I19" i="1"/>
  <c r="H19" i="1"/>
  <c r="G19" i="1"/>
  <c r="F19" i="1"/>
  <c r="D19" i="1"/>
  <c r="AA18" i="1"/>
  <c r="Z18" i="1"/>
  <c r="Y18" i="1"/>
  <c r="X18" i="1"/>
  <c r="W18" i="1"/>
  <c r="V18" i="1"/>
  <c r="U18" i="1"/>
  <c r="T18" i="1"/>
  <c r="S18" i="1"/>
  <c r="R18" i="1"/>
  <c r="Q18" i="1"/>
  <c r="K18" i="1"/>
  <c r="I18" i="1"/>
  <c r="H18" i="1"/>
  <c r="G18" i="1"/>
  <c r="F18" i="1"/>
  <c r="D18" i="1"/>
  <c r="AA17" i="1"/>
  <c r="Z17" i="1"/>
  <c r="Y17" i="1"/>
  <c r="X17" i="1"/>
  <c r="W17" i="1"/>
  <c r="V17" i="1"/>
  <c r="U17" i="1"/>
  <c r="T17" i="1"/>
  <c r="S17" i="1"/>
  <c r="R17" i="1"/>
  <c r="Q17" i="1"/>
  <c r="K17" i="1"/>
  <c r="I17" i="1"/>
  <c r="H17" i="1"/>
  <c r="G17" i="1"/>
  <c r="F17" i="1"/>
  <c r="D17" i="1"/>
  <c r="AA16" i="1"/>
  <c r="Z16" i="1"/>
  <c r="Y16" i="1"/>
  <c r="X16" i="1"/>
  <c r="W16" i="1"/>
  <c r="V16" i="1"/>
  <c r="U16" i="1"/>
  <c r="T16" i="1"/>
  <c r="S16" i="1"/>
  <c r="R16" i="1"/>
  <c r="Q16" i="1"/>
  <c r="K16" i="1"/>
  <c r="I16" i="1"/>
  <c r="H16" i="1"/>
  <c r="G16" i="1"/>
  <c r="F16" i="1"/>
  <c r="D16" i="1"/>
  <c r="AA15" i="1"/>
  <c r="Z15" i="1"/>
  <c r="Y15" i="1"/>
  <c r="X15" i="1"/>
  <c r="W15" i="1"/>
  <c r="V15" i="1"/>
  <c r="U15" i="1"/>
  <c r="T15" i="1"/>
  <c r="S15" i="1"/>
  <c r="R15" i="1"/>
  <c r="Q15" i="1"/>
  <c r="K15" i="1"/>
  <c r="I15" i="1"/>
  <c r="H15" i="1"/>
  <c r="G15" i="1"/>
  <c r="F15" i="1"/>
  <c r="D15" i="1"/>
  <c r="AA14" i="1"/>
  <c r="Z14" i="1"/>
  <c r="Y14" i="1"/>
  <c r="X14" i="1"/>
  <c r="W14" i="1"/>
  <c r="V14" i="1"/>
  <c r="U14" i="1"/>
  <c r="T14" i="1"/>
  <c r="S14" i="1"/>
  <c r="R14" i="1"/>
  <c r="Q14" i="1"/>
  <c r="K14" i="1"/>
  <c r="I14" i="1"/>
  <c r="H14" i="1"/>
  <c r="G14" i="1"/>
  <c r="F14" i="1"/>
  <c r="D14" i="1"/>
  <c r="AA13" i="1"/>
  <c r="Z13" i="1"/>
  <c r="Y13" i="1"/>
  <c r="X13" i="1"/>
  <c r="W13" i="1"/>
  <c r="V13" i="1"/>
  <c r="U13" i="1"/>
  <c r="T13" i="1"/>
  <c r="S13" i="1"/>
  <c r="R13" i="1"/>
  <c r="Q13" i="1"/>
  <c r="K13" i="1"/>
  <c r="I13" i="1"/>
  <c r="H13" i="1"/>
  <c r="G13" i="1"/>
  <c r="F13" i="1"/>
  <c r="D13" i="1"/>
  <c r="AA12" i="1"/>
  <c r="Z12" i="1"/>
  <c r="Y12" i="1"/>
  <c r="X12" i="1"/>
  <c r="W12" i="1"/>
  <c r="V12" i="1"/>
  <c r="U12" i="1"/>
  <c r="T12" i="1"/>
  <c r="S12" i="1"/>
  <c r="R12" i="1"/>
  <c r="Q12" i="1"/>
  <c r="K12" i="1"/>
  <c r="I12" i="1"/>
  <c r="H12" i="1"/>
  <c r="G12" i="1"/>
  <c r="F12" i="1"/>
  <c r="D12" i="1"/>
  <c r="AA11" i="1"/>
  <c r="Z11" i="1"/>
  <c r="Y11" i="1"/>
  <c r="X11" i="1"/>
  <c r="W11" i="1"/>
  <c r="V11" i="1"/>
  <c r="U11" i="1"/>
  <c r="T11" i="1"/>
  <c r="S11" i="1"/>
  <c r="R11" i="1"/>
  <c r="Q11" i="1"/>
  <c r="K11" i="1"/>
  <c r="I11" i="1"/>
  <c r="H11" i="1"/>
  <c r="G11" i="1"/>
  <c r="F11" i="1"/>
  <c r="D11" i="1"/>
  <c r="AA10" i="1"/>
  <c r="Z10" i="1"/>
  <c r="Y10" i="1"/>
  <c r="X10" i="1"/>
  <c r="W10" i="1"/>
  <c r="V10" i="1"/>
  <c r="U10" i="1"/>
  <c r="T10" i="1"/>
  <c r="S10" i="1"/>
  <c r="R10" i="1"/>
  <c r="Q10" i="1"/>
  <c r="K10" i="1"/>
  <c r="I10" i="1"/>
  <c r="H10" i="1"/>
  <c r="G10" i="1"/>
  <c r="F10" i="1"/>
  <c r="D10" i="1"/>
  <c r="AA9" i="1"/>
  <c r="Z9" i="1"/>
  <c r="Y9" i="1"/>
  <c r="X9" i="1"/>
  <c r="W9" i="1"/>
  <c r="V9" i="1"/>
  <c r="U9" i="1"/>
  <c r="T9" i="1"/>
  <c r="S9" i="1"/>
  <c r="R9" i="1"/>
  <c r="Q9" i="1"/>
  <c r="K9" i="1"/>
  <c r="I9" i="1"/>
  <c r="H9" i="1"/>
  <c r="G9" i="1"/>
  <c r="F9" i="1"/>
  <c r="D9" i="1"/>
  <c r="AA8" i="1"/>
  <c r="Z8" i="1"/>
  <c r="Y8" i="1"/>
  <c r="X8" i="1"/>
  <c r="W8" i="1"/>
  <c r="V8" i="1"/>
  <c r="U8" i="1"/>
  <c r="T8" i="1"/>
  <c r="S8" i="1"/>
  <c r="R8" i="1"/>
  <c r="Q8" i="1"/>
  <c r="K8" i="1"/>
  <c r="I8" i="1"/>
  <c r="H8" i="1"/>
  <c r="G8" i="1"/>
  <c r="F8" i="1"/>
  <c r="D8" i="1"/>
  <c r="AA7" i="1"/>
  <c r="Z7" i="1"/>
  <c r="Y7" i="1"/>
  <c r="X7" i="1"/>
  <c r="W7" i="1"/>
  <c r="V7" i="1"/>
  <c r="U7" i="1"/>
  <c r="T7" i="1"/>
  <c r="S7" i="1"/>
  <c r="R7" i="1"/>
  <c r="Q7" i="1"/>
  <c r="K7" i="1"/>
  <c r="I7" i="1"/>
  <c r="H7" i="1"/>
  <c r="G7" i="1"/>
  <c r="F7" i="1"/>
  <c r="D7" i="1"/>
  <c r="AA6" i="1"/>
  <c r="Z6" i="1"/>
  <c r="Y6" i="1"/>
  <c r="X6" i="1"/>
  <c r="W6" i="1"/>
  <c r="V6" i="1"/>
  <c r="U6" i="1"/>
  <c r="T6" i="1"/>
  <c r="S6" i="1"/>
  <c r="R6" i="1"/>
  <c r="Q6" i="1"/>
  <c r="K6" i="1"/>
  <c r="I6" i="1"/>
  <c r="H6" i="1"/>
  <c r="G6" i="1"/>
  <c r="F6" i="1"/>
  <c r="D6" i="1"/>
  <c r="AA5" i="1"/>
  <c r="Z5" i="1"/>
  <c r="Y5" i="1"/>
  <c r="X5" i="1"/>
  <c r="W5" i="1"/>
  <c r="V5" i="1"/>
  <c r="U5" i="1"/>
  <c r="T5" i="1"/>
  <c r="S5" i="1"/>
  <c r="R5" i="1"/>
  <c r="Q5" i="1"/>
  <c r="K5" i="1"/>
  <c r="I5" i="1"/>
  <c r="H5" i="1"/>
  <c r="G5" i="1"/>
  <c r="F5" i="1"/>
  <c r="D5" i="1"/>
  <c r="AA4" i="1"/>
  <c r="Z4" i="1"/>
  <c r="Y4" i="1"/>
  <c r="X4" i="1"/>
  <c r="W4" i="1"/>
  <c r="V4" i="1"/>
  <c r="U4" i="1"/>
  <c r="T4" i="1"/>
  <c r="S4" i="1"/>
  <c r="R4" i="1"/>
  <c r="Q4" i="1"/>
  <c r="K4" i="1"/>
  <c r="I4" i="1"/>
  <c r="H4" i="1"/>
  <c r="G4" i="1"/>
  <c r="F4" i="1"/>
  <c r="D4" i="1"/>
  <c r="K3" i="1"/>
  <c r="I3" i="1"/>
  <c r="H3" i="1"/>
  <c r="G3" i="1"/>
  <c r="F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tc={45110B50-261C-4B1A-9961-1763DCDC841C}</author>
    <author>tc={49D78ECF-89B5-4EFC-BF0E-29742F83A35E}</author>
    <author>Rachelle Canedo</author>
    <author>tc={A3673378-162B-42A7-A881-4175C35559E0}</author>
  </authors>
  <commentList>
    <comment ref="C51" authorId="0" shapeId="0" xr:uid="{0E2BFF26-2757-4BA2-A1A4-D11C967E465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Mobile No. 09688540388</t>
        </r>
      </text>
    </comment>
    <comment ref="C53" authorId="1" shapeId="0" xr:uid="{0F82CB6B-6AFA-4AC0-A892-C6AE086A68F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Mobile No.: +639753964601</t>
        </r>
      </text>
    </comment>
    <comment ref="D141" authorId="2" shapeId="0" xr:uid="{AEF30619-7B51-4DDE-BA31-4A9AC8EE100D}">
      <text>
        <r>
          <rPr>
            <sz val="11"/>
            <color theme="1"/>
            <rFont val="Calibri"/>
            <family val="2"/>
            <scheme val="minor"/>
          </rPr>
          <t>Rachelle Canedo:
BENEMERITO, JOBETH,
ALREADY PR NEW LAPTOP</t>
        </r>
      </text>
    </comment>
    <comment ref="D174" authorId="3" shapeId="0" xr:uid="{9E0B95DA-F240-474B-87ED-A68794C6ED0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REASON: FOR REPAIR LCD DEFECTIVE UNDER WARRANTY  TIL 03/29/2025; SERIAL M9NXCV11496394
</t>
        </r>
      </text>
    </comment>
  </commentList>
</comments>
</file>

<file path=xl/sharedStrings.xml><?xml version="1.0" encoding="utf-8"?>
<sst xmlns="http://schemas.openxmlformats.org/spreadsheetml/2006/main" count="1481" uniqueCount="810">
  <si>
    <t>Last user Laptop</t>
  </si>
  <si>
    <t>Laptop Details</t>
  </si>
  <si>
    <t>Serial</t>
  </si>
  <si>
    <t>Condition</t>
  </si>
  <si>
    <t>Name of Requestor</t>
  </si>
  <si>
    <t>Validation</t>
  </si>
  <si>
    <t>Full Name</t>
  </si>
  <si>
    <t>Business Unit</t>
  </si>
  <si>
    <t>I_Department</t>
  </si>
  <si>
    <t>I_Designation &amp; Loc</t>
  </si>
  <si>
    <t>Mobile No</t>
  </si>
  <si>
    <t>Date Received</t>
  </si>
  <si>
    <t>EMP Status</t>
  </si>
  <si>
    <t>Returned Date</t>
  </si>
  <si>
    <t>Name of Retuned Laptop</t>
  </si>
  <si>
    <t>Business Unit2</t>
  </si>
  <si>
    <t>P_Department</t>
  </si>
  <si>
    <t>Details  / Remarks</t>
  </si>
  <si>
    <t>Brand Name</t>
  </si>
  <si>
    <t>Model Name</t>
  </si>
  <si>
    <t>Specification</t>
  </si>
  <si>
    <t>GRAPHIC CARD</t>
  </si>
  <si>
    <t>ACCESORIES</t>
  </si>
  <si>
    <t>PO#</t>
  </si>
  <si>
    <t>Vendor Name</t>
  </si>
  <si>
    <t>BU Name</t>
  </si>
  <si>
    <t>Department</t>
  </si>
  <si>
    <t>Computer Name</t>
  </si>
  <si>
    <t>Remarks</t>
  </si>
  <si>
    <t>NXVPNSP098210021397600</t>
  </si>
  <si>
    <t>Used</t>
  </si>
  <si>
    <t>MERCH - KRISTINE VITAR</t>
  </si>
  <si>
    <t>VITAR, KRISTINE</t>
  </si>
  <si>
    <t>VILLAROSA JESSA 5.20.2024</t>
  </si>
  <si>
    <t>FAMILY SHOPPERS UNLIMITED, INC.</t>
  </si>
  <si>
    <t>MERCHANDISING</t>
  </si>
  <si>
    <t>5/20/2024 returned laptop to Ms. Rachelle, then tranfer to Ms. Vitar, Kristine</t>
  </si>
  <si>
    <t>PW023JZW</t>
  </si>
  <si>
    <t>FM - DANILO JR. MAURICIO</t>
  </si>
  <si>
    <t>MAURICIO, DANILO JR</t>
  </si>
  <si>
    <t>PERLAS, VINCENT JAMES</t>
  </si>
  <si>
    <t>CMSTAR MANAGEMENT, INC.</t>
  </si>
  <si>
    <t>FACILITIES MANAGEMENT</t>
  </si>
  <si>
    <t>5/17/2024 RETURNED By Clarize Cece FM</t>
  </si>
  <si>
    <t>1V9CRK3</t>
  </si>
  <si>
    <t>New</t>
  </si>
  <si>
    <t>IT- JEREMIAH ALMARIO</t>
  </si>
  <si>
    <t>MANIKAM, MAHENDRAN</t>
  </si>
  <si>
    <t>PF1T1XX3</t>
  </si>
  <si>
    <t>ENG - SHASHIEL MAUREEN NAVARRO</t>
  </si>
  <si>
    <t>NAVARRO, SHASHEIL MAUREEN</t>
  </si>
  <si>
    <t>4/29/2024 CASTRO, JESSEBEL MAE PLANNING ARCHITECT</t>
  </si>
  <si>
    <t>THE VILLAGE SERVER, INC.</t>
  </si>
  <si>
    <t>PLANNING</t>
  </si>
  <si>
    <t>04/29/2024Ms. Jessebel Mae returned the laptop Ms. Rachelle</t>
  </si>
  <si>
    <t>9S716R6121266ZN3000065</t>
  </si>
  <si>
    <t>VIS - FAM JOY FRANCISCO</t>
  </si>
  <si>
    <t>CABRERA, KARREN ELOISA MAE</t>
  </si>
  <si>
    <t xml:space="preserve"> CHRISTIAN PAULO AQUINO, 9/7/2023  JUNELLE ENTIL</t>
  </si>
  <si>
    <t>ALLHOME CORP.</t>
  </si>
  <si>
    <t>VISUALS</t>
  </si>
  <si>
    <t>9/7/2023 returned laptop to Ms. Rachelle, then 5/10/2024 Ms. Fam requesting to Transfer Ms. Cabrera for temporarily used due to her exisiting laptop HDD problem Serial C93VWD3</t>
  </si>
  <si>
    <t>PF29Y9TF</t>
  </si>
  <si>
    <t>REPLEN - REVIE RHOANNE PEDIDA</t>
  </si>
  <si>
    <t>DE RAMOS, ANGELBERT</t>
  </si>
  <si>
    <t>QUIDAT, ROSE MARIE 5/14/2024</t>
  </si>
  <si>
    <t>ALLDAY RETAIL CONCEPTS INC.</t>
  </si>
  <si>
    <t>REPLENISHMENT</t>
  </si>
  <si>
    <t>5/14/2024 returned laptop to Ms Rachelle</t>
  </si>
  <si>
    <t>5CD145BWKV</t>
  </si>
  <si>
    <t>IT - LYCA BAUTRO</t>
  </si>
  <si>
    <t>BAUTRO, LYCA</t>
  </si>
  <si>
    <t>EVANGELISTA, MAJOY 5/9/2024</t>
  </si>
  <si>
    <t>INFORMATION TECHNOLOGY</t>
  </si>
  <si>
    <t>5/9/24 returned laptop to Ms. Rachelle, 5/10/24 transfer to Lyca Bautro</t>
  </si>
  <si>
    <t>PF27CVET</t>
  </si>
  <si>
    <t>ECOMM - ANNELOU MARIE BUENAFE</t>
  </si>
  <si>
    <t>BUENAFE, ANNELOU MARIE</t>
  </si>
  <si>
    <t>GACORMO, MARA 3/5/2024</t>
  </si>
  <si>
    <t>E- COMMERCE</t>
  </si>
  <si>
    <t>3/5/2024 RETURNED BY MS. MARA TO MS RACHELLE</t>
  </si>
  <si>
    <t>3WTC2X2</t>
  </si>
  <si>
    <t>OPS - RAM NOGUET</t>
  </si>
  <si>
    <t>NOGUET, RAM</t>
  </si>
  <si>
    <t>CRUZ, JOANA</t>
  </si>
  <si>
    <t>CENTRAL - OPERATIONS</t>
  </si>
  <si>
    <t>5/7/20224 returned laptop</t>
  </si>
  <si>
    <t>M9NXCV21V037390</t>
  </si>
  <si>
    <t>FIN - ROBILYN PANGANIBAN</t>
  </si>
  <si>
    <t>PANGANIBAN, ROBILYN</t>
  </si>
  <si>
    <t xml:space="preserve">VILLANUEVA, ABIGAIL RESIGNED, JOHN KENNETH AQUINO 5/12/2023 </t>
  </si>
  <si>
    <t>Finance</t>
  </si>
  <si>
    <t>As of 4/29/2024, Ms. Abigail has resigned and not turned over to the IT Department. Ms. Robilyn/ Finance is now using a laptop.</t>
  </si>
  <si>
    <t>5CD9524SZZ</t>
  </si>
  <si>
    <t>FIN - KATRINE JOY LUSTRACION</t>
  </si>
  <si>
    <t>LUSTRACION, KATRINE JOY</t>
  </si>
  <si>
    <t>QUITAIN XANDRINE - FinancE</t>
  </si>
  <si>
    <t>As of 4/29/2024, Ms. Xandrine Quitain has resigned and not turned over to the IT Department. Ms. Katrine Joy Lustracion/ Finance is now using a laptop</t>
  </si>
  <si>
    <t>PW023JY6</t>
  </si>
  <si>
    <t>HRD - MICHA</t>
  </si>
  <si>
    <t>CASTANEDA, CHERRY</t>
  </si>
  <si>
    <t>MATEO, ROBESON</t>
  </si>
  <si>
    <t>Store - Operations / Supply Chain</t>
  </si>
  <si>
    <t>ON April 27, 2024, HR-Micha confirmed that Ms. Robe handed her laptop to Ms. Cherry, the newly appointed Manager in DC. The laptop is currently in use by Ms. Cherry.</t>
  </si>
  <si>
    <t>5CD9112218</t>
  </si>
  <si>
    <t>HRD- KRISTEL TILOS</t>
  </si>
  <si>
    <t>PALARA, ALLIAH</t>
  </si>
  <si>
    <t>TRIA, CHRIS 2/26/2024</t>
  </si>
  <si>
    <t>ALLDAY MARTS INC.</t>
  </si>
  <si>
    <t>2/26/2024 OLD UNIT,  FADED COLORS</t>
  </si>
  <si>
    <t>5CD145DNQ7</t>
  </si>
  <si>
    <t>IT - ANGELA ALANIS</t>
  </si>
  <si>
    <t>TAN, ADRIANNE</t>
  </si>
  <si>
    <t>CANCERAN, JOSHUA 1/31/2024</t>
  </si>
  <si>
    <t>Business System</t>
  </si>
  <si>
    <t>NO BAG</t>
  </si>
  <si>
    <t>5CD9524T07</t>
  </si>
  <si>
    <t>FIN -  GLAIZA PERNITO</t>
  </si>
  <si>
    <t>GALLARDO, IRENE</t>
  </si>
  <si>
    <t>MP261PVH</t>
  </si>
  <si>
    <t>HR -  MICHAELLA ADRIELLE LEYBA</t>
  </si>
  <si>
    <t>CASTILLO, CHELSEA CAMERON</t>
  </si>
  <si>
    <t>5CD1463Z3R</t>
  </si>
  <si>
    <t>FIN - JONALYN TERRADO</t>
  </si>
  <si>
    <t>TERRADO, JONALYN</t>
  </si>
  <si>
    <t>LASAGAS, AILEEN 4/15/2024</t>
  </si>
  <si>
    <t>MIS / Project Development</t>
  </si>
  <si>
    <t>9S716R6121268ZN2000098</t>
  </si>
  <si>
    <t>TENA, RENATO JR.</t>
  </si>
  <si>
    <t xml:space="preserve">LIM, IVAN 3/18/2023; KEN ASIS - Accounting - </t>
  </si>
  <si>
    <t>ACCOUNTING</t>
  </si>
  <si>
    <t>4/2/2024 GOOD CONDITION</t>
  </si>
  <si>
    <t>C0Z9563</t>
  </si>
  <si>
    <t>OPS - ELISA TIANGCO</t>
  </si>
  <si>
    <t>TIANGCO, ELISA JANE</t>
  </si>
  <si>
    <t>BUENO, LINO 3/20/2024</t>
  </si>
  <si>
    <t>STORE - OPERATIONS</t>
  </si>
  <si>
    <t>3/22/2024 CRACK HAIR LINE</t>
  </si>
  <si>
    <t>PF2Y4F45</t>
  </si>
  <si>
    <t>IT - ROGEAN SERRANO</t>
  </si>
  <si>
    <t>URI, JIANNE ANTOINETTE</t>
  </si>
  <si>
    <t>DAÑO, HANNAH MAY</t>
  </si>
  <si>
    <t>good condition</t>
  </si>
  <si>
    <t>Merchandising</t>
  </si>
  <si>
    <t>5CD241DBMK</t>
  </si>
  <si>
    <t>MRKT - JHAME QUEYQUEP</t>
  </si>
  <si>
    <t>PEREZ, JENNIFER</t>
  </si>
  <si>
    <t>QUEYQUEP, MA. JHAME LYN</t>
  </si>
  <si>
    <t>Marketing</t>
  </si>
  <si>
    <t>5CD243HKVK</t>
  </si>
  <si>
    <t>MRKT - JOEFRED AABELINE MORELOS</t>
  </si>
  <si>
    <t>MORELOS, JOEFRED</t>
  </si>
  <si>
    <t>PW023JXV</t>
  </si>
  <si>
    <t>STO, DOMINGO, PAOLO 3/21/2024</t>
  </si>
  <si>
    <t>3/21/2024 GOOD CONDITION</t>
  </si>
  <si>
    <t>JZG3R93</t>
  </si>
  <si>
    <t>MRKT - EDEBEL SABANDO</t>
  </si>
  <si>
    <t>SABANDO, EDENEL</t>
  </si>
  <si>
    <t xml:space="preserve">ANCHETA, MA. FRANS ANN </t>
  </si>
  <si>
    <t>Accounting</t>
  </si>
  <si>
    <t>3/1/2024 UNDER WARRATY, GOOD CONDITION, BUT MANY SCRATCHES AT THE BACK OF LAPTOP</t>
  </si>
  <si>
    <t>Transfer</t>
  </si>
  <si>
    <t>PF17MJ2R</t>
  </si>
  <si>
    <t>IT - KIM AGUILAR</t>
  </si>
  <si>
    <t>VILLAR, ANGELICA</t>
  </si>
  <si>
    <t>GONZALES, CYRUS 3/14/2024</t>
  </si>
  <si>
    <t>ALLGREEN RETAIL, INC.</t>
  </si>
  <si>
    <t>Lost and Prevention Department</t>
  </si>
  <si>
    <t>3/14/2024 OLD UNIT, GOOD CONDITION</t>
  </si>
  <si>
    <t>Service Laptop</t>
  </si>
  <si>
    <t>HRD - KRISTEL TILOS</t>
  </si>
  <si>
    <t>GONZALES, CYRUS</t>
  </si>
  <si>
    <t>MANGABAT, JOYCE ANDREA 11/17/2023</t>
  </si>
  <si>
    <t>11/17/2023 OLD UNIT,GOOD CONDITION</t>
  </si>
  <si>
    <t>MP26AZKF</t>
  </si>
  <si>
    <t>ACCTNG - PINKY BANHIT</t>
  </si>
  <si>
    <t>SAN JUAN, JUSTIN CARLO</t>
  </si>
  <si>
    <t>CASULOCAN KIMBERLY 3/ 4/2024 ; LORY MALIGO</t>
  </si>
  <si>
    <t>3/6/2024 GOOD CONDITION, WITH BAG</t>
  </si>
  <si>
    <t>PF3D0CHJ</t>
  </si>
  <si>
    <t>HRD - FREDYLENE BALENSOSA</t>
  </si>
  <si>
    <t>2/1/2024 LOPEZ, MYRA LEE;3/31/2022 KAREN GABUA</t>
  </si>
  <si>
    <t>2/1/2021 GOOD CONDITION</t>
  </si>
  <si>
    <t>5CD0128MJJ</t>
  </si>
  <si>
    <t>FIN - JAYMAR G. GAGABU-AN</t>
  </si>
  <si>
    <t>GAGABU-AN, JAYMAR</t>
  </si>
  <si>
    <t>PEREZ, JENNIFER 3/22/2024</t>
  </si>
  <si>
    <t>3/22/2024 GOOD CONDITION</t>
  </si>
  <si>
    <t>DORADO, JOY</t>
  </si>
  <si>
    <t>GOOD CONDITION</t>
  </si>
  <si>
    <t>5CD1463Z74</t>
  </si>
  <si>
    <t>BODINO, ANGELA KAREN</t>
  </si>
  <si>
    <t>BOLANOS, JONA KRISTINE 10/10/23</t>
  </si>
  <si>
    <t>10/10/2023 GOOD CONDITION</t>
  </si>
  <si>
    <t>9S716R612018ZLC000104</t>
  </si>
  <si>
    <t xml:space="preserve">SILANGAN, PRINCESS </t>
  </si>
  <si>
    <t>SILANGAN, PRINCESS</t>
  </si>
  <si>
    <t>TRINIDAD, ALVIN ACE 3/5/2024</t>
  </si>
  <si>
    <t>Interior Design</t>
  </si>
  <si>
    <t>3/5/2024 TURN OVER TO SHERMAN ONG</t>
  </si>
  <si>
    <t>NXVEASP05281108EB47600</t>
  </si>
  <si>
    <t>IT -  MARK RAMOS</t>
  </si>
  <si>
    <t>MONTENEGRO, MARK</t>
  </si>
  <si>
    <t>COMENDADOR, JERLYN 5/8/2024</t>
  </si>
  <si>
    <t>CENTRAL OPERATIONS</t>
  </si>
  <si>
    <t>4/26/2024 GOOD CONDITION</t>
  </si>
  <si>
    <t>COMENDADOR, JERLYN</t>
  </si>
  <si>
    <t xml:space="preserve">VILLAR, ANGELICA </t>
  </si>
  <si>
    <t>NXA1WSP00304602D4C3400</t>
  </si>
  <si>
    <t>FIN - MARY JOY MANGHARES</t>
  </si>
  <si>
    <t>MANGHARES, MARY JOY</t>
  </si>
  <si>
    <t>OBOSA JASMIN 2/23/2024</t>
  </si>
  <si>
    <t>2/23/2024 GOOD CONDITION NO BAG</t>
  </si>
  <si>
    <t>FVFJC7EWQ6LC</t>
  </si>
  <si>
    <t>ANCHETA, MA. FRANS ANN</t>
  </si>
  <si>
    <t>BARTOLOME, AIRA BIANCA</t>
  </si>
  <si>
    <t>2/12/2024 GOOD CONDITION NO BAG</t>
  </si>
  <si>
    <t>VCFGFYKY9Q</t>
  </si>
  <si>
    <t>LPD - ANGIE LINGAT</t>
  </si>
  <si>
    <t>LINGAT, ANGIE</t>
  </si>
  <si>
    <t>GOLES, PAULA GERALDINE</t>
  </si>
  <si>
    <t>9S716R6121268ZN20000121</t>
  </si>
  <si>
    <t>ACCT - JOSEPHINE QUIMSON</t>
  </si>
  <si>
    <t>QUIMSON, JOSEPHINE</t>
  </si>
  <si>
    <t xml:space="preserve">BuENVIAJE, KAREN </t>
  </si>
  <si>
    <t>MP26B3N7</t>
  </si>
  <si>
    <t>ACCT - CATHERINE MENDOZA</t>
  </si>
  <si>
    <t>PANIS, REGINO III</t>
  </si>
  <si>
    <t>TOTING, BEVERLYN</t>
  </si>
  <si>
    <t>1/12/2024 GOOD CONDITION WITH BAG</t>
  </si>
  <si>
    <t>PF23EKE6</t>
  </si>
  <si>
    <t>HR - CAITLYN FAY FERRER</t>
  </si>
  <si>
    <t>VIAÑA, JAGSY</t>
  </si>
  <si>
    <t>GONZALES, MIGUEL PAOLO</t>
  </si>
  <si>
    <t>NXVPNSP0982100DBAE7600</t>
  </si>
  <si>
    <t>ICS- BERNARD V. BONDOC</t>
  </si>
  <si>
    <t>BONDOC, BERNARD</t>
  </si>
  <si>
    <t>BACHICHA, MARY JANE</t>
  </si>
  <si>
    <t>Accounting - Inventory</t>
  </si>
  <si>
    <t>returned: 1/30/24 good condition laptop, charger, bag</t>
  </si>
  <si>
    <t>PF46PEYD</t>
  </si>
  <si>
    <t>IT- ROGEAN SERRANO</t>
  </si>
  <si>
    <t xml:space="preserve">MANALO, ANDRE JUACQUIM </t>
  </si>
  <si>
    <t>3/19/2024 good condition</t>
  </si>
  <si>
    <t>MKTG - JOMS</t>
  </si>
  <si>
    <t>MANALO, ANDRE JUACQUIM</t>
  </si>
  <si>
    <t>GALO LOVE JOY</t>
  </si>
  <si>
    <t>2/6/2024; GOOD CONDITION LAPTOP CHARGER BAG</t>
  </si>
  <si>
    <t>PF2A2GL7</t>
  </si>
  <si>
    <t>FIN -  RODAH ARANETA</t>
  </si>
  <si>
    <t>dE LA PEÑA, JOANA REZY</t>
  </si>
  <si>
    <t>JOSE, ELAINE JOYCE 2/28/2024</t>
  </si>
  <si>
    <t>2/28/2024 good condition; built in keyboard defective</t>
  </si>
  <si>
    <t>JOSE, ELAINE JOYCE</t>
  </si>
  <si>
    <t>PF3D507W</t>
  </si>
  <si>
    <t xml:space="preserve">GURDIEL, JOHN CARL </t>
  </si>
  <si>
    <t>FABRO, MARGARET KLEMENS</t>
  </si>
  <si>
    <t>2/2/2024 GOOD CONDITION LAPTOP, CHARGER, BAG</t>
  </si>
  <si>
    <t>2VLH2X2</t>
  </si>
  <si>
    <t>MAHENDRAN</t>
  </si>
  <si>
    <t>TAN, ADRIANNE 4/15/2024</t>
  </si>
  <si>
    <t>Returned: 10/13/2023 GOOD CONDITION</t>
  </si>
  <si>
    <t>LPD - PAULA GOLEZ</t>
  </si>
  <si>
    <t>5CD0128MJ9</t>
  </si>
  <si>
    <t>Lala Ilano</t>
  </si>
  <si>
    <t>ROXAS, GENELEEN</t>
  </si>
  <si>
    <t>PEÑAFUERTE, LEE-ANN</t>
  </si>
  <si>
    <t>Supply Chain</t>
  </si>
  <si>
    <t>returned laptop , charger 11/10/2023</t>
  </si>
  <si>
    <t>HR - CAITLYN FAY O FERRER FSUI</t>
  </si>
  <si>
    <t>5CD0128MJH</t>
  </si>
  <si>
    <t>HR - RALPH JAYSON JANDA</t>
  </si>
  <si>
    <t>TINANMBACAN, JONAMHEL ROSE</t>
  </si>
  <si>
    <t>5CD0128MJR</t>
  </si>
  <si>
    <t>IT - JERWIN NAPIZA</t>
  </si>
  <si>
    <t>ONG, SHERMAN</t>
  </si>
  <si>
    <t>5CD1445RRN</t>
  </si>
  <si>
    <t>PURCH - NOELLYN RUALES</t>
  </si>
  <si>
    <t>RUALES, NOELLYN</t>
  </si>
  <si>
    <t>5CD1445RRW</t>
  </si>
  <si>
    <t>Raffy Fragante</t>
  </si>
  <si>
    <t>DANGUPON, HARTMANN JOHN</t>
  </si>
  <si>
    <t>FRESNEDI, ROSELLE</t>
  </si>
  <si>
    <t>Central Operations</t>
  </si>
  <si>
    <t>11/21/2022 GOOD CONDITION, LAPTOP, CHARGER, ASUS BAG</t>
  </si>
  <si>
    <t>5CD1445RS0</t>
  </si>
  <si>
    <t>ABELLA, EMERIO MONICO</t>
  </si>
  <si>
    <t>WILMOT, ELTON</t>
  </si>
  <si>
    <t>ELTON WILMOT</t>
  </si>
  <si>
    <t>DE LEON, RHODORA</t>
  </si>
  <si>
    <t>Human Resources</t>
  </si>
  <si>
    <t>11/29/2023 GOOD CONDITION LAPTOP, CHARGER, BAG</t>
  </si>
  <si>
    <t>5CD1463XFN</t>
  </si>
  <si>
    <t>AH ACCTNG ASST - SHIELA MARIE ANN SAMOT</t>
  </si>
  <si>
    <t>SAMOT, SHIELA MARIE ANN</t>
  </si>
  <si>
    <t>5CD1463XGH</t>
  </si>
  <si>
    <t>LEOSALA, SARAH JANE</t>
  </si>
  <si>
    <t>ANGELBERT, DE RAMOS</t>
  </si>
  <si>
    <t>10/1/2023 GOOD CONDITION</t>
  </si>
  <si>
    <t>ACCT ASST - ANGELBERT DE RAMOS</t>
  </si>
  <si>
    <t>CARANTO, MARY JOY</t>
  </si>
  <si>
    <t>5CD1463YJL</t>
  </si>
  <si>
    <t>TINDOGAN, JEAHAN</t>
  </si>
  <si>
    <t>AQUINO, TERESA</t>
  </si>
  <si>
    <t>10/3/2023 TOP SMALL DENT</t>
  </si>
  <si>
    <t>5CD1463YL0</t>
  </si>
  <si>
    <t>GESULGA, JAYVIE</t>
  </si>
  <si>
    <t>VASQUEZ, RAMON ANDREI</t>
  </si>
  <si>
    <t>11/21/2023 good condition , detached letter A</t>
  </si>
  <si>
    <t>ECOMM - RAMON ANDREI VASQUEZ</t>
  </si>
  <si>
    <t>BALASA, DEBBIE ANN</t>
  </si>
  <si>
    <t>Accounting &amp; Finance</t>
  </si>
  <si>
    <t>11/7/2023 good condition with bag ; detached letter A  key</t>
  </si>
  <si>
    <t>HR - CHRIS TRIA</t>
  </si>
  <si>
    <t>5CD241DBL3</t>
  </si>
  <si>
    <t>HR - MICHAELLA ADRIELLE LEYBA</t>
  </si>
  <si>
    <t>COMIA, MIKHAEL</t>
  </si>
  <si>
    <t>JOSE, JHONAS</t>
  </si>
  <si>
    <t>1/5/2024 GOOD CONDITION, bag, CHARGER, LAPTOP</t>
  </si>
  <si>
    <t>MRKT - MAXINE ESPEJO</t>
  </si>
  <si>
    <t>5CD3213189</t>
  </si>
  <si>
    <t>YNOT, RENALYN</t>
  </si>
  <si>
    <t>5CD32131DP</t>
  </si>
  <si>
    <t>MIRA, PHILIP AMOR</t>
  </si>
  <si>
    <t>CASTANEDA, CHERRY - MANAGER 4/23/2024</t>
  </si>
  <si>
    <t>Logistics</t>
  </si>
  <si>
    <t>4/22/2024 HR Micha gave the laptop to IT Rachelle with good condition, charge and bag</t>
  </si>
  <si>
    <t>5CD32131FS</t>
  </si>
  <si>
    <t>BRIONES, RACHELLE</t>
  </si>
  <si>
    <t>5CD32131KDL</t>
  </si>
  <si>
    <t>IT - RED CONCEPCION</t>
  </si>
  <si>
    <t>EUSEBIO, MILDRED</t>
  </si>
  <si>
    <t>PADILLA, NICOLE AUBREY 3/14/2024</t>
  </si>
  <si>
    <t>3/14/2024 good condition</t>
  </si>
  <si>
    <t>PADILLA, NICOLE AUBREY</t>
  </si>
  <si>
    <t>PALMERO, SHIELA MARIE</t>
  </si>
  <si>
    <t>11/27/2023 good condition laptop, charger bag</t>
  </si>
  <si>
    <t>5CD3259J08</t>
  </si>
  <si>
    <t xml:space="preserve">HR - FREDYLENE BALENSOSA </t>
  </si>
  <si>
    <t>BOLAÑOS, JONA KRISTINE</t>
  </si>
  <si>
    <t>ALONSAGAY, KIMBERLY</t>
  </si>
  <si>
    <t>PF1EJWZ2</t>
  </si>
  <si>
    <t>Jess</t>
  </si>
  <si>
    <t>DE LEON, ANGELIE</t>
  </si>
  <si>
    <t>5CD3259J0H</t>
  </si>
  <si>
    <t>TRINIDAD, LAURENZ</t>
  </si>
  <si>
    <t>5CD3259J0K</t>
  </si>
  <si>
    <t>CABRAL, ALYSSA MAY</t>
  </si>
  <si>
    <t>5CD3259J0Q</t>
  </si>
  <si>
    <t>ACCT - MUAMMAR</t>
  </si>
  <si>
    <t>BARADAS, NICOLE BENNET</t>
  </si>
  <si>
    <t>TAPANG, MUAMMAR 3/20/2024</t>
  </si>
  <si>
    <t>MIS</t>
  </si>
  <si>
    <t>3/20/2024 GOOD CONDITION</t>
  </si>
  <si>
    <t>TAPANG, MUAMMAR</t>
  </si>
  <si>
    <t>5CD3259J1P</t>
  </si>
  <si>
    <t>ACCT - DICON, MARY ROSE</t>
  </si>
  <si>
    <t>DICON, MARY ROSE</t>
  </si>
  <si>
    <t>MANGABAT, JOYCE ANDREA 5/2/2024</t>
  </si>
  <si>
    <t>5/2/2024 return laptop to Ms. IT Rachelle; approved Red to Transfer to Mary Rose Dicon</t>
  </si>
  <si>
    <t>MANGABAT, JOYCE ANDREA</t>
  </si>
  <si>
    <t>5CD3259J4B</t>
  </si>
  <si>
    <t>HR - KRYSTEL NORIEN DALIDA</t>
  </si>
  <si>
    <t>DELOS SANTOS, DANIELLE</t>
  </si>
  <si>
    <t>5CD3259J4F</t>
  </si>
  <si>
    <t>YU, ROBINA</t>
  </si>
  <si>
    <t>SANTIAGO, MARIA CLARISS</t>
  </si>
  <si>
    <t>11/17/2023 return laptop, charger, bag, Working</t>
  </si>
  <si>
    <t>5CD3259J4L</t>
  </si>
  <si>
    <t>AUSTRIA, RUSSEL</t>
  </si>
  <si>
    <t>5CD3259J4P</t>
  </si>
  <si>
    <t>ESPNO, ALMA</t>
  </si>
  <si>
    <t>BALINGIT, JAMES 4/15/2024</t>
  </si>
  <si>
    <t>Store - Operations</t>
  </si>
  <si>
    <t>4/15/2024 RETURN LAPTOP, CHARGER BAG , GOOD CONDIITION</t>
  </si>
  <si>
    <t>HR- JANELLA BUNAGAN</t>
  </si>
  <si>
    <t>BALINGIT, JAMES</t>
  </si>
  <si>
    <t>5CD3259J4V</t>
  </si>
  <si>
    <t>FRANCO, MARILYN</t>
  </si>
  <si>
    <t>5CD3271K8L</t>
  </si>
  <si>
    <t>BERNUS, KIMBERLENE</t>
  </si>
  <si>
    <t>5CD3271K8N</t>
  </si>
  <si>
    <t>ADEA, MARIE KRISTINE</t>
  </si>
  <si>
    <t>5CD3271K8V</t>
  </si>
  <si>
    <t>DELOS SANTOS, HAZEL</t>
  </si>
  <si>
    <t>5CD3271K8Z</t>
  </si>
  <si>
    <t>5CD3271K93</t>
  </si>
  <si>
    <t>DIVINAGRACIA, KYLA MARIE</t>
  </si>
  <si>
    <t>5CD3271KB2</t>
  </si>
  <si>
    <t>CANONOY, KIM DENISE</t>
  </si>
  <si>
    <t>5CD3271KBF</t>
  </si>
  <si>
    <t>MONTALLANA, MILAGROS ROSARIO</t>
  </si>
  <si>
    <t>5CD3271KBR</t>
  </si>
  <si>
    <t>BARADAS, EAZEL</t>
  </si>
  <si>
    <t>5CD3271KC7</t>
  </si>
  <si>
    <t>MELAÑO, FRANCIS CARL</t>
  </si>
  <si>
    <t>5CD3271KCJ</t>
  </si>
  <si>
    <t>SAMSON, EIZZEL MARIE</t>
  </si>
  <si>
    <t>5CD3271KCW</t>
  </si>
  <si>
    <t>MARCAIDA, ARIES</t>
  </si>
  <si>
    <t>5CD3271KD1</t>
  </si>
  <si>
    <t>ESTOESTA, JOEL</t>
  </si>
  <si>
    <t>5CD3271KD4</t>
  </si>
  <si>
    <t>ESCOTO, CLARISSE JAMES PEARL</t>
  </si>
  <si>
    <t>5CD3271KDP</t>
  </si>
  <si>
    <t>GERONIMO, NIDA</t>
  </si>
  <si>
    <t>5CD3271KJR</t>
  </si>
  <si>
    <t>FERRER, JALENE</t>
  </si>
  <si>
    <t>5CD3271KKD</t>
  </si>
  <si>
    <t>GRANADA, SHARALYN</t>
  </si>
  <si>
    <t>5CD3271KQB</t>
  </si>
  <si>
    <t>PENASO, JERMAINE</t>
  </si>
  <si>
    <t>5CD3271KQQ</t>
  </si>
  <si>
    <t>HR - CELINE SANDRA J. ADRIANO</t>
  </si>
  <si>
    <t>HELBALIGA, JOYLYN</t>
  </si>
  <si>
    <t>NAVARRO, ABIGAIL 2/15/2024</t>
  </si>
  <si>
    <t>2/15/2024 GOOD CONDITION BAG, CHARGER LAPTOP</t>
  </si>
  <si>
    <t>NAVARRO, ABIGAIL</t>
  </si>
  <si>
    <t>5CD3271KR5</t>
  </si>
  <si>
    <t>BULA, ARNE MARIE</t>
  </si>
  <si>
    <t>5CD3271KRC</t>
  </si>
  <si>
    <t>HR -  CELINE SANDRA</t>
  </si>
  <si>
    <t>BELTRAN, ALEAH JOY</t>
  </si>
  <si>
    <t>GUBAN , KIMBERLY</t>
  </si>
  <si>
    <t>2/1/2024 GOOD CONDITION, BAG LAPTOP, CHARGER</t>
  </si>
  <si>
    <t>5CD3271KRJ</t>
  </si>
  <si>
    <t>ARJONA, RACQUEL</t>
  </si>
  <si>
    <t>5CD3271KRT</t>
  </si>
  <si>
    <t>PAJO, JUNELLE MAE</t>
  </si>
  <si>
    <t>VILLANUEVA, JOANA2/2/2024</t>
  </si>
  <si>
    <t>VILLANUEVA, JOANA</t>
  </si>
  <si>
    <t>5CD332997N</t>
  </si>
  <si>
    <t>HR- KRISTEL TILOS</t>
  </si>
  <si>
    <t>MARAÑON, FIONNAH MARIE</t>
  </si>
  <si>
    <t>5CD3329981</t>
  </si>
  <si>
    <t>5CD332999N</t>
  </si>
  <si>
    <t>GIANAN, JOSEPH</t>
  </si>
  <si>
    <t>5CD332999Z</t>
  </si>
  <si>
    <t>LPD - ISABEL RIVERA</t>
  </si>
  <si>
    <t>RIVERA, MA. ISABEL</t>
  </si>
  <si>
    <t>ONG, DIVINE GRACE 2/12/2024</t>
  </si>
  <si>
    <t>2/12/2024 GOOD CONDITION; ALREADY RESIGNED AND USE MS iSABEL RIVERA.</t>
  </si>
  <si>
    <t>ONG, DIVINE GRACE</t>
  </si>
  <si>
    <t>5CD33299B3</t>
  </si>
  <si>
    <t>MOLITO, EUNICE</t>
  </si>
  <si>
    <t>5CD33299BH</t>
  </si>
  <si>
    <t>ACCTNG  - PINKY BANHIT</t>
  </si>
  <si>
    <t>STA. TERESA, JOANNA IRIS</t>
  </si>
  <si>
    <t>5CD33299BY</t>
  </si>
  <si>
    <t>LACHICA, CAMILLE</t>
  </si>
  <si>
    <t>5CD33299C1</t>
  </si>
  <si>
    <t>ANTIVOLA, MATTHEW</t>
  </si>
  <si>
    <t>DELLOMAS, RAVENE JAMES</t>
  </si>
  <si>
    <t>Audit</t>
  </si>
  <si>
    <t>1/19/2024 GOOD CONDITION, LAPTOP, CHARGER, BAG</t>
  </si>
  <si>
    <t>5CD33299CB</t>
  </si>
  <si>
    <t>SANTOS, MARK JOSEPH</t>
  </si>
  <si>
    <t>5CD33299CH</t>
  </si>
  <si>
    <t>MAJADAS, MARLON</t>
  </si>
  <si>
    <t>5CD3341HF3</t>
  </si>
  <si>
    <t>DAEP, ERICA MARIE MILLEN</t>
  </si>
  <si>
    <t>VILLANUEVA, RONA FAITH</t>
  </si>
  <si>
    <t>12/1/2023 Good Condition Laptop, Charger, Bag</t>
  </si>
  <si>
    <t>5CD3341HT4</t>
  </si>
  <si>
    <t>DE QUIROZ, JONALLY</t>
  </si>
  <si>
    <t>5CD338M35C</t>
  </si>
  <si>
    <t>BENEMERITO, JHOBETH</t>
  </si>
  <si>
    <t>5CD8327TQ3</t>
  </si>
  <si>
    <t>CRUZ, MA. ANGELICA</t>
  </si>
  <si>
    <t>GUINANAO, MARY JOY 2/2/2024</t>
  </si>
  <si>
    <t>2/2/2024 Laptop &amp; Charger good condition</t>
  </si>
  <si>
    <t>HR IRENE F ENDIAPE</t>
  </si>
  <si>
    <t>GUINANAO, MARY JOY</t>
  </si>
  <si>
    <t>5CD926BJYV</t>
  </si>
  <si>
    <t>TINA, ROQUESSA MARIE</t>
  </si>
  <si>
    <t>GALVANTE, LEO</t>
  </si>
  <si>
    <t>Central - Operations</t>
  </si>
  <si>
    <t>11/9/2023 returned Laptop, Charger, No Bag, Dent, Dent in right Screen Monitor, Working</t>
  </si>
  <si>
    <t>M9NXCV21V031396</t>
  </si>
  <si>
    <t>FIN - DORADO JOY DEGALA</t>
  </si>
  <si>
    <t>DICON, MARY JOY</t>
  </si>
  <si>
    <t xml:space="preserve">DICON, MARY ROSE 5/2/2024,LORAINE BAUTISTA - Accounting - 5/2/2024 transfer to Joy Dorado. </t>
  </si>
  <si>
    <t>5CD9494W31</t>
  </si>
  <si>
    <t xml:space="preserve">DULAY, JOCELYN </t>
  </si>
  <si>
    <t>OPS - DULAY , JOCELYN</t>
  </si>
  <si>
    <t>DULAY, JOCELYN</t>
  </si>
  <si>
    <t>BORDEOS, ESPERANZA 3/13/2024</t>
  </si>
  <si>
    <t>3/13/2024 good condition</t>
  </si>
  <si>
    <t>AD MERCH - JEAHAN TINDOGAN</t>
  </si>
  <si>
    <t>BENEMERITO, JOBETH</t>
  </si>
  <si>
    <t>Store - Operations / Planning</t>
  </si>
  <si>
    <t>12/12/2023 NO BAG</t>
  </si>
  <si>
    <t>HR-KRISTEL TILOS</t>
  </si>
  <si>
    <t>11/20/2023 NO BAG</t>
  </si>
  <si>
    <t>SUP CHAIN - RENALYN YNOT</t>
  </si>
  <si>
    <t>10/23/2023 NO BAG</t>
  </si>
  <si>
    <t>5CD9524T00</t>
  </si>
  <si>
    <t>FM - WINIELYN JAVIER</t>
  </si>
  <si>
    <t>CECE, CLARICE</t>
  </si>
  <si>
    <t>BADAJOS, MERYL 11/16/2023</t>
  </si>
  <si>
    <t>11/16/2023 return laptop, charger, bag</t>
  </si>
  <si>
    <t>BADAJOS, MERYL</t>
  </si>
  <si>
    <t>7053SK3</t>
  </si>
  <si>
    <t>MKTG - HAIL JADE GONZALES</t>
  </si>
  <si>
    <t>GONZALES, HAIL JADE NICOLE</t>
  </si>
  <si>
    <t>GAN, EDEN</t>
  </si>
  <si>
    <t>12/21/2023 no return laptop, but Hail jade is now using</t>
  </si>
  <si>
    <t>8DXTJS3</t>
  </si>
  <si>
    <t>AGNO, AYRIS CRISELDA</t>
  </si>
  <si>
    <t>8FXTJS3</t>
  </si>
  <si>
    <t>BERNA GUTIERREZ</t>
  </si>
  <si>
    <t>LACAP, ADRIAN JOHN</t>
  </si>
  <si>
    <t>9S716R6121266ZN3000172</t>
  </si>
  <si>
    <t>HR - KRISTEL ANN TILOS</t>
  </si>
  <si>
    <t>GONZAGA, DONNA</t>
  </si>
  <si>
    <t>ALBAY, CESAR JR.</t>
  </si>
  <si>
    <t>12/28/2023 GOOD CONDITION, CHARGER &amp; BAG, NO DENT/SCRACTHES/ CRACK FOUND</t>
  </si>
  <si>
    <t>5CD151HVW9</t>
  </si>
  <si>
    <t>ACCTNG - JONA KRISTINE BOLAÑOS</t>
  </si>
  <si>
    <t>2/2/20243</t>
  </si>
  <si>
    <t>CRUZ, MAUREEN</t>
  </si>
  <si>
    <t>5/29/2023 GOOD CONDITION LAPTOP, CHARGER AND BAG</t>
  </si>
  <si>
    <t>9S716R6121266ZN3000391</t>
  </si>
  <si>
    <t>BHLBB20329800373</t>
  </si>
  <si>
    <t>AZUPARDO, JHASMINE</t>
  </si>
  <si>
    <t>BHLBB20506802014</t>
  </si>
  <si>
    <t>MERCH - FRANCIS BERJA</t>
  </si>
  <si>
    <t>TAMBONGCO, ARLENE</t>
  </si>
  <si>
    <t>C93VWD3</t>
  </si>
  <si>
    <t>IT - IAN GESTIADA</t>
  </si>
  <si>
    <t>RAMOS, KEVIN</t>
  </si>
  <si>
    <t>CD33299D0</t>
  </si>
  <si>
    <t>PUÑO, VINABIE</t>
  </si>
  <si>
    <t>CD9494W33</t>
  </si>
  <si>
    <t>SABAS, CHRISTIAN DAVE</t>
  </si>
  <si>
    <t>CND9436x58</t>
  </si>
  <si>
    <t>ARGOTE, CHRISTIAN</t>
  </si>
  <si>
    <t>H46D2X2</t>
  </si>
  <si>
    <t>ALLAREY, JOHN CHRISTIAN</t>
  </si>
  <si>
    <t>HXTC2X2</t>
  </si>
  <si>
    <t>ECOM - DELA CRUZ, BRYAN</t>
  </si>
  <si>
    <t>DELA CRUZ, BRYAN</t>
  </si>
  <si>
    <t>SOLIS, FATIMA JOYCE 3/14/2024</t>
  </si>
  <si>
    <t>3/14/2024 good condition no bag</t>
  </si>
  <si>
    <t>HRD- KRYSTLE NORIEN DALIDA</t>
  </si>
  <si>
    <t>SOLIS, FATIMA JOYCE</t>
  </si>
  <si>
    <t>FUENTES, JEROME</t>
  </si>
  <si>
    <t>11/18/2023 Good condition no Bag</t>
  </si>
  <si>
    <t>JESSA GARRATE</t>
  </si>
  <si>
    <t>10/23/2023 good condition no bag</t>
  </si>
  <si>
    <t>K2010N1118221</t>
  </si>
  <si>
    <t>MKTG - BERNA GUTIERREZ</t>
  </si>
  <si>
    <t>MARQUEZ, JEAN CARLO</t>
  </si>
  <si>
    <t>ROJAS, JOYME 2/13/2024</t>
  </si>
  <si>
    <t>ROJAS, JOYME</t>
  </si>
  <si>
    <t>K2303N0021014</t>
  </si>
  <si>
    <t>VISUAL HEAD - OREN L0ZA</t>
  </si>
  <si>
    <t>RESSURRECCION, GISSELLE</t>
  </si>
  <si>
    <t>MIGUEL, YANNI</t>
  </si>
  <si>
    <t>Visuals</t>
  </si>
  <si>
    <t>K2303N0021031</t>
  </si>
  <si>
    <t>VALENTINO, HANNAH</t>
  </si>
  <si>
    <t>MARARAC, CRISTY ANN</t>
  </si>
  <si>
    <t>LANRKD004356426</t>
  </si>
  <si>
    <t>LANRKD00438342C</t>
  </si>
  <si>
    <t>HR - KRYSTLE NORIEN DALIDA</t>
  </si>
  <si>
    <t>11/9/2023 RETURN LAPTOP, CHARGER, BAG, GOOD CONDITION</t>
  </si>
  <si>
    <t>M9NXCV21147639A</t>
  </si>
  <si>
    <t>DELLO, HENRY</t>
  </si>
  <si>
    <t>AMPRADO, VIA</t>
  </si>
  <si>
    <t>11/21/2022 GOOD CONDITION, LAPTOP W/ SLIGHT SCRATCHES, CHARGER, ASUS BAG</t>
  </si>
  <si>
    <t>M9NXCV211541397</t>
  </si>
  <si>
    <t>BAUTISTA, PRECIOUS EUNICE</t>
  </si>
  <si>
    <t>DEL MONTE, ELLAIZA</t>
  </si>
  <si>
    <t>11/21/2022 GOOD CONDITION, LAPTOP W/ SLIGHT SCRATCHES, CHARGER, HP BAG</t>
  </si>
  <si>
    <t>M9NXCV21U964397</t>
  </si>
  <si>
    <t>IT- KIM AGUILAR</t>
  </si>
  <si>
    <t>ARCE, MA. ROSARIO</t>
  </si>
  <si>
    <t>MARIANO, AIRA DENISE 2/2/2024</t>
  </si>
  <si>
    <t>2.2.2024 good condition, laptop and charger</t>
  </si>
  <si>
    <t>ACCTNG ASST - AIRA DENISE MARIANO</t>
  </si>
  <si>
    <t>MARIANO, AIRA DENISE</t>
  </si>
  <si>
    <t>1.5.2024 GOOD CONDITION</t>
  </si>
  <si>
    <t>MP2H8ZSR</t>
  </si>
  <si>
    <t>DOMINGO, NERILIZA</t>
  </si>
  <si>
    <t>MP2H8ZT4</t>
  </si>
  <si>
    <t>PORMENTO, MARILOU</t>
  </si>
  <si>
    <t>MP2H8ZTP</t>
  </si>
  <si>
    <t>AGDON y Adalem, MA. REGINE JOYCE</t>
  </si>
  <si>
    <t xml:space="preserve">MPZH8ZTY </t>
  </si>
  <si>
    <t>CABINTA, MICHALLE</t>
  </si>
  <si>
    <t>MPZH8ZVE</t>
  </si>
  <si>
    <t>ADORACION, MICHAEL</t>
  </si>
  <si>
    <t>NHQ7YSP001033057B23400</t>
  </si>
  <si>
    <t>NHQ7YSP001033057E73400</t>
  </si>
  <si>
    <t>SOLAYO, MELBA</t>
  </si>
  <si>
    <t>NHQ7YSP0010330582D3400</t>
  </si>
  <si>
    <t>QUINTERO, LOVELLE CARLA</t>
  </si>
  <si>
    <t>NHQ7YSP001033059023400</t>
  </si>
  <si>
    <t>LANDICHO, CHRISTINE</t>
  </si>
  <si>
    <t>NHQ7YSP00103305BE03400</t>
  </si>
  <si>
    <t>PEREZ, SHEENA MAE</t>
  </si>
  <si>
    <t>NHQ7YSP00103305C3A3400</t>
  </si>
  <si>
    <t>CEREMONIA, MARY GRACE</t>
  </si>
  <si>
    <t>NHQ7YSP00103305C633400</t>
  </si>
  <si>
    <t>AH MERCH BERNARD BONDOC</t>
  </si>
  <si>
    <t>ANCHETA, GENNALYN 45329</t>
  </si>
  <si>
    <t>2/7/2024 good condition, no indication scratches, dent, crack. No Bag issued</t>
  </si>
  <si>
    <t>ANCHETA, GENNALYN</t>
  </si>
  <si>
    <t>NHQ7YSP00103305CBF3400</t>
  </si>
  <si>
    <t>PEREZ, ANJO JAN</t>
  </si>
  <si>
    <t>NHQ7YSP00104100F063400</t>
  </si>
  <si>
    <t>GONZAGA, REAN</t>
  </si>
  <si>
    <t>NXVPNSP00S14701CF57600</t>
  </si>
  <si>
    <t>BANTING, JOHN FREDERICK</t>
  </si>
  <si>
    <t>VASQUEZ, RAMN ANDREI</t>
  </si>
  <si>
    <t>11/17/2022 GOOD CONDITION, LAPTOP W/ SLIGHT SCRATCHES, REPLACED NEW CHARGER(11.23.23), HP BAG</t>
  </si>
  <si>
    <t>NXVPQSP0312021C1A37600</t>
  </si>
  <si>
    <t>BIO, MARIAN</t>
  </si>
  <si>
    <t>PF23EMFA</t>
  </si>
  <si>
    <t>MAR - RAFAELA JANNA BABARAN</t>
  </si>
  <si>
    <t>RAFAELA JANNA, BABARAN</t>
  </si>
  <si>
    <t>TENGSON, MICAELA</t>
  </si>
  <si>
    <t>10/10/2023 NO BAG</t>
  </si>
  <si>
    <t>PF27CCXA</t>
  </si>
  <si>
    <t>HRD - IRENE</t>
  </si>
  <si>
    <t>DELFIN, JULIAN MIGUEL</t>
  </si>
  <si>
    <t>RAMOS HEPHZIBAH</t>
  </si>
  <si>
    <t>Training</t>
  </si>
  <si>
    <t>PF27D1CV</t>
  </si>
  <si>
    <t>OPS HEAD- ANGELICA VILLAR</t>
  </si>
  <si>
    <t>HR - IRENE F. ENDIAPE</t>
  </si>
  <si>
    <t>DIAZ, LIEZEL MAE</t>
  </si>
  <si>
    <t>10/24/2023 GOOD CONDITION WITH BAG</t>
  </si>
  <si>
    <t>PF27D68E</t>
  </si>
  <si>
    <t>MIRANDA, KAYLA MARIE 3/13/2024</t>
  </si>
  <si>
    <t>3/13/2023 GOOD CONDITION WITH BAG</t>
  </si>
  <si>
    <t>ACCTNG - KAYLA MARIE MIRANDA</t>
  </si>
  <si>
    <t>MIRANDA, KAYLA MARIE</t>
  </si>
  <si>
    <t>TAPANG, MUAMAR</t>
  </si>
  <si>
    <t>10/11/2023 GOOD CONDITION</t>
  </si>
  <si>
    <t>PF2LE51E</t>
  </si>
  <si>
    <t>CHICA, SHERWIN</t>
  </si>
  <si>
    <t>MARISTELA, JOEY ANN</t>
  </si>
  <si>
    <t>PF2LE6EH</t>
  </si>
  <si>
    <t>NAGTALON, JEROME</t>
  </si>
  <si>
    <t>Returned Laptop 10/24/2023</t>
  </si>
  <si>
    <t>PF2LEAZC</t>
  </si>
  <si>
    <t>DICON, JOSE SONNY Jr.</t>
  </si>
  <si>
    <t>ESPIRITU, ALLYSON</t>
  </si>
  <si>
    <t>12/6/2023 GOOD CONDITION LAPTOP AND CHARGER ONLY. NO BAG SURRENDER</t>
  </si>
  <si>
    <t>PF2N92N4</t>
  </si>
  <si>
    <t>PF4ELZG1</t>
  </si>
  <si>
    <t>OPS FIN HEAD - BAUZON-CRISOL, VANESSA</t>
  </si>
  <si>
    <t>ENRIQUEZ, JAN ANBER AARON</t>
  </si>
  <si>
    <t>BAUZON-CRISOL, VANESSA</t>
  </si>
  <si>
    <t>Finance - Operations</t>
  </si>
  <si>
    <t>PW05ABDY</t>
  </si>
  <si>
    <t>PW05ABFQ</t>
  </si>
  <si>
    <t>ACCTNG CATHERINE ORAYLE</t>
  </si>
  <si>
    <t>ORAYLE, CATHERINE</t>
  </si>
  <si>
    <t>M9NXCV21U976391</t>
  </si>
  <si>
    <t>HR - FREDLENE BALENSOSA</t>
  </si>
  <si>
    <t>SARET, SHARA MAE</t>
  </si>
  <si>
    <t>GAMBOA, JHOANA</t>
  </si>
  <si>
    <t>12/2/2023 GOOD CONDITION BAG, CHARGER</t>
  </si>
  <si>
    <t>C98PZK3</t>
  </si>
  <si>
    <t>BUENAFLOR, LEIZL</t>
  </si>
  <si>
    <t>MARK ANTHONY TUAZON</t>
  </si>
  <si>
    <t>Engineering</t>
  </si>
  <si>
    <t>5CD243HKTF</t>
  </si>
  <si>
    <t>HRD - MICAHELLA LEYBA</t>
  </si>
  <si>
    <t>POPIOCO, RODELIZA</t>
  </si>
  <si>
    <t xml:space="preserve">HERNANDEZ MARIAH THERESE </t>
  </si>
  <si>
    <t>CHECKED, THE UNIT IS GOOD CONDITION AS IN NEW. LAPTOP , CHARGER, BAG</t>
  </si>
  <si>
    <t>NHX9W9G3M4</t>
  </si>
  <si>
    <t xml:space="preserve">GONZALES, HAIL JADE NICOLE </t>
  </si>
  <si>
    <t>BARTOLOME, AIRA 4/26/2024</t>
  </si>
  <si>
    <t>CHECKED, THE UNIT IS GOOD CONDITION AS IN NEW. LAPTOP , CHARGER, NO BAG</t>
  </si>
  <si>
    <t xml:space="preserve">BARTOLOME, AIRA </t>
  </si>
  <si>
    <t>BARTOLOME, AIRA</t>
  </si>
  <si>
    <t>ROLA, JOLYKES</t>
  </si>
  <si>
    <t>5CD926BJYL</t>
  </si>
  <si>
    <t>PASUMBAL, CLARISSA JANE</t>
  </si>
  <si>
    <t>ROMA, BEVERLY 2/27/2024</t>
  </si>
  <si>
    <t>2/27/2024 GOOD CONDITION , DETACHED "A" KEY</t>
  </si>
  <si>
    <t>ROMA, BEVERLY</t>
  </si>
  <si>
    <t>PW023JYJ</t>
  </si>
  <si>
    <t>FM ASST- WINIELYN JAVIER</t>
  </si>
  <si>
    <t>ESTANQUE, KRISHA</t>
  </si>
  <si>
    <t>JAVIER, WINIELYN</t>
  </si>
  <si>
    <t>Facilities Management</t>
  </si>
  <si>
    <t>CHECKED, THE UNIT IS GOOD CONDITION AS IN NEW. LAPTOP , CHARGER, WITH BAG</t>
  </si>
  <si>
    <t>5CD1463XG7</t>
  </si>
  <si>
    <t>HR - KRISTEL ANN N. TILOS</t>
  </si>
  <si>
    <t>ARINQUE, AIRA</t>
  </si>
  <si>
    <t>HERMOSA, JOANNA MARIE</t>
  </si>
  <si>
    <t>K2308N0183144</t>
  </si>
  <si>
    <t xml:space="preserve">CHRIS TRIA </t>
  </si>
  <si>
    <t>TRIA, CHRIS JOHN</t>
  </si>
  <si>
    <t>5CD207HBNF</t>
  </si>
  <si>
    <t>ALLEASY - JHON SALISE</t>
  </si>
  <si>
    <t>PERONA, SARAH</t>
  </si>
  <si>
    <t>BALISACAN, MIRIAM</t>
  </si>
  <si>
    <t>ALLEASY, INC.</t>
  </si>
  <si>
    <t>1.24.24 GOOD CONDITION, CHARGER NO BAG</t>
  </si>
  <si>
    <t>PF1SZ667</t>
  </si>
  <si>
    <t>MEDINA, RYAN JAY</t>
  </si>
  <si>
    <t>TANCHING, TIMOTHY DAN S</t>
  </si>
  <si>
    <t>1.24.24 GOOD CONDITION, CHARGER NO BAG, SLIGHT PIXEL MONITOR DAMAGE</t>
  </si>
  <si>
    <t>NXVPNSP03V146221807600</t>
  </si>
  <si>
    <t>FRANCIS BERJA</t>
  </si>
  <si>
    <t>DOMINGO, JOHN HENRIE</t>
  </si>
  <si>
    <t>R9N0LP02X40738E</t>
  </si>
  <si>
    <t>ALFONSO LICUDAN</t>
  </si>
  <si>
    <t>PELAYO, BRIAN</t>
  </si>
  <si>
    <t>R2803298</t>
  </si>
  <si>
    <t>OPS - GORDON TING</t>
  </si>
  <si>
    <t>AGUACITO, RACHELLE</t>
  </si>
  <si>
    <t>R2803296</t>
  </si>
  <si>
    <t>SALEN, AIRA</t>
  </si>
  <si>
    <t>R2803309</t>
  </si>
  <si>
    <t>MONREAL, JAZ</t>
  </si>
  <si>
    <t>R2803295</t>
  </si>
  <si>
    <t>PANGAN, RICHMOND</t>
  </si>
  <si>
    <t>R2803300</t>
  </si>
  <si>
    <t>GARCELAZO, ONIL</t>
  </si>
  <si>
    <t>R2803290</t>
  </si>
  <si>
    <t>INTAL, RENEA FAYE</t>
  </si>
  <si>
    <t>R2803299</t>
  </si>
  <si>
    <t xml:space="preserve">COOK, JAEN MARIE </t>
  </si>
  <si>
    <t>5CD312488K</t>
  </si>
  <si>
    <t>IT -R.SERRANO</t>
  </si>
  <si>
    <t>5CD31248NP</t>
  </si>
  <si>
    <t>R2803304</t>
  </si>
  <si>
    <t>NEW</t>
  </si>
  <si>
    <t>FULE, MARC NICHOLAS</t>
  </si>
  <si>
    <t>7FXTJS3</t>
  </si>
  <si>
    <t>OLIVIA KRISTINE PAKINGAN</t>
  </si>
  <si>
    <t>PAKINGAN, OLIVIA KRISTINE</t>
  </si>
  <si>
    <t>5CD3466WPM</t>
  </si>
  <si>
    <t>IT - KIM PORRAS</t>
  </si>
  <si>
    <t>PORRAS, KIM</t>
  </si>
  <si>
    <t>5CD31248KP</t>
  </si>
  <si>
    <t>5CD33299CY</t>
  </si>
  <si>
    <t xml:space="preserve">HR - MICHA </t>
  </si>
  <si>
    <t>5CD31248JB</t>
  </si>
  <si>
    <t>OPS - JHAEL MANUEL</t>
  </si>
  <si>
    <t>MANUEL, JHAEL</t>
  </si>
  <si>
    <t>5CD312486L</t>
  </si>
  <si>
    <t>BORDEOS, ESPERANZA</t>
  </si>
  <si>
    <t>PF44Y33X</t>
  </si>
  <si>
    <t>GARDOCE, ILONAH JEAN</t>
  </si>
  <si>
    <t>DORION</t>
  </si>
  <si>
    <t>BARBARA FELIZ</t>
  </si>
  <si>
    <t>DATE: 2/22/2024 WITH GOOD CONDITION</t>
  </si>
  <si>
    <t>PF4LZN9S</t>
  </si>
  <si>
    <t>JONEE CARATIHAN</t>
  </si>
  <si>
    <t>TALADUA, JOSHUA</t>
  </si>
  <si>
    <t>NXB12SP0003370C2CC7600</t>
  </si>
  <si>
    <t>MANGAY, KARMINA LOUDETTE</t>
  </si>
  <si>
    <t>5CD31248DW</t>
  </si>
  <si>
    <t>ACCTG - LENARD ANDAL</t>
  </si>
  <si>
    <t>5CD3466WP5</t>
  </si>
  <si>
    <t>ACCT - PINKY</t>
  </si>
  <si>
    <t>5CD3466WP7</t>
  </si>
  <si>
    <t>FERIA, JANE VERDIN</t>
  </si>
  <si>
    <t>K2311N0056476</t>
  </si>
  <si>
    <t>GUEVARRA, LOUISE</t>
  </si>
  <si>
    <t>5CD3271KRL</t>
  </si>
  <si>
    <t>5CD3271KR7</t>
  </si>
  <si>
    <t>PF4M1NZR</t>
  </si>
  <si>
    <t>DIMAANO, PATRICIA FEY</t>
  </si>
  <si>
    <t>K2311N0056473</t>
  </si>
  <si>
    <t>K2311N0056478</t>
  </si>
  <si>
    <t>0B95518</t>
  </si>
  <si>
    <t>ACCTG - PINKY</t>
  </si>
  <si>
    <t>GZZ95X3</t>
  </si>
  <si>
    <t>RODAH ARANETA</t>
  </si>
  <si>
    <t>PERNITO, GLAIZA</t>
  </si>
  <si>
    <t>K2311N0056477</t>
  </si>
  <si>
    <t>5CD31248K8</t>
  </si>
  <si>
    <t>5CD31248L6</t>
  </si>
  <si>
    <t>PF4LZ1F1</t>
  </si>
  <si>
    <t>PF4M33XX</t>
  </si>
  <si>
    <t>SIMPLINA, MICHELLE</t>
  </si>
  <si>
    <t>PF4M9PWJ</t>
  </si>
  <si>
    <t>LAVADOR, RHEAMAE CRISTY</t>
  </si>
  <si>
    <t>5CD34737H8</t>
  </si>
  <si>
    <t>FERNANDEZ, LOVE</t>
  </si>
  <si>
    <t>5CD34737KM</t>
  </si>
  <si>
    <t>HR-JOICE MIRANDA</t>
  </si>
  <si>
    <t>PROVIDO, IVY</t>
  </si>
  <si>
    <t>5CD34737F5</t>
  </si>
  <si>
    <t>REYES, MICHAEL</t>
  </si>
  <si>
    <t>PF4MAQHA</t>
  </si>
  <si>
    <t>SIBONGA, KYLA MARIZ</t>
  </si>
  <si>
    <t>PF4M3E9Z</t>
  </si>
  <si>
    <t>AMIHAN, ANGEL MARIE GRACE</t>
  </si>
  <si>
    <t>PF4MINQY</t>
  </si>
  <si>
    <t>LENOVO</t>
  </si>
  <si>
    <t>IDEAPAD SLIM 3-15IAH8</t>
  </si>
  <si>
    <t>i5/16GB DDR5/512 GB SSD/15.6"/WIN 11 HOME 64 BIT/CHARGER/1 YR WARRANTY</t>
  </si>
  <si>
    <t>Intel UHD Graphics</t>
  </si>
  <si>
    <t>W/ BAG</t>
  </si>
  <si>
    <t>AVAHC-ACC-005</t>
  </si>
  <si>
    <t>PF4M9KAY</t>
  </si>
  <si>
    <t>FIGUERA, JAN ROSE</t>
  </si>
  <si>
    <t>5/13/2024 received by Mr. Bondoc Bernard, due to Ms. Figura, Jan Rose still in Antipolo</t>
  </si>
  <si>
    <t>AVAHC-ACC-009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</si>
</sst>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71"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 1"/>
      <sheetName val="Data Set 2"/>
      <sheetName val="Set Up"/>
      <sheetName val="Employee"/>
      <sheetName val="Inventory Laptop"/>
      <sheetName val="_56F9DC9755BA473782653E2940F9"/>
      <sheetName val="User Accountability"/>
      <sheetName val="Accountability Form"/>
      <sheetName val="For Repair Laptop"/>
      <sheetName val="Service Report - Form"/>
      <sheetName val="Verify"/>
      <sheetName val="Process"/>
      <sheetName val="Laptop slow performance"/>
      <sheetName val="ONHAND -Returned"/>
      <sheetName val="Acknowledgement"/>
    </sheetNames>
    <sheetDataSet>
      <sheetData sheetId="0"/>
      <sheetData sheetId="1"/>
      <sheetData sheetId="2"/>
      <sheetData sheetId="3">
        <row r="2">
          <cell r="A2" t="str">
            <v>Complete Name</v>
          </cell>
          <cell r="D2" t="str">
            <v>Business Unit</v>
          </cell>
          <cell r="E2" t="str">
            <v>I_Department</v>
          </cell>
          <cell r="F2" t="str">
            <v>I_Designation</v>
          </cell>
          <cell r="G2" t="str">
            <v>Location</v>
          </cell>
          <cell r="H2" t="str">
            <v>EmpStatus</v>
          </cell>
          <cell r="I2" t="str">
            <v>Mobile No</v>
          </cell>
          <cell r="K2" t="str">
            <v>Status</v>
          </cell>
        </row>
        <row r="3">
          <cell r="A3" t="str">
            <v>VITAR, KRISTINE</v>
          </cell>
          <cell r="D3" t="str">
            <v>FAMILY SHOPPERS UNLIMITED, INC.</v>
          </cell>
          <cell r="E3" t="str">
            <v>MERCHANDISING</v>
          </cell>
          <cell r="F3" t="str">
            <v>CATERGORY BUYER</v>
          </cell>
          <cell r="G3" t="str">
            <v>HO LAS PINAS</v>
          </cell>
          <cell r="H3" t="str">
            <v>DIRECT</v>
          </cell>
          <cell r="I3">
            <v>9853738608</v>
          </cell>
          <cell r="K3" t="str">
            <v>Active</v>
          </cell>
        </row>
        <row r="4">
          <cell r="A4" t="str">
            <v>AGDON y Adalem, MA. REGINE JOYCE</v>
          </cell>
          <cell r="D4" t="str">
            <v>ALLDAY MARTS INC.</v>
          </cell>
          <cell r="E4" t="str">
            <v>LEGAL</v>
          </cell>
          <cell r="F4" t="str">
            <v>LITIGATION LAWYER</v>
          </cell>
          <cell r="G4" t="str">
            <v>WCC</v>
          </cell>
          <cell r="H4" t="str">
            <v>DIRECT</v>
          </cell>
          <cell r="I4">
            <v>9459903175</v>
          </cell>
          <cell r="K4" t="str">
            <v>Active</v>
          </cell>
        </row>
        <row r="5">
          <cell r="A5" t="str">
            <v>ESPNO, ALMA</v>
          </cell>
          <cell r="D5" t="str">
            <v>ALLDAY MARTS INC.</v>
          </cell>
          <cell r="E5" t="str">
            <v>STORE - OPERATIONS</v>
          </cell>
          <cell r="F5" t="str">
            <v>AREA HEAD</v>
          </cell>
          <cell r="G5" t="str">
            <v>SOUTH AREA</v>
          </cell>
          <cell r="H5" t="str">
            <v>DIRECT</v>
          </cell>
          <cell r="I5">
            <v>9778195327</v>
          </cell>
        </row>
        <row r="6">
          <cell r="A6" t="str">
            <v>CHICA, SHERWIN</v>
          </cell>
          <cell r="D6" t="str">
            <v>ALLDAY MARTS INC.</v>
          </cell>
          <cell r="E6" t="str">
            <v>BUSINESS SYSTEM</v>
          </cell>
          <cell r="F6" t="str">
            <v>IT - OSS</v>
          </cell>
          <cell r="G6" t="str">
            <v>WCC</v>
          </cell>
          <cell r="H6" t="str">
            <v>DIRECT</v>
          </cell>
          <cell r="K6" t="str">
            <v>Resigned</v>
          </cell>
        </row>
        <row r="7">
          <cell r="A7" t="str">
            <v>CASTANEDA, CHERRY</v>
          </cell>
          <cell r="D7" t="str">
            <v>THE VILLAGE SERVER, INC.</v>
          </cell>
          <cell r="E7" t="str">
            <v>SUPPLY CHAIN</v>
          </cell>
          <cell r="F7" t="str">
            <v>LOGISTICS AND WAREHOUSE MANAGER</v>
          </cell>
          <cell r="G7" t="str">
            <v>WAREHOUSE</v>
          </cell>
          <cell r="H7" t="str">
            <v>DIRECT</v>
          </cell>
          <cell r="I7">
            <v>9176521828</v>
          </cell>
          <cell r="K7" t="str">
            <v>Active</v>
          </cell>
        </row>
        <row r="8">
          <cell r="A8" t="str">
            <v>MONTENEGRO, MARK</v>
          </cell>
          <cell r="D8" t="str">
            <v>ALLDAY MARTS INC.</v>
          </cell>
          <cell r="E8" t="str">
            <v>STORE - OPERATIONS</v>
          </cell>
          <cell r="F8" t="str">
            <v>WAREHOUSE SUPERVISOR</v>
          </cell>
          <cell r="G8" t="str">
            <v>WAREHOUSE</v>
          </cell>
          <cell r="H8" t="str">
            <v>DIRECT</v>
          </cell>
          <cell r="I8">
            <v>9756602509</v>
          </cell>
          <cell r="K8" t="str">
            <v>Active</v>
          </cell>
        </row>
        <row r="9">
          <cell r="A9" t="str">
            <v>MEDINA, RYAN JAY</v>
          </cell>
          <cell r="D9" t="str">
            <v>ALLEASY, INC.</v>
          </cell>
          <cell r="E9" t="str">
            <v>CENTRAL OPERATIONS</v>
          </cell>
          <cell r="F9" t="str">
            <v>RIDER DISBURSEMENT &amp; ADMIN</v>
          </cell>
          <cell r="G9" t="str">
            <v>SOMO</v>
          </cell>
          <cell r="H9" t="str">
            <v>DIRECT</v>
          </cell>
          <cell r="I9">
            <v>56213528</v>
          </cell>
          <cell r="K9" t="str">
            <v>Active</v>
          </cell>
        </row>
        <row r="10">
          <cell r="A10" t="str">
            <v>ONG, SHERMAN</v>
          </cell>
          <cell r="D10" t="str">
            <v>ALLHOME CORP.</v>
          </cell>
          <cell r="E10" t="str">
            <v>BUSINESS SYSTEM</v>
          </cell>
          <cell r="F10" t="str">
            <v>IT - OSS</v>
          </cell>
          <cell r="G10" t="str">
            <v>SOMO</v>
          </cell>
          <cell r="H10" t="str">
            <v>DIRECT</v>
          </cell>
          <cell r="K10" t="str">
            <v>Active</v>
          </cell>
        </row>
        <row r="11">
          <cell r="A11" t="str">
            <v>AGUACITO, RACHELLE</v>
          </cell>
          <cell r="D11" t="str">
            <v>PARALLAX, INC.</v>
          </cell>
          <cell r="E11" t="str">
            <v>STORE - OPERATIONS</v>
          </cell>
          <cell r="F11" t="str">
            <v>BRANCH HEAD</v>
          </cell>
          <cell r="G11" t="str">
            <v>KINDER CITY SOMO</v>
          </cell>
          <cell r="H11" t="str">
            <v>DIRECT</v>
          </cell>
          <cell r="I11">
            <v>9458438098</v>
          </cell>
          <cell r="K11" t="str">
            <v>Active</v>
          </cell>
        </row>
        <row r="12">
          <cell r="A12" t="str">
            <v>FULE, MARC NICHOLAS</v>
          </cell>
          <cell r="D12" t="str">
            <v>PARALLAX, INC.</v>
          </cell>
          <cell r="E12" t="str">
            <v>CENTRAL - OPERATIONS</v>
          </cell>
          <cell r="F12" t="str">
            <v>BRANCH HEAD</v>
          </cell>
          <cell r="G12" t="str">
            <v>KC EVIA</v>
          </cell>
          <cell r="H12" t="str">
            <v>DIRECT</v>
          </cell>
          <cell r="I12">
            <v>9064817611</v>
          </cell>
          <cell r="K12" t="str">
            <v>Active</v>
          </cell>
        </row>
        <row r="13">
          <cell r="A13" t="str">
            <v>MANALO, ANDRE JUACQUIM</v>
          </cell>
          <cell r="D13" t="str">
            <v>THE VILLAGE SERVER, INC.</v>
          </cell>
          <cell r="E13" t="str">
            <v>MARKETING</v>
          </cell>
          <cell r="F13" t="str">
            <v>GRAPHIC ARTIST</v>
          </cell>
          <cell r="G13" t="str">
            <v>HQ SOMO</v>
          </cell>
          <cell r="H13" t="str">
            <v>DIRECT</v>
          </cell>
          <cell r="I13">
            <v>9398801686</v>
          </cell>
          <cell r="K13" t="str">
            <v>Resigned</v>
          </cell>
        </row>
        <row r="14">
          <cell r="A14" t="str">
            <v>MORELOS, JOEFRED</v>
          </cell>
          <cell r="D14" t="str">
            <v>THE VILLAGE SERVER, INC.</v>
          </cell>
          <cell r="E14" t="str">
            <v>MARKETING</v>
          </cell>
          <cell r="F14" t="str">
            <v>GRAPHIC ARTIST</v>
          </cell>
          <cell r="G14" t="str">
            <v>HQ SOMO</v>
          </cell>
          <cell r="H14" t="str">
            <v>DIRECT</v>
          </cell>
          <cell r="I14">
            <v>9176396331</v>
          </cell>
          <cell r="K14" t="str">
            <v>Active</v>
          </cell>
        </row>
        <row r="15">
          <cell r="A15" t="str">
            <v>CASTILLO, CHELSEA CAMERON</v>
          </cell>
          <cell r="D15" t="str">
            <v>THE VILLAGE SERVER, INC.</v>
          </cell>
          <cell r="E15" t="str">
            <v>MARKETING</v>
          </cell>
          <cell r="F15" t="str">
            <v>MARKETING ASSISTANT</v>
          </cell>
          <cell r="G15" t="str">
            <v>HQ MOLINO</v>
          </cell>
          <cell r="H15" t="str">
            <v>DIRECT</v>
          </cell>
          <cell r="I15">
            <v>9982344451</v>
          </cell>
          <cell r="K15" t="str">
            <v>Active</v>
          </cell>
        </row>
        <row r="16">
          <cell r="A16" t="str">
            <v>PEREZ, JENNIFER</v>
          </cell>
          <cell r="D16" t="str">
            <v>THE VILLAGE SERVER, INC.</v>
          </cell>
          <cell r="E16" t="str">
            <v>MARKETING</v>
          </cell>
          <cell r="F16" t="str">
            <v>MARKETING ASSISTANT HQ</v>
          </cell>
          <cell r="G16" t="str">
            <v>HQ MOLINO</v>
          </cell>
          <cell r="H16" t="str">
            <v>DIRECT</v>
          </cell>
          <cell r="K16" t="str">
            <v>Active</v>
          </cell>
        </row>
        <row r="17">
          <cell r="A17" t="str">
            <v>DORADO, JOY</v>
          </cell>
          <cell r="D17" t="str">
            <v>ALLDAY RETAIL CONCEPTS INC.</v>
          </cell>
          <cell r="E17" t="str">
            <v>FINANCE</v>
          </cell>
          <cell r="F17" t="str">
            <v>FINANCE STAFF</v>
          </cell>
          <cell r="G17" t="str">
            <v>HO LAS PINAS</v>
          </cell>
          <cell r="H17" t="str">
            <v>DIRECT</v>
          </cell>
          <cell r="I17">
            <v>9858694548</v>
          </cell>
          <cell r="K17" t="str">
            <v>Active</v>
          </cell>
        </row>
        <row r="18">
          <cell r="A18" t="str">
            <v>EUSEBIO, MILDRED</v>
          </cell>
          <cell r="D18" t="str">
            <v>THE VILLAGE SERVER, INC.</v>
          </cell>
          <cell r="E18" t="str">
            <v>PURCHASING</v>
          </cell>
          <cell r="F18" t="str">
            <v>PURCHASING HEAD</v>
          </cell>
          <cell r="G18" t="str">
            <v>HO LAS PINAS</v>
          </cell>
          <cell r="H18" t="str">
            <v>DIRECT</v>
          </cell>
          <cell r="I18">
            <v>9998864097</v>
          </cell>
          <cell r="K18" t="str">
            <v>Active</v>
          </cell>
        </row>
        <row r="19">
          <cell r="A19" t="str">
            <v>GAGABU-AN, JAYMAR</v>
          </cell>
          <cell r="D19" t="str">
            <v>ALLDAY MARTS INC.</v>
          </cell>
          <cell r="E19" t="str">
            <v>FINANCE</v>
          </cell>
          <cell r="F19" t="str">
            <v>FINANCE STAFF</v>
          </cell>
          <cell r="G19" t="str">
            <v>HO LAS PINAS</v>
          </cell>
          <cell r="H19" t="str">
            <v>DIRECT</v>
          </cell>
          <cell r="I19">
            <v>9269358255</v>
          </cell>
          <cell r="K19" t="str">
            <v>Active</v>
          </cell>
        </row>
        <row r="20">
          <cell r="A20" t="str">
            <v>LINGAT, ANGIE</v>
          </cell>
          <cell r="D20" t="str">
            <v>THE VILLAGE SERVER, INC.</v>
          </cell>
          <cell r="E20" t="str">
            <v>LOST AND PREVENTION DEPARTMENT</v>
          </cell>
          <cell r="F20" t="str">
            <v>AUDITOR</v>
          </cell>
          <cell r="G20" t="str">
            <v>HO LAS PINAS</v>
          </cell>
          <cell r="H20" t="str">
            <v>DIRECT</v>
          </cell>
          <cell r="I20">
            <v>9184767212</v>
          </cell>
          <cell r="K20" t="str">
            <v>Active</v>
          </cell>
        </row>
        <row r="21">
          <cell r="A21" t="str">
            <v>LUSTRACION, KATRINE JOY</v>
          </cell>
          <cell r="D21" t="str">
            <v>ALLHOME CORP.</v>
          </cell>
          <cell r="E21" t="str">
            <v>FINANCE</v>
          </cell>
          <cell r="F21" t="str">
            <v>FINANCE STAFF</v>
          </cell>
          <cell r="G21" t="str">
            <v>HO LAS PINAS</v>
          </cell>
          <cell r="H21" t="str">
            <v>DIRECT</v>
          </cell>
          <cell r="I21">
            <v>9366388235</v>
          </cell>
          <cell r="K21" t="str">
            <v>Active</v>
          </cell>
        </row>
        <row r="22">
          <cell r="A22" t="str">
            <v>PANGANIBAN, ROBILYN</v>
          </cell>
          <cell r="D22" t="str">
            <v>ALLHOME CORP.</v>
          </cell>
          <cell r="E22" t="str">
            <v>FINANCE</v>
          </cell>
          <cell r="F22" t="str">
            <v>FINANCE STAFF</v>
          </cell>
          <cell r="G22" t="str">
            <v>HO LAS PINAS</v>
          </cell>
          <cell r="H22" t="str">
            <v>DIRECT</v>
          </cell>
          <cell r="I22">
            <v>9918304204</v>
          </cell>
          <cell r="K22" t="str">
            <v>Active</v>
          </cell>
        </row>
        <row r="23">
          <cell r="A23" t="str">
            <v>URI, JIANNE ANTOINETTE</v>
          </cell>
          <cell r="D23" t="str">
            <v>ALLDAY MARTS INC.</v>
          </cell>
          <cell r="E23" t="str">
            <v>ACCOUNTING</v>
          </cell>
          <cell r="F23" t="str">
            <v>ACCOUNTING ASSISTANT</v>
          </cell>
          <cell r="G23" t="str">
            <v>HO LAS PINAS</v>
          </cell>
          <cell r="H23" t="str">
            <v>DIRECT</v>
          </cell>
          <cell r="I23">
            <v>9953161858</v>
          </cell>
          <cell r="K23" t="str">
            <v>Active</v>
          </cell>
        </row>
        <row r="24">
          <cell r="A24" t="str">
            <v>ABELLA, EMERIO MONICO</v>
          </cell>
          <cell r="D24" t="str">
            <v>FAMILY SHOPPERS UNLIMITED, INC.</v>
          </cell>
          <cell r="E24" t="str">
            <v>LOST AND PREVENTION DEPARTMENT</v>
          </cell>
          <cell r="F24" t="str">
            <v xml:space="preserve">LOSS AND PREVENTION AUDIT </v>
          </cell>
          <cell r="G24" t="str">
            <v>HO LAS PINAS</v>
          </cell>
          <cell r="H24" t="str">
            <v>DIRECT</v>
          </cell>
          <cell r="I24">
            <v>9270427872</v>
          </cell>
          <cell r="K24" t="str">
            <v>Active</v>
          </cell>
        </row>
        <row r="25">
          <cell r="A25" t="str">
            <v>ADEA, MARIE KRISTINE</v>
          </cell>
          <cell r="D25" t="str">
            <v>FAMILY SHOPPERS UNLIMITED, INC.</v>
          </cell>
          <cell r="E25" t="str">
            <v>MERCHANDISING</v>
          </cell>
          <cell r="F25" t="str">
            <v>MERCHANDISING MANAGER</v>
          </cell>
          <cell r="G25" t="str">
            <v>HO LAS PINAS</v>
          </cell>
          <cell r="H25" t="str">
            <v>DIRECT</v>
          </cell>
          <cell r="I25">
            <v>9985848950</v>
          </cell>
          <cell r="K25" t="str">
            <v>Active</v>
          </cell>
        </row>
        <row r="26">
          <cell r="A26" t="str">
            <v>ADORACION, MICHAEL</v>
          </cell>
          <cell r="D26" t="str">
            <v>ALLDAY RETAIL CONCEPTS INC.</v>
          </cell>
          <cell r="E26" t="str">
            <v>ACCOUNTING - INVENTORY</v>
          </cell>
          <cell r="F26" t="str">
            <v>INVENTORY CONTROL SUPERVISOR</v>
          </cell>
          <cell r="G26" t="str">
            <v>HO LAS PINAS</v>
          </cell>
          <cell r="H26" t="str">
            <v>DIRECT</v>
          </cell>
          <cell r="I26">
            <v>9185674975</v>
          </cell>
          <cell r="K26" t="str">
            <v>Active</v>
          </cell>
        </row>
        <row r="27">
          <cell r="A27" t="str">
            <v>AGNO, AYRIS CRISELDA</v>
          </cell>
          <cell r="D27" t="str">
            <v>ALLDAY MARTS INC.</v>
          </cell>
          <cell r="E27" t="str">
            <v>MARKETING</v>
          </cell>
          <cell r="F27" t="str">
            <v>MARKETING OFFICER</v>
          </cell>
          <cell r="G27" t="str">
            <v>HO LAS PINAS</v>
          </cell>
          <cell r="H27" t="str">
            <v>DIRECT</v>
          </cell>
          <cell r="I27">
            <v>9624426933</v>
          </cell>
          <cell r="K27" t="str">
            <v>Active</v>
          </cell>
        </row>
        <row r="28">
          <cell r="A28" t="str">
            <v>ALLAREY, JOHN CHRISTIAN</v>
          </cell>
          <cell r="D28" t="str">
            <v>ALLHOME CORP.</v>
          </cell>
          <cell r="E28" t="str">
            <v>BUSINESS SYSTEM</v>
          </cell>
          <cell r="F28" t="str">
            <v>IT - OSS GENTRI</v>
          </cell>
          <cell r="G28" t="str">
            <v>HO LAS PINAS</v>
          </cell>
          <cell r="H28" t="str">
            <v>DIRECT</v>
          </cell>
          <cell r="K28" t="str">
            <v>Active</v>
          </cell>
        </row>
        <row r="29">
          <cell r="A29" t="str">
            <v>ALONSAGAY, KIMBERLY</v>
          </cell>
          <cell r="D29" t="str">
            <v>ALLGREEN RETAIL, INC.</v>
          </cell>
          <cell r="E29" t="str">
            <v>SUPPLY CHAIN</v>
          </cell>
          <cell r="F29" t="str">
            <v>SUPPLY CHAIN SUPERVISOR</v>
          </cell>
          <cell r="G29" t="str">
            <v>HO LAS PINAS</v>
          </cell>
          <cell r="H29" t="str">
            <v>DIRECT</v>
          </cell>
          <cell r="I29">
            <v>9399128015</v>
          </cell>
          <cell r="K29" t="str">
            <v>Active</v>
          </cell>
        </row>
        <row r="30">
          <cell r="A30" t="str">
            <v>AMIHAN, ANGEL MARIE GRACE</v>
          </cell>
          <cell r="D30" t="str">
            <v>ALLHOME CORP.</v>
          </cell>
          <cell r="E30" t="str">
            <v>ACCOUNTING - INVENTORY</v>
          </cell>
          <cell r="F30" t="str">
            <v xml:space="preserve">INVENTORY CONTROL  </v>
          </cell>
          <cell r="G30" t="str">
            <v>HO LAS PINAS</v>
          </cell>
          <cell r="H30" t="str">
            <v>DIRECT</v>
          </cell>
          <cell r="I30">
            <v>9050726619</v>
          </cell>
          <cell r="K30" t="str">
            <v>Active</v>
          </cell>
        </row>
        <row r="31">
          <cell r="A31" t="str">
            <v>ANCHETA, GENNALYN</v>
          </cell>
          <cell r="D31" t="str">
            <v>ALLHOME CORP.</v>
          </cell>
          <cell r="E31" t="str">
            <v>MERCHANDISING</v>
          </cell>
          <cell r="F31" t="str">
            <v>CATEGORY BUYER</v>
          </cell>
          <cell r="G31" t="str">
            <v>HO LAS PINAS</v>
          </cell>
          <cell r="H31" t="str">
            <v>DIRECT</v>
          </cell>
          <cell r="I31">
            <v>9663890672</v>
          </cell>
          <cell r="K31" t="str">
            <v>Resigned</v>
          </cell>
        </row>
        <row r="32">
          <cell r="A32" t="str">
            <v>ANCHETA, MA. FRANS ANN</v>
          </cell>
          <cell r="D32" t="str">
            <v>ALLHOME CORP.</v>
          </cell>
          <cell r="E32" t="str">
            <v>MARKETING</v>
          </cell>
          <cell r="F32" t="str">
            <v>SENIOR MARKETING LOCAL STORE</v>
          </cell>
          <cell r="G32" t="str">
            <v>HO LAS PINAS</v>
          </cell>
          <cell r="H32" t="str">
            <v>DIRECT</v>
          </cell>
          <cell r="I32">
            <v>9959209910</v>
          </cell>
          <cell r="K32" t="str">
            <v>Active</v>
          </cell>
        </row>
        <row r="33">
          <cell r="A33" t="str">
            <v>TRANSFERRED OUT DE RAMOS, ANGELBERT</v>
          </cell>
          <cell r="D33" t="str">
            <v>ALLGREEN RETAIL, INC.</v>
          </cell>
          <cell r="E33" t="str">
            <v>ACCOUNTING</v>
          </cell>
          <cell r="F33" t="str">
            <v>ACCOUNTING ASSISTANT</v>
          </cell>
          <cell r="G33" t="str">
            <v>HO LAS PINAS</v>
          </cell>
          <cell r="H33" t="str">
            <v>DIRECT</v>
          </cell>
          <cell r="I33">
            <v>9455242633</v>
          </cell>
          <cell r="K33" t="str">
            <v>Transferred Out</v>
          </cell>
        </row>
        <row r="34">
          <cell r="A34" t="str">
            <v>ANTIVOLA, MATTHEW</v>
          </cell>
          <cell r="D34" t="str">
            <v>FAMILY SHOPPERS UNLIMITED, INC.</v>
          </cell>
          <cell r="E34" t="str">
            <v>AUDIT</v>
          </cell>
          <cell r="F34" t="str">
            <v>COMPLIANCE AUDIT STAFF</v>
          </cell>
          <cell r="G34" t="str">
            <v>HO LAS PINAS</v>
          </cell>
          <cell r="H34" t="str">
            <v>DIRECT</v>
          </cell>
          <cell r="I34">
            <v>9391951500</v>
          </cell>
          <cell r="K34" t="str">
            <v>Active</v>
          </cell>
        </row>
        <row r="35">
          <cell r="A35" t="str">
            <v>ARCE, MA. ROSARIO</v>
          </cell>
          <cell r="D35" t="str">
            <v>THE VILLAGE SERVER, INC.</v>
          </cell>
          <cell r="E35" t="str">
            <v>CENTRAL - OPERATIONS</v>
          </cell>
          <cell r="F35" t="str">
            <v>OPERATION HEAD</v>
          </cell>
          <cell r="G35" t="str">
            <v>HO LAS PINAS</v>
          </cell>
          <cell r="H35" t="str">
            <v>DIRECT</v>
          </cell>
          <cell r="I35">
            <v>9190811413</v>
          </cell>
          <cell r="K35" t="str">
            <v>Active</v>
          </cell>
        </row>
        <row r="36">
          <cell r="A36" t="str">
            <v>ARINQUE, AIRA</v>
          </cell>
          <cell r="D36" t="str">
            <v>ALLDAY MARTS INC.</v>
          </cell>
          <cell r="E36" t="str">
            <v>MERCHANDISING</v>
          </cell>
          <cell r="F36" t="str">
            <v>CATEGORY MANAGER</v>
          </cell>
          <cell r="G36" t="str">
            <v>HO LAS PINAS</v>
          </cell>
          <cell r="H36" t="str">
            <v>DIRECT</v>
          </cell>
          <cell r="I36">
            <v>9154829262</v>
          </cell>
          <cell r="K36" t="str">
            <v>Active</v>
          </cell>
        </row>
        <row r="37">
          <cell r="A37" t="str">
            <v>ARJONA, RACQUEL</v>
          </cell>
          <cell r="D37" t="str">
            <v>THE VILLAGE SERVER, INC.</v>
          </cell>
          <cell r="E37" t="str">
            <v>SUPPLY CHAIN</v>
          </cell>
          <cell r="F37" t="str">
            <v>SUPPLY CHAIN PLANNING HEAD</v>
          </cell>
          <cell r="G37" t="str">
            <v>HO LAS PINAS</v>
          </cell>
          <cell r="H37" t="str">
            <v>DIRECT</v>
          </cell>
          <cell r="I37">
            <v>9985900402</v>
          </cell>
          <cell r="K37" t="str">
            <v>Active</v>
          </cell>
        </row>
        <row r="38">
          <cell r="A38" t="str">
            <v>AUSTRIA, RUSSEL</v>
          </cell>
          <cell r="D38" t="str">
            <v>ALLHOME CORP.</v>
          </cell>
          <cell r="E38" t="str">
            <v>BUSINESS SYSTEM</v>
          </cell>
          <cell r="F38" t="str">
            <v>IT - OSS</v>
          </cell>
          <cell r="G38" t="str">
            <v>HO LAS PINAS</v>
          </cell>
          <cell r="H38" t="str">
            <v>DIRECT</v>
          </cell>
          <cell r="I38">
            <v>9985947102</v>
          </cell>
          <cell r="K38" t="str">
            <v>Active</v>
          </cell>
        </row>
        <row r="39">
          <cell r="A39" t="str">
            <v>AZUPARDO, JHASMINE</v>
          </cell>
          <cell r="D39" t="str">
            <v>ALLHOME CORP.</v>
          </cell>
          <cell r="E39" t="str">
            <v>WAREHOUSE - DC</v>
          </cell>
          <cell r="F39" t="str">
            <v>INVENTORY SUPERVISOR</v>
          </cell>
          <cell r="G39" t="str">
            <v>HO LAS PINAS</v>
          </cell>
          <cell r="H39" t="str">
            <v>DIRECT</v>
          </cell>
          <cell r="I39">
            <v>9175151093</v>
          </cell>
          <cell r="K39" t="str">
            <v>Active</v>
          </cell>
        </row>
        <row r="40">
          <cell r="A40" t="str">
            <v>BADAJOS, MERYL</v>
          </cell>
          <cell r="D40" t="str">
            <v>ALLDAY MARTS INC.</v>
          </cell>
          <cell r="E40" t="str">
            <v>MERCHANDISING</v>
          </cell>
          <cell r="F40" t="str">
            <v>MERCHANDISING MANAGER</v>
          </cell>
          <cell r="G40" t="str">
            <v>HO LAS PINAS</v>
          </cell>
          <cell r="H40" t="str">
            <v>DIRECT</v>
          </cell>
          <cell r="I40">
            <v>9956238377</v>
          </cell>
          <cell r="K40" t="str">
            <v>Active</v>
          </cell>
        </row>
        <row r="41">
          <cell r="A41" t="str">
            <v>BALASA, DEBBIE ANN</v>
          </cell>
          <cell r="D41" t="str">
            <v>ALLHOME CORP.</v>
          </cell>
          <cell r="E41" t="str">
            <v>FINANCE</v>
          </cell>
          <cell r="F41" t="str">
            <v>FINANCE</v>
          </cell>
          <cell r="G41" t="str">
            <v>HO LAS PINAS</v>
          </cell>
          <cell r="H41" t="str">
            <v>DIRECT</v>
          </cell>
          <cell r="I41">
            <v>9367480516</v>
          </cell>
          <cell r="K41" t="str">
            <v>Active</v>
          </cell>
        </row>
        <row r="42">
          <cell r="A42" t="str">
            <v>BALINGIT, JAMES</v>
          </cell>
          <cell r="D42" t="str">
            <v>ALLDAY RETAIL CONCEPTS INC.</v>
          </cell>
          <cell r="E42" t="str">
            <v>STORE - OPERATIONS</v>
          </cell>
          <cell r="F42" t="str">
            <v>AREA MANAGER</v>
          </cell>
          <cell r="G42" t="str">
            <v>HO LAS PINAS</v>
          </cell>
          <cell r="H42" t="str">
            <v>DIRECT</v>
          </cell>
          <cell r="I42">
            <v>9706130000</v>
          </cell>
          <cell r="K42" t="str">
            <v>Active</v>
          </cell>
        </row>
        <row r="43">
          <cell r="A43" t="str">
            <v>BANTING, JOHN FREDERICK</v>
          </cell>
          <cell r="D43" t="str">
            <v>ALLDAY MARTS INC.</v>
          </cell>
          <cell r="E43" t="str">
            <v>FACILITIES MANAGEMENT</v>
          </cell>
          <cell r="F43" t="str">
            <v>FACILITIES ENGINEER</v>
          </cell>
          <cell r="G43" t="str">
            <v>HO LAS PINAS</v>
          </cell>
          <cell r="H43" t="str">
            <v>DIRECT</v>
          </cell>
          <cell r="I43">
            <v>9507783869</v>
          </cell>
          <cell r="K43" t="str">
            <v>Resigned</v>
          </cell>
        </row>
        <row r="44">
          <cell r="A44" t="str">
            <v>BARADAS, EAZEL</v>
          </cell>
          <cell r="D44" t="str">
            <v>THE VILLAGE SERVER, INC.</v>
          </cell>
          <cell r="E44" t="str">
            <v>STORE - OPERATIONS</v>
          </cell>
          <cell r="F44" t="str">
            <v>OPERATION ASSISTANT</v>
          </cell>
          <cell r="G44" t="str">
            <v>HO LAS PINAS</v>
          </cell>
          <cell r="H44" t="str">
            <v>DIRECT</v>
          </cell>
          <cell r="I44">
            <v>9459758883</v>
          </cell>
          <cell r="K44" t="str">
            <v>Active</v>
          </cell>
        </row>
        <row r="45">
          <cell r="A45" t="str">
            <v>BARADAS, NICOLE BENNET</v>
          </cell>
          <cell r="D45" t="str">
            <v>THE VILLAGE SERVER, INC.</v>
          </cell>
          <cell r="E45" t="str">
            <v>ACCOUNTING</v>
          </cell>
          <cell r="F45" t="str">
            <v>JUNIOR COST ACCOUNTANT</v>
          </cell>
          <cell r="G45" t="str">
            <v>HO LAS PINAS</v>
          </cell>
          <cell r="H45" t="str">
            <v>DIRECT</v>
          </cell>
          <cell r="I45">
            <v>9568991621</v>
          </cell>
          <cell r="K45" t="str">
            <v>Active</v>
          </cell>
        </row>
        <row r="46">
          <cell r="A46" t="str">
            <v>BARTOLOME, AIRA</v>
          </cell>
          <cell r="D46" t="str">
            <v>ALLHOME CORP.</v>
          </cell>
          <cell r="E46" t="str">
            <v>MARKETING</v>
          </cell>
          <cell r="F46" t="str">
            <v>MARKETING SUPERVISOR - DIGITAL LEAD</v>
          </cell>
          <cell r="G46" t="str">
            <v>HO LAS PINAS</v>
          </cell>
          <cell r="H46" t="str">
            <v>DIRECT</v>
          </cell>
          <cell r="I46">
            <v>9190081816</v>
          </cell>
          <cell r="K46" t="str">
            <v>Resigned</v>
          </cell>
        </row>
        <row r="47">
          <cell r="A47" t="str">
            <v>BAUTISTA, PRECIOUS EUNICE</v>
          </cell>
          <cell r="D47" t="str">
            <v>ALLDAY RETAIL CONCEPTS INC.</v>
          </cell>
          <cell r="E47" t="str">
            <v>FACILITIES MANAGEMENT</v>
          </cell>
          <cell r="F47" t="str">
            <v>FACILITIES ENGINEER</v>
          </cell>
          <cell r="G47" t="str">
            <v>HO LAS PINAS</v>
          </cell>
          <cell r="H47" t="str">
            <v>DIRECT</v>
          </cell>
          <cell r="I47">
            <v>9085499793</v>
          </cell>
          <cell r="K47" t="str">
            <v>Active</v>
          </cell>
        </row>
        <row r="48">
          <cell r="A48" t="str">
            <v>BAUZON-CRISOL, VANESSA</v>
          </cell>
          <cell r="D48" t="str">
            <v>ALLHOME CORP.</v>
          </cell>
          <cell r="E48" t="str">
            <v>FINANCE - OPERATIONS</v>
          </cell>
          <cell r="F48" t="str">
            <v>OPERATION / FINANCE HEAD</v>
          </cell>
          <cell r="G48" t="str">
            <v>HO LAS PINAS</v>
          </cell>
          <cell r="H48" t="str">
            <v>DIRECT</v>
          </cell>
          <cell r="K48" t="str">
            <v>Active</v>
          </cell>
        </row>
        <row r="49">
          <cell r="A49" t="str">
            <v>BELLEZA, WILBERT SAUL</v>
          </cell>
          <cell r="D49" t="str">
            <v>FAMILY SHOPPERS UNLIMITED, INC.</v>
          </cell>
          <cell r="E49" t="str">
            <v>MERCHANDISING</v>
          </cell>
          <cell r="F49" t="str">
            <v>MERCHANDISING</v>
          </cell>
          <cell r="G49" t="str">
            <v>HO LAS PINAS</v>
          </cell>
          <cell r="H49" t="str">
            <v>DIRECT</v>
          </cell>
          <cell r="I49">
            <v>9171732378</v>
          </cell>
          <cell r="K49" t="str">
            <v>Active</v>
          </cell>
        </row>
        <row r="50">
          <cell r="A50" t="str">
            <v>BELTRAN, ALEAH JOY</v>
          </cell>
          <cell r="D50" t="str">
            <v>THE VILLAGE SERVER, INC.</v>
          </cell>
          <cell r="E50" t="str">
            <v>HUMAN RESOURCES</v>
          </cell>
          <cell r="F50" t="str">
            <v>HR RECRUITMENT</v>
          </cell>
          <cell r="G50" t="str">
            <v>HO LAS PINAS</v>
          </cell>
          <cell r="H50" t="str">
            <v>AGENCY</v>
          </cell>
          <cell r="K50" t="str">
            <v>Active</v>
          </cell>
        </row>
        <row r="51">
          <cell r="A51" t="str">
            <v>BENEMERITO, JHOBETH</v>
          </cell>
          <cell r="D51" t="str">
            <v>ALLDAY MARTS INC.</v>
          </cell>
          <cell r="E51" t="str">
            <v>PLANNING</v>
          </cell>
          <cell r="F51" t="str">
            <v>PLANNING LEAD</v>
          </cell>
          <cell r="G51" t="str">
            <v>HO LAS PINAS</v>
          </cell>
          <cell r="H51" t="str">
            <v>DIRECT</v>
          </cell>
          <cell r="I51">
            <v>9452043991</v>
          </cell>
          <cell r="K51" t="str">
            <v>Active</v>
          </cell>
        </row>
        <row r="52">
          <cell r="A52" t="str">
            <v>BENEMERITO, JHOBETH</v>
          </cell>
          <cell r="D52" t="str">
            <v>ALLDAY MARTS INC.</v>
          </cell>
          <cell r="E52" t="str">
            <v>STORE - OPERATIONS / PLANNING</v>
          </cell>
          <cell r="F52" t="str">
            <v>STORE PLANNING LEAD</v>
          </cell>
          <cell r="G52" t="str">
            <v>HO LAS PINAS</v>
          </cell>
          <cell r="H52" t="str">
            <v>DIRECT</v>
          </cell>
          <cell r="I52">
            <v>9452043991</v>
          </cell>
          <cell r="K52" t="str">
            <v>Active</v>
          </cell>
        </row>
        <row r="53">
          <cell r="A53" t="str">
            <v>BERNARDO, IZZZY VRIELLA</v>
          </cell>
          <cell r="D53" t="str">
            <v>TREM FRANCH CO.</v>
          </cell>
          <cell r="E53" t="str">
            <v>MARKETING</v>
          </cell>
          <cell r="F53" t="str">
            <v>GRAPHIC ARTIST</v>
          </cell>
          <cell r="G53" t="str">
            <v>HO LAS PINAS</v>
          </cell>
          <cell r="H53" t="str">
            <v>DIRECT</v>
          </cell>
          <cell r="I53">
            <v>9682489306</v>
          </cell>
          <cell r="K53" t="str">
            <v>Active</v>
          </cell>
        </row>
        <row r="54">
          <cell r="A54" t="str">
            <v>BERNUS, KIMBERLENE</v>
          </cell>
          <cell r="D54" t="str">
            <v>THE VILLAGE SERVER, INC.</v>
          </cell>
          <cell r="E54" t="str">
            <v>PURCHASING</v>
          </cell>
          <cell r="F54" t="str">
            <v>PURCHASING</v>
          </cell>
          <cell r="G54" t="str">
            <v>HO LAS PINAS</v>
          </cell>
          <cell r="H54" t="str">
            <v>DIRECT</v>
          </cell>
          <cell r="I54">
            <v>9162935187</v>
          </cell>
          <cell r="K54" t="str">
            <v>Active</v>
          </cell>
        </row>
        <row r="55">
          <cell r="A55" t="str">
            <v>BIO, MARIAN</v>
          </cell>
          <cell r="D55" t="str">
            <v>ALLHOME CORP.</v>
          </cell>
          <cell r="E55" t="str">
            <v>MARKETING</v>
          </cell>
          <cell r="F55" t="str">
            <v>MARKETING ASSISTANT</v>
          </cell>
          <cell r="G55" t="str">
            <v>HO LAS PINAS</v>
          </cell>
          <cell r="H55" t="str">
            <v>DIRECT</v>
          </cell>
          <cell r="I55">
            <v>9974537678</v>
          </cell>
          <cell r="K55" t="str">
            <v>Resigned</v>
          </cell>
        </row>
        <row r="56">
          <cell r="A56" t="str">
            <v>BODINO, ANGELA KAREN</v>
          </cell>
          <cell r="D56" t="str">
            <v>ALLDAY MARTS INC.</v>
          </cell>
          <cell r="E56" t="str">
            <v>MERCHANDISING</v>
          </cell>
          <cell r="F56" t="str">
            <v>MERCHANDISING MANAGER</v>
          </cell>
          <cell r="G56" t="str">
            <v>HO LAS PINAS</v>
          </cell>
          <cell r="H56" t="str">
            <v>DIRECT</v>
          </cell>
          <cell r="I56">
            <v>9157703204</v>
          </cell>
          <cell r="K56" t="str">
            <v>Active</v>
          </cell>
        </row>
        <row r="57">
          <cell r="A57" t="str">
            <v>BOLAÑOS, JONA KRISTINE</v>
          </cell>
          <cell r="D57" t="str">
            <v>ALLDAY MARTS INC.</v>
          </cell>
          <cell r="E57" t="str">
            <v>ACCOUNTING</v>
          </cell>
          <cell r="F57" t="str">
            <v>ACCOUNTING SUPERVISOR</v>
          </cell>
          <cell r="G57" t="str">
            <v>HO LAS PINAS</v>
          </cell>
          <cell r="H57" t="str">
            <v>DIRECT</v>
          </cell>
          <cell r="K57" t="str">
            <v>Active</v>
          </cell>
        </row>
        <row r="58">
          <cell r="A58" t="str">
            <v>BONDOC, BERNARD</v>
          </cell>
          <cell r="D58" t="str">
            <v>ALLHOME CORP.</v>
          </cell>
          <cell r="E58" t="str">
            <v>ACCOUNTING - INVENTORY</v>
          </cell>
          <cell r="F58" t="str">
            <v>INVENTORY CONTROL ANALYST</v>
          </cell>
          <cell r="G58" t="str">
            <v>HO LAS PINAS</v>
          </cell>
          <cell r="H58" t="str">
            <v>DIRECT</v>
          </cell>
          <cell r="I58">
            <v>9050726619</v>
          </cell>
          <cell r="K58" t="str">
            <v>Active</v>
          </cell>
        </row>
        <row r="59">
          <cell r="A59" t="str">
            <v>BORDEOS, ESPERANZA</v>
          </cell>
          <cell r="D59" t="str">
            <v>ALLHOME CORP.</v>
          </cell>
          <cell r="E59" t="str">
            <v>ACCOUNTING</v>
          </cell>
          <cell r="F59" t="str">
            <v>EXECUTIVE ASSISTANT</v>
          </cell>
          <cell r="G59" t="str">
            <v>HO LAS PINAS</v>
          </cell>
          <cell r="H59" t="str">
            <v>DIRECT</v>
          </cell>
          <cell r="I59">
            <v>9285693152</v>
          </cell>
          <cell r="K59" t="str">
            <v>Resigned</v>
          </cell>
        </row>
        <row r="60">
          <cell r="A60" t="str">
            <v>BRIONES, RACHELLE</v>
          </cell>
          <cell r="D60" t="str">
            <v>ALLHOME CORP.</v>
          </cell>
          <cell r="E60" t="str">
            <v>BUSINESS SYSTEM</v>
          </cell>
          <cell r="F60" t="str">
            <v>IT SPECIALIST TELCO COORDINATOR</v>
          </cell>
          <cell r="G60" t="str">
            <v>HO LAS PINAS</v>
          </cell>
          <cell r="H60" t="str">
            <v>DIRECT</v>
          </cell>
          <cell r="I60">
            <v>9985947096</v>
          </cell>
          <cell r="K60" t="str">
            <v>Active</v>
          </cell>
        </row>
        <row r="61">
          <cell r="A61" t="str">
            <v>BUENAFLOR, LEIZL</v>
          </cell>
          <cell r="D61" t="str">
            <v>ALLHOME CORP.</v>
          </cell>
          <cell r="E61" t="str">
            <v>MERCHANDISING</v>
          </cell>
          <cell r="F61" t="str">
            <v>MERCHANDISING HEAD</v>
          </cell>
          <cell r="G61" t="str">
            <v>HO LAS PINAS</v>
          </cell>
          <cell r="H61" t="str">
            <v>DIRECT</v>
          </cell>
          <cell r="K61" t="str">
            <v>Active</v>
          </cell>
        </row>
        <row r="62">
          <cell r="A62" t="str">
            <v>BULA, ARNE MARIE</v>
          </cell>
          <cell r="D62" t="str">
            <v>CMSTAR MANAGEMENT, INC.</v>
          </cell>
          <cell r="E62" t="str">
            <v>HUMAN RESOURCES</v>
          </cell>
          <cell r="F62" t="str">
            <v>HR RECRUITMENT</v>
          </cell>
          <cell r="G62" t="str">
            <v>HO LAS PINAS</v>
          </cell>
          <cell r="H62" t="str">
            <v>DIRECT</v>
          </cell>
          <cell r="I62">
            <v>9196486745</v>
          </cell>
          <cell r="K62" t="str">
            <v>Active</v>
          </cell>
        </row>
        <row r="63">
          <cell r="A63" t="str">
            <v>CABINTA, MICHALLE</v>
          </cell>
          <cell r="D63" t="str">
            <v>ALLDAY MARTS INC.</v>
          </cell>
          <cell r="E63" t="str">
            <v>MERCHANDISING</v>
          </cell>
          <cell r="F63" t="str">
            <v>TRAINING SPECIALIST</v>
          </cell>
          <cell r="G63" t="str">
            <v>HO LAS PINAS</v>
          </cell>
          <cell r="H63" t="str">
            <v>DIRECT</v>
          </cell>
          <cell r="I63">
            <v>9954424005</v>
          </cell>
          <cell r="K63" t="str">
            <v>Active</v>
          </cell>
        </row>
        <row r="64">
          <cell r="A64" t="str">
            <v>CABRAL, ALYSSA MAY</v>
          </cell>
          <cell r="D64" t="str">
            <v>THE VILLAGE SERVER, INC.</v>
          </cell>
          <cell r="E64" t="str">
            <v>PURCHASING</v>
          </cell>
          <cell r="F64" t="str">
            <v>SUPPLY CHAIN PLANNING</v>
          </cell>
          <cell r="G64" t="str">
            <v>HO LAS PINAS</v>
          </cell>
          <cell r="H64" t="str">
            <v>DIRECT</v>
          </cell>
          <cell r="I64">
            <v>9156469773</v>
          </cell>
          <cell r="K64" t="str">
            <v>Active</v>
          </cell>
        </row>
        <row r="65">
          <cell r="A65" t="str">
            <v>CANONOY, KIM DENISE</v>
          </cell>
          <cell r="D65" t="str">
            <v>THE VILLAGE SERVER, INC.</v>
          </cell>
          <cell r="E65" t="str">
            <v>MERCHANDISING</v>
          </cell>
          <cell r="F65" t="str">
            <v>CATEGORY MANAGER</v>
          </cell>
          <cell r="G65" t="str">
            <v>HO LAS PINAS</v>
          </cell>
          <cell r="H65" t="str">
            <v>DIRECT</v>
          </cell>
          <cell r="I65">
            <v>9563200056</v>
          </cell>
          <cell r="K65" t="str">
            <v>Active</v>
          </cell>
        </row>
        <row r="66">
          <cell r="A66" t="str">
            <v>CECE, CLARICE</v>
          </cell>
          <cell r="D66" t="str">
            <v>THE VILLAGE SERVER, INC.</v>
          </cell>
          <cell r="E66" t="str">
            <v>FACILITIES MANAGEMENT</v>
          </cell>
          <cell r="F66" t="str">
            <v>HELPDESK - ADMIN</v>
          </cell>
          <cell r="G66" t="str">
            <v>HO LAS PINAS</v>
          </cell>
          <cell r="H66" t="str">
            <v>DIRECT</v>
          </cell>
          <cell r="I66">
            <v>9705192084</v>
          </cell>
          <cell r="K66" t="str">
            <v>Active</v>
          </cell>
        </row>
        <row r="67">
          <cell r="A67" t="str">
            <v>CEREMONIA, MARY GRACE</v>
          </cell>
          <cell r="D67" t="str">
            <v>ALLHOME CORP.</v>
          </cell>
          <cell r="E67" t="str">
            <v>MERCHANDISING</v>
          </cell>
          <cell r="F67" t="str">
            <v>CATEGORY BUYER</v>
          </cell>
          <cell r="G67" t="str">
            <v>HO LAS PINAS</v>
          </cell>
          <cell r="H67" t="str">
            <v>DIRECT</v>
          </cell>
          <cell r="I67">
            <v>9274153692</v>
          </cell>
          <cell r="K67" t="str">
            <v>Active</v>
          </cell>
        </row>
        <row r="68">
          <cell r="A68" t="str">
            <v>COMENDADOR, JERLYN</v>
          </cell>
          <cell r="D68" t="str">
            <v>THE VILLAGE SERVER, INC.</v>
          </cell>
          <cell r="E68" t="str">
            <v>CENTRAL OPERATIONS</v>
          </cell>
          <cell r="F68" t="str">
            <v>OPERATION ASSISTANT</v>
          </cell>
          <cell r="G68" t="str">
            <v>HO LAS PINAS</v>
          </cell>
          <cell r="H68" t="str">
            <v>DIRECT</v>
          </cell>
          <cell r="K68" t="str">
            <v>Active</v>
          </cell>
        </row>
        <row r="69">
          <cell r="A69" t="str">
            <v>COMIA, MIKHAEL</v>
          </cell>
          <cell r="D69" t="str">
            <v>THE VILLAGE SERVER, INC.</v>
          </cell>
          <cell r="E69" t="str">
            <v>MARKETING</v>
          </cell>
          <cell r="F69" t="str">
            <v>GRAPHIC ARTIST</v>
          </cell>
          <cell r="G69" t="str">
            <v>HO LAS PINAS</v>
          </cell>
          <cell r="H69" t="str">
            <v>DIRECT</v>
          </cell>
          <cell r="I69">
            <v>9063967483</v>
          </cell>
          <cell r="K69" t="str">
            <v>Active</v>
          </cell>
        </row>
        <row r="70">
          <cell r="A70" t="str">
            <v xml:space="preserve">COOK, JAEN MARIE </v>
          </cell>
          <cell r="D70" t="str">
            <v>PARALLAX, INC.</v>
          </cell>
          <cell r="E70" t="str">
            <v>STORE - OPERATIONS</v>
          </cell>
          <cell r="F70" t="str">
            <v>BRANCH HEAD -CINEMA MALOLOS</v>
          </cell>
          <cell r="G70" t="str">
            <v>HO LAS PINAS</v>
          </cell>
          <cell r="H70" t="str">
            <v>DIRECT</v>
          </cell>
          <cell r="I70">
            <v>9812790325</v>
          </cell>
          <cell r="K70" t="str">
            <v>Active</v>
          </cell>
        </row>
        <row r="71">
          <cell r="A71" t="str">
            <v>CRUZ, MA. ANGELICA</v>
          </cell>
          <cell r="D71" t="str">
            <v>THE VILLAGE SERVER, INC.</v>
          </cell>
          <cell r="E71" t="str">
            <v>CENTRAL OPERATIONS</v>
          </cell>
          <cell r="F71" t="str">
            <v>OPERATION ASSISTANT</v>
          </cell>
          <cell r="G71" t="str">
            <v>HO LAS PINAS</v>
          </cell>
          <cell r="H71" t="str">
            <v>DIRECT</v>
          </cell>
          <cell r="K71" t="str">
            <v>Active</v>
          </cell>
        </row>
        <row r="72">
          <cell r="A72" t="str">
            <v>DAEP, ERICA MARIE MILLEN</v>
          </cell>
          <cell r="D72" t="str">
            <v>ALLDAY MARTS INC.</v>
          </cell>
          <cell r="E72" t="str">
            <v>HUMAN RESOURCES</v>
          </cell>
          <cell r="F72" t="str">
            <v>HUMAN RESOURCE</v>
          </cell>
          <cell r="G72" t="str">
            <v>HO LAS PINAS</v>
          </cell>
          <cell r="H72" t="str">
            <v>DIRECT</v>
          </cell>
          <cell r="I72">
            <v>9624200442</v>
          </cell>
          <cell r="K72" t="str">
            <v>Active</v>
          </cell>
        </row>
        <row r="73">
          <cell r="A73" t="str">
            <v>DANGUPON, HARTMANN JOHN</v>
          </cell>
          <cell r="D73" t="str">
            <v>ALLDAY RETAIL CONCEPTS INC.</v>
          </cell>
          <cell r="E73" t="str">
            <v>FACILITIES MANAGEMENT</v>
          </cell>
          <cell r="F73" t="str">
            <v>FACILITIES ENGINEER</v>
          </cell>
          <cell r="G73" t="str">
            <v>HO LAS PINAS</v>
          </cell>
          <cell r="H73" t="str">
            <v>DIRECT</v>
          </cell>
          <cell r="I73">
            <v>9158228020</v>
          </cell>
          <cell r="K73" t="str">
            <v>Active</v>
          </cell>
        </row>
        <row r="74">
          <cell r="A74" t="str">
            <v>dE LA PEÑA, JOANA REZY</v>
          </cell>
          <cell r="D74" t="str">
            <v>ALLHOME CORP.</v>
          </cell>
          <cell r="E74" t="str">
            <v>FINANCE - OPERATIONS</v>
          </cell>
          <cell r="F74" t="str">
            <v>PROJECT TEAM SSA</v>
          </cell>
          <cell r="G74" t="str">
            <v>HO LAS PINAS</v>
          </cell>
          <cell r="H74" t="str">
            <v>DIRECT</v>
          </cell>
          <cell r="I74">
            <v>9272510481</v>
          </cell>
          <cell r="K74" t="str">
            <v>Active</v>
          </cell>
        </row>
        <row r="75">
          <cell r="A75" t="str">
            <v>DE LEON, RHODORA</v>
          </cell>
          <cell r="D75" t="str">
            <v>ALLHOME CORP.</v>
          </cell>
          <cell r="E75" t="str">
            <v>HUMAN RESOURCES</v>
          </cell>
          <cell r="F75" t="str">
            <v>HR HEAD</v>
          </cell>
          <cell r="G75" t="str">
            <v>HO LAS PINAS</v>
          </cell>
          <cell r="H75" t="str">
            <v>DIRECT</v>
          </cell>
          <cell r="I75">
            <v>9989852874</v>
          </cell>
          <cell r="K75" t="str">
            <v>Active</v>
          </cell>
        </row>
        <row r="76">
          <cell r="A76" t="str">
            <v>DE QUIROZ, JONALLY</v>
          </cell>
          <cell r="D76" t="str">
            <v>ALLDAY MARTS INC.</v>
          </cell>
          <cell r="E76" t="str">
            <v>HUMAN RESOURCES</v>
          </cell>
          <cell r="F76" t="str">
            <v>HR RECRUITMENT</v>
          </cell>
          <cell r="G76" t="str">
            <v>HO LAS PINAS</v>
          </cell>
          <cell r="H76" t="str">
            <v>DIRECT</v>
          </cell>
          <cell r="I76">
            <v>9103609931</v>
          </cell>
          <cell r="K76" t="str">
            <v>Active</v>
          </cell>
        </row>
        <row r="77">
          <cell r="A77" t="str">
            <v>DELA CRUZ, BRYAN</v>
          </cell>
          <cell r="D77" t="str">
            <v>ALLHOME CORP.</v>
          </cell>
          <cell r="E77" t="str">
            <v>E- COMMERCE</v>
          </cell>
          <cell r="F77" t="str">
            <v>ECOM</v>
          </cell>
          <cell r="G77" t="str">
            <v>HO LAS PINAS</v>
          </cell>
          <cell r="H77" t="str">
            <v>AGENCY</v>
          </cell>
          <cell r="I77">
            <v>9319283489</v>
          </cell>
          <cell r="K77" t="str">
            <v>Active</v>
          </cell>
        </row>
        <row r="78">
          <cell r="A78" t="str">
            <v>DELFIN, JULIAN MIGUEL</v>
          </cell>
          <cell r="D78" t="str">
            <v>ALLHOME CORP.</v>
          </cell>
          <cell r="E78" t="str">
            <v>TRAINING</v>
          </cell>
          <cell r="F78" t="str">
            <v>TRAINING ASSISTANT</v>
          </cell>
          <cell r="G78" t="str">
            <v>HO LAS PINAS</v>
          </cell>
          <cell r="H78" t="str">
            <v>DIRECT</v>
          </cell>
          <cell r="I78">
            <v>9176823223</v>
          </cell>
          <cell r="K78" t="str">
            <v>Active</v>
          </cell>
        </row>
        <row r="79">
          <cell r="A79" t="str">
            <v>DELLO, HENRY</v>
          </cell>
          <cell r="D79" t="str">
            <v>ALLDAY MARTS INC.</v>
          </cell>
          <cell r="E79" t="str">
            <v>FACILITIES MANAGEMENT</v>
          </cell>
          <cell r="F79" t="str">
            <v>FACILITIES ENGINEER</v>
          </cell>
          <cell r="G79" t="str">
            <v>HO LAS PINAS</v>
          </cell>
          <cell r="H79" t="str">
            <v>DIRECT</v>
          </cell>
          <cell r="I79">
            <v>9669037104</v>
          </cell>
          <cell r="K79" t="str">
            <v>Active</v>
          </cell>
        </row>
        <row r="80">
          <cell r="A80" t="str">
            <v>DELLOMAS, RAVENE JAMES</v>
          </cell>
          <cell r="D80" t="str">
            <v>FAMILY SHOPPERS UNLIMITED, INC.</v>
          </cell>
          <cell r="E80" t="str">
            <v>AUDIT</v>
          </cell>
          <cell r="F80" t="str">
            <v>AUDIT STAFF</v>
          </cell>
          <cell r="G80" t="str">
            <v>HO LAS PINAS</v>
          </cell>
          <cell r="H80" t="str">
            <v>DIRECT</v>
          </cell>
          <cell r="I80">
            <v>9184017126</v>
          </cell>
          <cell r="K80" t="str">
            <v>Active</v>
          </cell>
        </row>
        <row r="81">
          <cell r="A81" t="str">
            <v>DELOS SANTOS, DANIELLE</v>
          </cell>
          <cell r="D81" t="str">
            <v>ALLHOME CORP.</v>
          </cell>
          <cell r="E81" t="str">
            <v>TRAINING</v>
          </cell>
          <cell r="F81" t="str">
            <v>TRAINING OFFICER</v>
          </cell>
          <cell r="G81" t="str">
            <v>HO LAS PINAS</v>
          </cell>
          <cell r="H81" t="str">
            <v>DIRECT</v>
          </cell>
          <cell r="I81">
            <v>9655474762</v>
          </cell>
          <cell r="K81" t="str">
            <v>Active</v>
          </cell>
        </row>
        <row r="82">
          <cell r="A82" t="str">
            <v>DELOS SANTOS, HAZEL</v>
          </cell>
          <cell r="D82" t="str">
            <v>THE VILLAGE SERVER, INC.</v>
          </cell>
          <cell r="E82" t="str">
            <v>PURCHASING</v>
          </cell>
          <cell r="F82" t="str">
            <v>PURCHASING</v>
          </cell>
          <cell r="G82" t="str">
            <v>HO LAS PINAS</v>
          </cell>
          <cell r="H82" t="str">
            <v>DIRECT</v>
          </cell>
          <cell r="I82">
            <v>9068454667</v>
          </cell>
          <cell r="K82" t="str">
            <v>Active</v>
          </cell>
        </row>
        <row r="83">
          <cell r="A83" t="str">
            <v>DIAZ, LIEZEL MAE</v>
          </cell>
          <cell r="D83" t="str">
            <v>ALLHOME CORP.</v>
          </cell>
          <cell r="E83" t="str">
            <v>HUMAN RESOURCES</v>
          </cell>
          <cell r="F83" t="str">
            <v>HR</v>
          </cell>
          <cell r="G83" t="str">
            <v>HO LAS PINAS</v>
          </cell>
          <cell r="H83" t="str">
            <v>DIRECT</v>
          </cell>
          <cell r="I83">
            <v>9812823486</v>
          </cell>
          <cell r="K83" t="str">
            <v>Active</v>
          </cell>
        </row>
        <row r="84">
          <cell r="A84" t="str">
            <v>DICON, JOSE SONNY Jr.</v>
          </cell>
          <cell r="D84" t="str">
            <v>ALLHOME CORP.</v>
          </cell>
          <cell r="E84" t="str">
            <v>ACCOUNTING - INVENTORY</v>
          </cell>
          <cell r="F84" t="str">
            <v>INVENTORYCONTROLLER</v>
          </cell>
          <cell r="G84" t="str">
            <v>HO LAS PINAS</v>
          </cell>
          <cell r="H84" t="str">
            <v>DIRECT</v>
          </cell>
          <cell r="I84">
            <v>9473711220</v>
          </cell>
          <cell r="K84" t="str">
            <v>Active</v>
          </cell>
        </row>
        <row r="85">
          <cell r="A85" t="str">
            <v>DICON, MARY ROSE</v>
          </cell>
          <cell r="D85" t="str">
            <v>ALLGREEN RETAIL, INC.</v>
          </cell>
          <cell r="E85" t="str">
            <v>ACCOUNTING</v>
          </cell>
          <cell r="F85" t="str">
            <v>A CCOUNTING SUPERVISOR</v>
          </cell>
          <cell r="G85" t="str">
            <v>HO LAS PINAS</v>
          </cell>
          <cell r="H85" t="str">
            <v>DIRECT</v>
          </cell>
          <cell r="I85">
            <v>9158710873</v>
          </cell>
          <cell r="K85" t="str">
            <v>Active</v>
          </cell>
        </row>
        <row r="86">
          <cell r="A86" t="str">
            <v>DIMAANO, PATRICIA FEY</v>
          </cell>
          <cell r="D86" t="str">
            <v>ALLHOME CORP.</v>
          </cell>
          <cell r="E86" t="str">
            <v>ACCOUNTING - INVENTORY</v>
          </cell>
          <cell r="F86" t="str">
            <v xml:space="preserve">INVENTORY CONTROL  </v>
          </cell>
          <cell r="G86" t="str">
            <v>HO LAS PINAS</v>
          </cell>
          <cell r="H86" t="str">
            <v>DIRECT</v>
          </cell>
          <cell r="I86">
            <v>9050726619</v>
          </cell>
          <cell r="K86" t="str">
            <v>Active</v>
          </cell>
        </row>
        <row r="87">
          <cell r="A87" t="str">
            <v>DIVINAGRACIA, KYLA MARIE</v>
          </cell>
          <cell r="D87" t="str">
            <v>THE VILLAGE SERVER, INC.</v>
          </cell>
          <cell r="E87" t="str">
            <v>CENTRAL OPERATIONS</v>
          </cell>
          <cell r="F87" t="str">
            <v>OPERATION ASSISTANT</v>
          </cell>
          <cell r="G87" t="str">
            <v>HO LAS PINAS</v>
          </cell>
          <cell r="H87" t="str">
            <v>DIRECT</v>
          </cell>
          <cell r="I87">
            <v>9227693489</v>
          </cell>
          <cell r="K87" t="str">
            <v>Active</v>
          </cell>
        </row>
        <row r="88">
          <cell r="A88" t="str">
            <v>DOMINGO, JOHN HENRIE</v>
          </cell>
          <cell r="D88" t="str">
            <v>ALLHOME CORP.</v>
          </cell>
          <cell r="E88" t="str">
            <v>MERCHANDISING</v>
          </cell>
          <cell r="F88" t="str">
            <v>DIY</v>
          </cell>
          <cell r="G88" t="str">
            <v>HO LAS PINAS</v>
          </cell>
          <cell r="H88" t="str">
            <v>DIRECT</v>
          </cell>
          <cell r="I88">
            <v>9669523870</v>
          </cell>
          <cell r="K88" t="str">
            <v>Active</v>
          </cell>
        </row>
        <row r="89">
          <cell r="A89" t="str">
            <v>DOMINGO, NERILIZA</v>
          </cell>
          <cell r="D89" t="str">
            <v>ALLDAY MARTS INC.</v>
          </cell>
          <cell r="E89" t="str">
            <v>MERCHANDISING</v>
          </cell>
          <cell r="F89" t="str">
            <v>MANAGER</v>
          </cell>
          <cell r="G89" t="str">
            <v>HO LAS PINAS</v>
          </cell>
          <cell r="H89" t="str">
            <v>DIRECT</v>
          </cell>
          <cell r="I89">
            <v>9662835272</v>
          </cell>
          <cell r="K89" t="str">
            <v>Active</v>
          </cell>
        </row>
        <row r="90">
          <cell r="A90" t="str">
            <v>DULAY, JOCELYN</v>
          </cell>
          <cell r="D90" t="str">
            <v>CMSTAR MANAGEMENT, INC.</v>
          </cell>
          <cell r="E90" t="str">
            <v>CENTRAL - OPERATIONS</v>
          </cell>
          <cell r="F90" t="str">
            <v>64 SOMBRERO OPERATION</v>
          </cell>
          <cell r="G90" t="str">
            <v>HO LAS PINAS</v>
          </cell>
          <cell r="H90" t="str">
            <v>DIRECT</v>
          </cell>
          <cell r="I90">
            <v>9972179521</v>
          </cell>
          <cell r="K90" t="str">
            <v>Active</v>
          </cell>
        </row>
        <row r="91">
          <cell r="A91" t="str">
            <v>ENRIQUEZ, JAN ANBER AARON</v>
          </cell>
          <cell r="D91" t="str">
            <v>ALLHOME CORP.</v>
          </cell>
          <cell r="E91" t="str">
            <v>FINANCE - OPERATIONS</v>
          </cell>
          <cell r="F91" t="str">
            <v>OPERATION FINANCE SUPERVISOR</v>
          </cell>
          <cell r="G91" t="str">
            <v>HO LAS PINAS</v>
          </cell>
          <cell r="H91" t="str">
            <v>DIRECT</v>
          </cell>
          <cell r="I91">
            <v>961212115</v>
          </cell>
          <cell r="K91" t="str">
            <v>Active</v>
          </cell>
        </row>
        <row r="92">
          <cell r="A92" t="str">
            <v>ESCOTO, CLARISSE JAMES PEARL</v>
          </cell>
          <cell r="D92" t="str">
            <v>ALLDAY MARTS INC.</v>
          </cell>
          <cell r="E92" t="str">
            <v>AUDIT</v>
          </cell>
          <cell r="F92" t="str">
            <v>AUDITOR</v>
          </cell>
          <cell r="G92" t="str">
            <v>HO LAS PINAS</v>
          </cell>
          <cell r="H92" t="str">
            <v>DIRECT</v>
          </cell>
          <cell r="I92">
            <v>9565291729</v>
          </cell>
          <cell r="K92" t="str">
            <v>Active</v>
          </cell>
        </row>
        <row r="93">
          <cell r="A93" t="str">
            <v>ESTANQUE, KRISHA</v>
          </cell>
          <cell r="D93" t="str">
            <v>FAMILY SHOPPERS UNLIMITED, INC.</v>
          </cell>
          <cell r="E93" t="str">
            <v>FACILITIES MANAGEMENT</v>
          </cell>
          <cell r="F93" t="str">
            <v>FACILITIES ENGINEER (M2)</v>
          </cell>
          <cell r="G93" t="str">
            <v>HO LAS PINAS</v>
          </cell>
          <cell r="H93" t="str">
            <v>DIRECT</v>
          </cell>
          <cell r="I93">
            <v>9566652669</v>
          </cell>
          <cell r="K93" t="str">
            <v>Active</v>
          </cell>
        </row>
        <row r="94">
          <cell r="A94" t="str">
            <v>ESTOESTA, JOEL</v>
          </cell>
          <cell r="D94" t="str">
            <v>ALLHOME CORP.</v>
          </cell>
          <cell r="E94" t="str">
            <v>SUPPLY CHAIN</v>
          </cell>
          <cell r="F94" t="str">
            <v>SUPPLY CHAIN PLANNER</v>
          </cell>
          <cell r="G94" t="str">
            <v>HO LAS PINAS</v>
          </cell>
          <cell r="H94" t="str">
            <v>DIRECT</v>
          </cell>
          <cell r="I94">
            <v>9261545221</v>
          </cell>
          <cell r="K94" t="str">
            <v>Active</v>
          </cell>
        </row>
        <row r="95">
          <cell r="A95" t="str">
            <v>FERIA, JANE VERDIN</v>
          </cell>
          <cell r="D95" t="str">
            <v>CMSTAR MANAGEMENT, INC.</v>
          </cell>
          <cell r="E95" t="str">
            <v>ACCOUNTING</v>
          </cell>
          <cell r="F95" t="str">
            <v>ACCOUNTING ASSISTANT</v>
          </cell>
          <cell r="G95" t="str">
            <v>HO LAS PINAS</v>
          </cell>
          <cell r="H95" t="str">
            <v>DIRECT</v>
          </cell>
          <cell r="I95">
            <v>9362692060</v>
          </cell>
          <cell r="K95" t="str">
            <v>Active</v>
          </cell>
        </row>
        <row r="96">
          <cell r="A96" t="str">
            <v>FERNANDEZ, LOVE</v>
          </cell>
          <cell r="D96" t="str">
            <v>THE VILLAGE SERVER, INC.</v>
          </cell>
          <cell r="E96" t="str">
            <v>MARKETING</v>
          </cell>
          <cell r="F96" t="str">
            <v>MARKETING HEAD</v>
          </cell>
          <cell r="G96" t="str">
            <v>HO LAS PINAS</v>
          </cell>
          <cell r="H96" t="str">
            <v>DIRECT</v>
          </cell>
          <cell r="I96">
            <v>9171822983</v>
          </cell>
          <cell r="K96" t="str">
            <v>Active</v>
          </cell>
        </row>
        <row r="97">
          <cell r="A97" t="str">
            <v>FERRER, JALENE</v>
          </cell>
          <cell r="D97" t="str">
            <v>THE VILLAGE SERVER, INC.</v>
          </cell>
          <cell r="E97" t="str">
            <v>FINANCE</v>
          </cell>
          <cell r="F97" t="str">
            <v>REGIONAL STORE SUPERVISOR ADMIN</v>
          </cell>
          <cell r="G97" t="str">
            <v>HO LAS PINAS</v>
          </cell>
          <cell r="H97" t="str">
            <v>DIRECT</v>
          </cell>
          <cell r="I97">
            <v>9434131559</v>
          </cell>
          <cell r="K97" t="str">
            <v>Active</v>
          </cell>
        </row>
        <row r="98">
          <cell r="A98" t="str">
            <v>FIGUERA, JAN ROSE</v>
          </cell>
          <cell r="D98" t="str">
            <v>ALLHOME CORP.</v>
          </cell>
          <cell r="E98" t="str">
            <v>ACCOUNTING - INVENTORY</v>
          </cell>
          <cell r="F98" t="str">
            <v>INVENTORY CONTROL</v>
          </cell>
          <cell r="G98" t="str">
            <v>HO LAS PINAS</v>
          </cell>
          <cell r="H98" t="str">
            <v>DIRECT</v>
          </cell>
          <cell r="I98">
            <v>9050726619</v>
          </cell>
          <cell r="K98" t="str">
            <v>Active</v>
          </cell>
        </row>
        <row r="99">
          <cell r="A99" t="str">
            <v>FLORIANO, RUTH GRACE</v>
          </cell>
          <cell r="D99" t="str">
            <v>ALLHOME CORP.</v>
          </cell>
          <cell r="E99" t="str">
            <v>MERCHANDISING</v>
          </cell>
          <cell r="F99" t="str">
            <v>CATEGORY BUYER</v>
          </cell>
          <cell r="G99" t="str">
            <v>HO LAS PINAS</v>
          </cell>
          <cell r="H99" t="str">
            <v>DIRECT</v>
          </cell>
          <cell r="I99">
            <v>9771633713</v>
          </cell>
          <cell r="K99" t="str">
            <v>Resigned</v>
          </cell>
        </row>
        <row r="100">
          <cell r="A100" t="str">
            <v>FRANCO, MARILYN</v>
          </cell>
          <cell r="D100" t="str">
            <v>THE VILLAGE SERVER, INC.</v>
          </cell>
          <cell r="E100" t="str">
            <v>TRAINING</v>
          </cell>
          <cell r="F100" t="str">
            <v>HRD - TRAINING</v>
          </cell>
          <cell r="G100" t="str">
            <v>HO LAS PINAS</v>
          </cell>
          <cell r="H100" t="str">
            <v>DIRECT</v>
          </cell>
          <cell r="I100">
            <v>9563971223</v>
          </cell>
          <cell r="K100" t="str">
            <v>Active</v>
          </cell>
        </row>
        <row r="101">
          <cell r="A101" t="str">
            <v>FUENTES, JEROME</v>
          </cell>
          <cell r="D101" t="str">
            <v>ALLDAY MARTS INC.</v>
          </cell>
          <cell r="E101" t="str">
            <v>INFORMATION TECHNOLOGY</v>
          </cell>
          <cell r="F101" t="str">
            <v>MDC</v>
          </cell>
          <cell r="G101" t="str">
            <v>HO LAS PINAS</v>
          </cell>
          <cell r="H101" t="str">
            <v>DIRECT</v>
          </cell>
          <cell r="I101">
            <v>961080928</v>
          </cell>
          <cell r="K101" t="str">
            <v>Active</v>
          </cell>
        </row>
        <row r="102">
          <cell r="A102" t="str">
            <v>GALLARDO, IRENE</v>
          </cell>
          <cell r="D102" t="str">
            <v>ALLHOME CORP.</v>
          </cell>
          <cell r="E102" t="str">
            <v>FINANCE</v>
          </cell>
          <cell r="F102" t="str">
            <v>FINANCE</v>
          </cell>
          <cell r="G102" t="str">
            <v>HO LAS PINAS</v>
          </cell>
          <cell r="H102" t="str">
            <v>DIRECT</v>
          </cell>
          <cell r="I102">
            <v>9454205791</v>
          </cell>
          <cell r="K102" t="str">
            <v>Active</v>
          </cell>
        </row>
        <row r="103">
          <cell r="A103" t="str">
            <v>GALVANTE, LEO</v>
          </cell>
          <cell r="D103" t="str">
            <v>FAMILY SHOPPERS UNLIMITED, INC.</v>
          </cell>
          <cell r="E103" t="str">
            <v>CENTRAL - OPERATIONS</v>
          </cell>
          <cell r="F103" t="str">
            <v>CLUSTER HEAD OPERATION</v>
          </cell>
          <cell r="G103" t="str">
            <v>HO LAS PINAS</v>
          </cell>
          <cell r="H103" t="str">
            <v>DIRECT</v>
          </cell>
          <cell r="I103">
            <v>9673465222</v>
          </cell>
          <cell r="K103" t="str">
            <v>Active</v>
          </cell>
        </row>
        <row r="104">
          <cell r="A104" t="str">
            <v>GARCELAZO, ONIL</v>
          </cell>
          <cell r="D104" t="str">
            <v>PARALLAX, INC.</v>
          </cell>
          <cell r="E104" t="str">
            <v>STORE - OPERATIONS</v>
          </cell>
          <cell r="F104" t="str">
            <v>BRANCH HEAD -CINEMA SJDM</v>
          </cell>
          <cell r="G104" t="str">
            <v>HO LAS PINAS</v>
          </cell>
          <cell r="H104" t="str">
            <v>DIRECT</v>
          </cell>
          <cell r="I104">
            <v>9561304754</v>
          </cell>
          <cell r="K104" t="str">
            <v>Active</v>
          </cell>
        </row>
        <row r="105">
          <cell r="A105" t="str">
            <v>GARDOCE, ILONAH JEAN</v>
          </cell>
          <cell r="D105" t="str">
            <v>ALLHOME CORP.</v>
          </cell>
          <cell r="E105" t="str">
            <v>MERCHANDISING</v>
          </cell>
          <cell r="F105" t="str">
            <v>MERCHANDISING HEAD</v>
          </cell>
          <cell r="G105" t="str">
            <v>HO LAS PINAS</v>
          </cell>
          <cell r="H105" t="str">
            <v>DIRECT</v>
          </cell>
          <cell r="I105">
            <v>9214662862</v>
          </cell>
          <cell r="K105" t="str">
            <v>Active</v>
          </cell>
        </row>
        <row r="106">
          <cell r="A106" t="str">
            <v>GERONIMO, NIDA</v>
          </cell>
          <cell r="D106" t="str">
            <v>ALLHOME CORP.</v>
          </cell>
          <cell r="E106" t="str">
            <v>FINANCE</v>
          </cell>
          <cell r="F106" t="str">
            <v>SSA</v>
          </cell>
          <cell r="G106" t="str">
            <v>HO LAS PINAS</v>
          </cell>
          <cell r="H106" t="str">
            <v>DIRECT</v>
          </cell>
          <cell r="I106">
            <v>9176520527</v>
          </cell>
          <cell r="K106" t="str">
            <v>Active</v>
          </cell>
        </row>
        <row r="107">
          <cell r="A107" t="str">
            <v>GESULGA, JAYVIE</v>
          </cell>
          <cell r="D107" t="str">
            <v>ALLGREEN RETAIL, INC.</v>
          </cell>
          <cell r="E107" t="str">
            <v>ACCOUNTING</v>
          </cell>
          <cell r="F107" t="str">
            <v>ACCOUNTING ASSISTANT</v>
          </cell>
          <cell r="G107" t="str">
            <v>HO LAS PINAS</v>
          </cell>
          <cell r="H107" t="str">
            <v>DIRECT</v>
          </cell>
          <cell r="I107">
            <v>9060052980</v>
          </cell>
          <cell r="K107" t="str">
            <v>Active</v>
          </cell>
        </row>
        <row r="108">
          <cell r="A108" t="str">
            <v>GIANAN, JOSEPH</v>
          </cell>
          <cell r="D108" t="str">
            <v>FAMILY SHOPPERS UNLIMITED, INC.</v>
          </cell>
          <cell r="E108" t="str">
            <v>STORE - OPERATIONS</v>
          </cell>
          <cell r="F108" t="str">
            <v>KAL / NN CLUSTER HEAD</v>
          </cell>
          <cell r="G108" t="str">
            <v>HO LAS PINAS</v>
          </cell>
          <cell r="H108" t="str">
            <v>DIRECT</v>
          </cell>
          <cell r="I108">
            <v>9157305442</v>
          </cell>
          <cell r="K108" t="str">
            <v>Active</v>
          </cell>
        </row>
        <row r="109">
          <cell r="A109" t="str">
            <v>GONZAGA, DONNA</v>
          </cell>
          <cell r="D109" t="str">
            <v>ALLDAY MARTS INC.</v>
          </cell>
          <cell r="E109" t="str">
            <v>MERCHANDISING</v>
          </cell>
          <cell r="F109" t="str">
            <v>PRIVATE LABEL MANAGER</v>
          </cell>
          <cell r="G109" t="str">
            <v>HO LAS PINAS</v>
          </cell>
          <cell r="H109" t="str">
            <v>DIRECT</v>
          </cell>
          <cell r="I109">
            <v>9989123518</v>
          </cell>
          <cell r="K109" t="str">
            <v>Active</v>
          </cell>
        </row>
        <row r="110">
          <cell r="A110" t="str">
            <v>GONZAGA, REAN</v>
          </cell>
          <cell r="D110" t="str">
            <v>ALLHOME CORP.</v>
          </cell>
          <cell r="E110" t="str">
            <v>MERCHANDISING</v>
          </cell>
          <cell r="F110" t="str">
            <v>ASSISTANT MERCHANDISING</v>
          </cell>
          <cell r="G110" t="str">
            <v>HO LAS PINAS</v>
          </cell>
          <cell r="H110" t="str">
            <v>AGENCY</v>
          </cell>
          <cell r="I110">
            <v>9567251693</v>
          </cell>
          <cell r="K110" t="str">
            <v>Active</v>
          </cell>
        </row>
        <row r="111">
          <cell r="A111" t="str">
            <v>GONZALES, CYRUS</v>
          </cell>
          <cell r="D111" t="str">
            <v>ALLGREEN RETAIL, INC.</v>
          </cell>
          <cell r="E111" t="str">
            <v>LOST AND PREVENTION DEPARTMENT</v>
          </cell>
          <cell r="F111" t="str">
            <v>LOSS AND PREVENTION AUDIT SUPERVISOR</v>
          </cell>
          <cell r="G111" t="str">
            <v>HO LAS PINAS</v>
          </cell>
          <cell r="H111" t="str">
            <v>DIRECT</v>
          </cell>
          <cell r="I111">
            <v>9275585272</v>
          </cell>
          <cell r="K111" t="str">
            <v>Active</v>
          </cell>
        </row>
        <row r="112">
          <cell r="A112" t="str">
            <v>GONZALES, HAIL JADE NICOLE</v>
          </cell>
          <cell r="D112" t="str">
            <v>ALLHOME CORP.</v>
          </cell>
          <cell r="E112" t="str">
            <v>MARKETING</v>
          </cell>
          <cell r="F112" t="str">
            <v>MARKETING ASSISTANT</v>
          </cell>
          <cell r="G112" t="str">
            <v>HO LAS PINAS</v>
          </cell>
          <cell r="H112" t="str">
            <v>DIRECT</v>
          </cell>
          <cell r="I112">
            <v>9564725763</v>
          </cell>
          <cell r="K112" t="str">
            <v>Active</v>
          </cell>
        </row>
        <row r="113">
          <cell r="A113" t="str">
            <v>GRANADA, SHARALYN</v>
          </cell>
          <cell r="D113" t="str">
            <v>ALLHOME CORP.</v>
          </cell>
          <cell r="E113" t="str">
            <v>MERCHANDISING</v>
          </cell>
          <cell r="F113" t="str">
            <v>BUYER MERCHANDISING</v>
          </cell>
          <cell r="G113" t="str">
            <v>HO LAS PINAS</v>
          </cell>
          <cell r="H113" t="str">
            <v>DIRECT</v>
          </cell>
          <cell r="I113">
            <v>9351873736</v>
          </cell>
          <cell r="K113" t="str">
            <v>Active</v>
          </cell>
        </row>
        <row r="114">
          <cell r="A114" t="str">
            <v>GUBAN , KIMBERLY</v>
          </cell>
          <cell r="D114" t="str">
            <v>CMSTAR MANAGEMENT, INC.</v>
          </cell>
          <cell r="E114" t="str">
            <v>HUMAN RESOURCES</v>
          </cell>
          <cell r="F114" t="str">
            <v>HR RECRUITMENT</v>
          </cell>
          <cell r="G114" t="str">
            <v>HO LAS PINAS</v>
          </cell>
          <cell r="H114" t="str">
            <v>AGENCY</v>
          </cell>
          <cell r="I114">
            <v>9072091773</v>
          </cell>
          <cell r="K114" t="str">
            <v>Active</v>
          </cell>
        </row>
        <row r="115">
          <cell r="A115" t="str">
            <v>GUEVARRA, LOUISE</v>
          </cell>
          <cell r="D115" t="str">
            <v>ALLHOME CORP.</v>
          </cell>
          <cell r="E115" t="str">
            <v>MARKETING</v>
          </cell>
          <cell r="F115" t="str">
            <v>MARKETING LEAD</v>
          </cell>
          <cell r="G115" t="str">
            <v>HO LAS PINAS</v>
          </cell>
          <cell r="H115" t="str">
            <v>DIRECT</v>
          </cell>
          <cell r="I115">
            <v>9777669564</v>
          </cell>
          <cell r="K115" t="str">
            <v>Active</v>
          </cell>
        </row>
        <row r="116">
          <cell r="A116" t="str">
            <v>GUINANAO, MARY JOY</v>
          </cell>
          <cell r="D116" t="str">
            <v>ALLHOME CORP.</v>
          </cell>
          <cell r="E116" t="str">
            <v>HUMAN RESOURCES</v>
          </cell>
          <cell r="F116" t="str">
            <v>HR RECRUITMENT</v>
          </cell>
          <cell r="G116" t="str">
            <v>HO LAS PINAS</v>
          </cell>
          <cell r="H116" t="str">
            <v>DIRECT</v>
          </cell>
          <cell r="I116">
            <v>9319553017</v>
          </cell>
          <cell r="K116" t="str">
            <v>Active</v>
          </cell>
        </row>
        <row r="117">
          <cell r="A117" t="str">
            <v xml:space="preserve">GURDIEL, JOHN CARL </v>
          </cell>
          <cell r="D117" t="str">
            <v>THE VILLAGE SERVER, INC.</v>
          </cell>
          <cell r="E117" t="str">
            <v>ACCOUNTING</v>
          </cell>
          <cell r="F117" t="str">
            <v>DATA ENCODER</v>
          </cell>
          <cell r="G117" t="str">
            <v>HO LAS PINAS</v>
          </cell>
          <cell r="H117" t="str">
            <v>AGENCY</v>
          </cell>
          <cell r="I117">
            <v>9613785875</v>
          </cell>
          <cell r="K117" t="str">
            <v>Active</v>
          </cell>
        </row>
        <row r="118">
          <cell r="A118" t="str">
            <v>HELBALIGA, JOYLYN</v>
          </cell>
          <cell r="D118" t="str">
            <v>CMSTAR MANAGEMENT, INC.</v>
          </cell>
          <cell r="E118" t="str">
            <v>HUMAN RESOURCES</v>
          </cell>
          <cell r="F118" t="str">
            <v>HR RECRUITMENT ASSISTANT</v>
          </cell>
          <cell r="G118" t="str">
            <v>HO LAS PINAS</v>
          </cell>
          <cell r="H118" t="str">
            <v>DIRECT</v>
          </cell>
          <cell r="I118">
            <v>9614547833</v>
          </cell>
          <cell r="K118" t="str">
            <v>Resigned</v>
          </cell>
        </row>
        <row r="119">
          <cell r="A119" t="str">
            <v>INTAL, RENEA FAYE</v>
          </cell>
          <cell r="D119" t="str">
            <v>PARALLAX, INC.</v>
          </cell>
          <cell r="E119" t="str">
            <v>STORE - OPERATIONS</v>
          </cell>
          <cell r="F119" t="str">
            <v>BRANCH HEAD -CINEMA MALOLOS</v>
          </cell>
          <cell r="G119" t="str">
            <v>HO LAS PINAS</v>
          </cell>
          <cell r="H119" t="str">
            <v>DIRECT</v>
          </cell>
          <cell r="I119">
            <v>9166544044</v>
          </cell>
          <cell r="K119" t="str">
            <v>Active</v>
          </cell>
        </row>
        <row r="120">
          <cell r="A120" t="str">
            <v>JOSE, ELAINE JOYCE</v>
          </cell>
          <cell r="D120" t="str">
            <v>THE VILLAGE SERVER, INC.</v>
          </cell>
          <cell r="E120" t="str">
            <v>ACCOUNTING</v>
          </cell>
          <cell r="F120" t="str">
            <v>JUNIOR COST ACCOUNTANT</v>
          </cell>
          <cell r="G120" t="str">
            <v>HO LAS PINAS</v>
          </cell>
          <cell r="H120" t="str">
            <v>DIRECT</v>
          </cell>
          <cell r="I120">
            <v>9451730272</v>
          </cell>
          <cell r="K120" t="str">
            <v>Active</v>
          </cell>
        </row>
        <row r="121">
          <cell r="A121" t="str">
            <v>JOSE, JHONAS</v>
          </cell>
          <cell r="D121" t="str">
            <v>CMSTAR MANAGEMENT, INC.</v>
          </cell>
          <cell r="E121" t="str">
            <v>MARKETING</v>
          </cell>
          <cell r="F121" t="str">
            <v>MAPI - GRAPHIC ARTIST</v>
          </cell>
          <cell r="G121" t="str">
            <v>HO LAS PINAS</v>
          </cell>
          <cell r="H121" t="str">
            <v>DIRECT</v>
          </cell>
          <cell r="I121">
            <v>9776413950</v>
          </cell>
          <cell r="K121" t="str">
            <v>Active</v>
          </cell>
        </row>
        <row r="122">
          <cell r="A122" t="str">
            <v>JOSE, MARIA ELOISA</v>
          </cell>
          <cell r="D122" t="str">
            <v>ALLHOME CORP.</v>
          </cell>
          <cell r="E122" t="str">
            <v>MERCHANDISING</v>
          </cell>
          <cell r="F122" t="str">
            <v>CATEGORY BUYER</v>
          </cell>
          <cell r="G122" t="str">
            <v>HO LAS PINAS</v>
          </cell>
          <cell r="H122" t="str">
            <v>DIRECT</v>
          </cell>
          <cell r="I122">
            <v>9917093101</v>
          </cell>
          <cell r="K122" t="str">
            <v>Active</v>
          </cell>
        </row>
        <row r="123">
          <cell r="A123" t="str">
            <v>LACAP, ADRIAN JOHN</v>
          </cell>
          <cell r="D123" t="str">
            <v>ALLHOME CORP.</v>
          </cell>
          <cell r="E123" t="str">
            <v>MARKETING</v>
          </cell>
          <cell r="F123" t="str">
            <v>GRAPHIC ARTIST</v>
          </cell>
          <cell r="G123" t="str">
            <v>HO LAS PINAS</v>
          </cell>
          <cell r="H123" t="str">
            <v>DIRECT</v>
          </cell>
          <cell r="I123">
            <v>9364776621</v>
          </cell>
          <cell r="K123" t="str">
            <v>Active</v>
          </cell>
        </row>
        <row r="124">
          <cell r="A124" t="str">
            <v>LACHICA, CAMILLE</v>
          </cell>
          <cell r="D124" t="str">
            <v>CMSTAR MANAGEMENT, INC.</v>
          </cell>
          <cell r="E124" t="str">
            <v>ACCOUNTING</v>
          </cell>
          <cell r="F124" t="str">
            <v>ASSISTANT</v>
          </cell>
          <cell r="G124" t="str">
            <v>HO LAS PINAS</v>
          </cell>
          <cell r="H124" t="str">
            <v>DIRECT</v>
          </cell>
          <cell r="K124" t="str">
            <v>Active</v>
          </cell>
        </row>
        <row r="125">
          <cell r="A125" t="str">
            <v>LANDICHO, CHRISTINE</v>
          </cell>
          <cell r="D125" t="str">
            <v>ALLHOME CORP.</v>
          </cell>
          <cell r="E125" t="str">
            <v>MERCHANDISING</v>
          </cell>
          <cell r="F125" t="str">
            <v>CATEGORY BUYER</v>
          </cell>
          <cell r="G125" t="str">
            <v>HO LAS PINAS</v>
          </cell>
          <cell r="H125" t="str">
            <v>DIRECT</v>
          </cell>
          <cell r="I125">
            <v>9479910868</v>
          </cell>
          <cell r="K125" t="str">
            <v>Active</v>
          </cell>
        </row>
        <row r="126">
          <cell r="A126" t="str">
            <v>LAVADOR, RHEAMAE CRISTY</v>
          </cell>
          <cell r="D126" t="str">
            <v>ALLHOME CORP.</v>
          </cell>
          <cell r="E126" t="str">
            <v>ACCOUNTING - INVENTORY</v>
          </cell>
          <cell r="F126" t="str">
            <v xml:space="preserve">INVENTORY CONTROL  </v>
          </cell>
          <cell r="G126" t="str">
            <v>HO LAS PINAS</v>
          </cell>
          <cell r="H126" t="str">
            <v>DIRECT</v>
          </cell>
          <cell r="I126">
            <v>9050726619</v>
          </cell>
          <cell r="K126" t="str">
            <v>Active</v>
          </cell>
        </row>
        <row r="127">
          <cell r="A127" t="str">
            <v>LEOSALA, SARAH JANE</v>
          </cell>
          <cell r="D127" t="str">
            <v>ALLDAY MARTS INC.</v>
          </cell>
          <cell r="E127" t="str">
            <v>MERCHANDISING</v>
          </cell>
          <cell r="F127" t="str">
            <v>CATEGORY MANAGER</v>
          </cell>
          <cell r="G127" t="str">
            <v>HO LAS PINAS</v>
          </cell>
          <cell r="H127" t="str">
            <v>DIRECT</v>
          </cell>
          <cell r="I127">
            <v>9774267642</v>
          </cell>
          <cell r="K127" t="str">
            <v>Active</v>
          </cell>
        </row>
        <row r="128">
          <cell r="A128" t="str">
            <v>MAJADAS, MARLON</v>
          </cell>
          <cell r="D128" t="str">
            <v>ALLHOME CORP.</v>
          </cell>
          <cell r="E128" t="str">
            <v>STORE - OPERATIONS</v>
          </cell>
          <cell r="F128" t="str">
            <v>CLUSTER HEAD OPERATIOMINTAL</v>
          </cell>
          <cell r="G128" t="str">
            <v>HO LAS PINAS</v>
          </cell>
          <cell r="H128" t="str">
            <v>DIRECT</v>
          </cell>
          <cell r="I128">
            <v>9455219471</v>
          </cell>
          <cell r="K128" t="str">
            <v>Active</v>
          </cell>
        </row>
        <row r="129">
          <cell r="A129" t="str">
            <v>MANGABAT, JOYCE ANDREA</v>
          </cell>
          <cell r="D129" t="str">
            <v>ALLGREEN RETAIL, INC.</v>
          </cell>
          <cell r="E129" t="str">
            <v>ACCOUNTING</v>
          </cell>
          <cell r="F129" t="str">
            <v>ACCOUNTING ASSISTANT</v>
          </cell>
          <cell r="G129" t="str">
            <v>HO LAS PINAS</v>
          </cell>
          <cell r="H129" t="str">
            <v>DIRECT</v>
          </cell>
          <cell r="I129">
            <v>9127946703</v>
          </cell>
          <cell r="K129" t="str">
            <v>Resigned</v>
          </cell>
        </row>
        <row r="130">
          <cell r="A130" t="str">
            <v>MANGAY, KARMINA LOUDETTE</v>
          </cell>
          <cell r="D130" t="str">
            <v>ALLHOME CORP.</v>
          </cell>
          <cell r="E130" t="str">
            <v>MERCHANDISING</v>
          </cell>
          <cell r="F130" t="str">
            <v>CATEGORY BUYER</v>
          </cell>
          <cell r="G130" t="str">
            <v>HO LAS PINAS</v>
          </cell>
          <cell r="H130" t="str">
            <v>DIRECT</v>
          </cell>
          <cell r="I130" t="str">
            <v>9173170497 &amp; 9771633713</v>
          </cell>
          <cell r="K130" t="str">
            <v>Active</v>
          </cell>
        </row>
        <row r="131">
          <cell r="A131" t="str">
            <v>MANGHARES, MARY JOY</v>
          </cell>
          <cell r="D131" t="str">
            <v>ALLHOME CORP.</v>
          </cell>
          <cell r="E131" t="str">
            <v>FINANCE - CREDIT &amp; COLLECTION</v>
          </cell>
          <cell r="F131" t="str">
            <v>BILLING</v>
          </cell>
          <cell r="G131" t="str">
            <v>HO LAS PINAS</v>
          </cell>
          <cell r="H131" t="str">
            <v>DIRECT</v>
          </cell>
          <cell r="I131">
            <v>9205453416</v>
          </cell>
          <cell r="K131" t="str">
            <v>Active</v>
          </cell>
        </row>
        <row r="132">
          <cell r="A132" t="str">
            <v>MANIKAM, MAHENDRAN</v>
          </cell>
          <cell r="D132" t="str">
            <v>ALLHOME CORP.</v>
          </cell>
          <cell r="E132" t="str">
            <v>CENTRAL - OPERATIONS</v>
          </cell>
          <cell r="F132" t="str">
            <v>CREDIT SALES</v>
          </cell>
          <cell r="G132" t="str">
            <v>HO LAS PINAS</v>
          </cell>
          <cell r="H132" t="str">
            <v>DIRECT</v>
          </cell>
          <cell r="I132">
            <v>9189029165</v>
          </cell>
          <cell r="K132" t="str">
            <v>Active</v>
          </cell>
        </row>
        <row r="133">
          <cell r="A133" t="str">
            <v>MANUEL, JHAEL</v>
          </cell>
          <cell r="D133" t="str">
            <v>ALLGREEN RETAIL, INC.</v>
          </cell>
          <cell r="E133" t="str">
            <v>CENTRAL OPERATIONS</v>
          </cell>
          <cell r="F133" t="str">
            <v>AREA MANAGER</v>
          </cell>
          <cell r="G133" t="str">
            <v>HO LAS PINAS</v>
          </cell>
          <cell r="H133" t="str">
            <v>DIRECT</v>
          </cell>
          <cell r="I133">
            <v>9338192789</v>
          </cell>
          <cell r="K133" t="str">
            <v>Active</v>
          </cell>
        </row>
        <row r="134">
          <cell r="A134" t="str">
            <v>MARAÑON, FIONNAH MARIE</v>
          </cell>
          <cell r="D134" t="str">
            <v>THE VILLAGE SERVER, INC.</v>
          </cell>
          <cell r="E134" t="str">
            <v>LOST AND PREVENTION DEPARTMENT</v>
          </cell>
          <cell r="F134" t="str">
            <v>AUDITOR ASSISTANT</v>
          </cell>
          <cell r="G134" t="str">
            <v>HO LAS PINAS</v>
          </cell>
          <cell r="H134" t="str">
            <v>DIRECT</v>
          </cell>
          <cell r="I134">
            <v>9361021837</v>
          </cell>
          <cell r="K134" t="str">
            <v>Active</v>
          </cell>
        </row>
        <row r="135">
          <cell r="A135" t="str">
            <v>MARCAIDA, ARIES</v>
          </cell>
          <cell r="D135" t="str">
            <v>ALLHOME CORP.</v>
          </cell>
          <cell r="E135" t="str">
            <v>SUPPLY CHAIN</v>
          </cell>
          <cell r="F135" t="str">
            <v>SUPPLY CHAIN SUPERVISOR</v>
          </cell>
          <cell r="G135" t="str">
            <v>HO LAS PINAS</v>
          </cell>
          <cell r="H135" t="str">
            <v>DIRECT</v>
          </cell>
          <cell r="I135">
            <v>9276479369</v>
          </cell>
          <cell r="K135" t="str">
            <v>Active</v>
          </cell>
        </row>
        <row r="136">
          <cell r="A136" t="str">
            <v>MARIANO, AIRA DENISE</v>
          </cell>
          <cell r="D136" t="str">
            <v>ALLDAY RETAIL CONCEPTS INC.</v>
          </cell>
          <cell r="E136" t="str">
            <v>ACCOUNTING</v>
          </cell>
          <cell r="F136" t="str">
            <v>ACCOUNTING ASSISTANT</v>
          </cell>
          <cell r="G136" t="str">
            <v>HO LAS PINAS</v>
          </cell>
          <cell r="H136" t="str">
            <v>DIRECT</v>
          </cell>
          <cell r="I136">
            <v>9354387683</v>
          </cell>
          <cell r="K136" t="str">
            <v>Active</v>
          </cell>
        </row>
        <row r="137">
          <cell r="A137" t="str">
            <v>MARQUEZ, JEAN CARLO</v>
          </cell>
          <cell r="D137" t="str">
            <v>ALLHOME CORP.</v>
          </cell>
          <cell r="E137" t="str">
            <v>MARKETING</v>
          </cell>
          <cell r="F137" t="str">
            <v>JR. MULTIMEDIA ARTIST</v>
          </cell>
          <cell r="G137" t="str">
            <v>HO LAS PINAS</v>
          </cell>
          <cell r="H137" t="str">
            <v>DIRECT</v>
          </cell>
          <cell r="I137">
            <v>9166376393</v>
          </cell>
          <cell r="K137" t="str">
            <v>Active</v>
          </cell>
        </row>
        <row r="138">
          <cell r="A138" t="str">
            <v>MELAÑO, FRANCIS CARL</v>
          </cell>
          <cell r="D138" t="str">
            <v>THE VILLAGE SERVER, INC.</v>
          </cell>
          <cell r="E138" t="str">
            <v>TRAINING</v>
          </cell>
          <cell r="F138" t="str">
            <v>TRAINING OFFICER</v>
          </cell>
          <cell r="G138" t="str">
            <v>HO LAS PINAS</v>
          </cell>
          <cell r="H138" t="str">
            <v>DIRECT</v>
          </cell>
          <cell r="I138">
            <v>9171760391</v>
          </cell>
          <cell r="K138" t="str">
            <v>Active</v>
          </cell>
        </row>
        <row r="139">
          <cell r="A139" t="str">
            <v>MIRA, PHILIP AMOR</v>
          </cell>
          <cell r="D139" t="str">
            <v>THE VILLAGE SERVER, INC.</v>
          </cell>
          <cell r="E139" t="str">
            <v>CENTRAL - OPERATIONS</v>
          </cell>
          <cell r="F139" t="str">
            <v>CORP. CHEF BRITANNY DAANGHARI</v>
          </cell>
          <cell r="G139" t="str">
            <v>HO LAS PINAS</v>
          </cell>
          <cell r="H139" t="str">
            <v>DIRECT</v>
          </cell>
          <cell r="I139">
            <v>9453219974</v>
          </cell>
          <cell r="K139" t="str">
            <v>Active</v>
          </cell>
        </row>
        <row r="140">
          <cell r="A140" t="str">
            <v>MIRANDA, KAYLA MARIE</v>
          </cell>
          <cell r="D140" t="str">
            <v>THE VILLAGE SERVER, INC.</v>
          </cell>
          <cell r="E140" t="str">
            <v>ACCOUNTING</v>
          </cell>
          <cell r="F140" t="str">
            <v>ACCOUNTING ASSISTANT</v>
          </cell>
          <cell r="G140" t="str">
            <v>HO LAS PINAS</v>
          </cell>
          <cell r="H140" t="str">
            <v>DIRECT</v>
          </cell>
          <cell r="I140">
            <v>9457987448</v>
          </cell>
          <cell r="K140" t="str">
            <v>Active</v>
          </cell>
        </row>
        <row r="141">
          <cell r="A141" t="str">
            <v>MOLITO, EUNICE</v>
          </cell>
          <cell r="D141" t="str">
            <v>ALLDAY MARTS INC.</v>
          </cell>
          <cell r="E141" t="str">
            <v>MERCHANDISING</v>
          </cell>
          <cell r="F141" t="str">
            <v>MERCHANDISING MANAGER</v>
          </cell>
          <cell r="G141" t="str">
            <v>HO LAS PINAS</v>
          </cell>
          <cell r="H141" t="str">
            <v>DIRECT</v>
          </cell>
          <cell r="I141">
            <v>9273813006</v>
          </cell>
          <cell r="K141" t="str">
            <v>Active</v>
          </cell>
        </row>
        <row r="142">
          <cell r="A142" t="str">
            <v>MONREAL, JAZ</v>
          </cell>
          <cell r="D142" t="str">
            <v>PARALLAX, INC.</v>
          </cell>
          <cell r="E142" t="str">
            <v>STORE - OPERATIONS</v>
          </cell>
          <cell r="F142" t="str">
            <v>BRANCH HEAD -KC ILOILO</v>
          </cell>
          <cell r="G142" t="str">
            <v>HO LAS PINAS</v>
          </cell>
          <cell r="H142" t="str">
            <v>DIRECT</v>
          </cell>
          <cell r="I142">
            <v>9317657670</v>
          </cell>
          <cell r="K142" t="str">
            <v>Active</v>
          </cell>
        </row>
        <row r="143">
          <cell r="A143" t="str">
            <v>MONTALLANA, MILAGROS ROSARIO</v>
          </cell>
          <cell r="D143" t="str">
            <v>THE VILLAGE SERVER, INC.</v>
          </cell>
          <cell r="E143" t="str">
            <v>STORE - OPERATIONS</v>
          </cell>
          <cell r="F143" t="str">
            <v>OPERATION ASSISTANT</v>
          </cell>
          <cell r="G143" t="str">
            <v>HO LAS PINAS</v>
          </cell>
          <cell r="H143" t="str">
            <v>DIRECT</v>
          </cell>
          <cell r="I143">
            <v>9150415697</v>
          </cell>
          <cell r="K143" t="str">
            <v>Active</v>
          </cell>
        </row>
        <row r="144">
          <cell r="A144" t="str">
            <v>NAGTALON, JEROME</v>
          </cell>
          <cell r="D144" t="str">
            <v>ALLHOME CORP.</v>
          </cell>
          <cell r="E144" t="str">
            <v>HUMAN RESOURCES</v>
          </cell>
          <cell r="F144" t="str">
            <v xml:space="preserve">HR </v>
          </cell>
          <cell r="G144" t="str">
            <v>HO LAS PINAS</v>
          </cell>
          <cell r="H144" t="str">
            <v>DIRECT</v>
          </cell>
          <cell r="I144">
            <v>9399521002</v>
          </cell>
          <cell r="K144" t="str">
            <v>Active</v>
          </cell>
        </row>
        <row r="145">
          <cell r="A145" t="str">
            <v>NAVARRO, ABIGAIL</v>
          </cell>
          <cell r="D145" t="str">
            <v>CMSTAR MANAGEMENT, INC.</v>
          </cell>
          <cell r="E145" t="str">
            <v>HUMAN RESOURCES</v>
          </cell>
          <cell r="F145" t="str">
            <v>HR RECRUITMENT</v>
          </cell>
          <cell r="G145" t="str">
            <v>HO LAS PINAS</v>
          </cell>
          <cell r="H145" t="str">
            <v>AGENCY</v>
          </cell>
          <cell r="I145">
            <v>9459928894</v>
          </cell>
          <cell r="K145" t="str">
            <v>Active</v>
          </cell>
        </row>
        <row r="146">
          <cell r="A146" t="str">
            <v>ONG, DIVINE GRACE</v>
          </cell>
          <cell r="D146" t="str">
            <v>THE VILLAGE SERVER, INC.</v>
          </cell>
          <cell r="E146" t="str">
            <v>LOST AND PREVENTION DEPARTMENT</v>
          </cell>
          <cell r="F146" t="str">
            <v>AUDITOR</v>
          </cell>
          <cell r="G146" t="str">
            <v>HO LAS PINAS</v>
          </cell>
          <cell r="H146" t="str">
            <v>DIRECT</v>
          </cell>
          <cell r="K146" t="str">
            <v>Active</v>
          </cell>
        </row>
        <row r="147">
          <cell r="A147" t="str">
            <v>ORAYLE, CATHERINE</v>
          </cell>
          <cell r="D147" t="str">
            <v>ALLDAY MARTS INC.</v>
          </cell>
          <cell r="E147" t="str">
            <v>ACCOUNTING</v>
          </cell>
          <cell r="F147" t="str">
            <v>ACCOUNTING OFFICER</v>
          </cell>
          <cell r="G147" t="str">
            <v>HO LAS PINAS</v>
          </cell>
          <cell r="H147" t="str">
            <v>DIRECT</v>
          </cell>
          <cell r="I147">
            <v>9989681600</v>
          </cell>
          <cell r="K147" t="str">
            <v>Active</v>
          </cell>
        </row>
        <row r="148">
          <cell r="A148" t="str">
            <v>PADILLA, NICOLE AUBREY</v>
          </cell>
          <cell r="D148" t="str">
            <v>ALLDAY MARTS INC.</v>
          </cell>
          <cell r="E148" t="str">
            <v>HUMAN RESOURCES</v>
          </cell>
          <cell r="F148" t="str">
            <v>HR RECRUITMENT</v>
          </cell>
          <cell r="G148" t="str">
            <v>HO LAS PINAS</v>
          </cell>
          <cell r="H148" t="str">
            <v>AGENCY</v>
          </cell>
          <cell r="I148">
            <v>9193311164</v>
          </cell>
          <cell r="K148" t="str">
            <v>Active</v>
          </cell>
        </row>
        <row r="149">
          <cell r="A149" t="str">
            <v>PAJO, JUNELLE MAE</v>
          </cell>
          <cell r="D149" t="str">
            <v>CMSTAR MANAGEMENT, INC.</v>
          </cell>
          <cell r="E149" t="str">
            <v>HUMAN RESOURCES</v>
          </cell>
          <cell r="F149" t="str">
            <v>HR ADMIN ASSISTANT</v>
          </cell>
          <cell r="G149" t="str">
            <v>HO LAS PINAS</v>
          </cell>
          <cell r="H149" t="str">
            <v>DIRECT</v>
          </cell>
          <cell r="I149">
            <v>9182551972</v>
          </cell>
          <cell r="K149" t="str">
            <v>Resigned</v>
          </cell>
        </row>
        <row r="150">
          <cell r="A150" t="str">
            <v>PAKINGAN, OLIVIA KRISTINE</v>
          </cell>
          <cell r="D150" t="str">
            <v>CMSTAR MANAGEMENT, INC.</v>
          </cell>
          <cell r="E150" t="str">
            <v>CENTRAL OPERATIONS</v>
          </cell>
          <cell r="F150" t="str">
            <v>AREA MANAGER</v>
          </cell>
          <cell r="G150" t="str">
            <v>HO LAS PINAS</v>
          </cell>
          <cell r="H150" t="str">
            <v>DIRECT</v>
          </cell>
          <cell r="I150">
            <v>9998871696</v>
          </cell>
          <cell r="K150" t="str">
            <v>Active</v>
          </cell>
        </row>
        <row r="151">
          <cell r="A151" t="str">
            <v>PALARA, ALLIAH</v>
          </cell>
          <cell r="D151" t="str">
            <v>ALLDAY MARTS INC.</v>
          </cell>
          <cell r="E151" t="str">
            <v>REPLENISHMENT</v>
          </cell>
          <cell r="F151" t="str">
            <v>REPLENISHMENT ANALYST</v>
          </cell>
          <cell r="G151" t="str">
            <v>HO LAS PINAS</v>
          </cell>
          <cell r="H151" t="str">
            <v>DIRECT</v>
          </cell>
          <cell r="I151">
            <v>9934740329</v>
          </cell>
          <cell r="K151" t="str">
            <v>Active</v>
          </cell>
        </row>
        <row r="152">
          <cell r="A152" t="str">
            <v>PALMERO, SHIELA MARIE</v>
          </cell>
          <cell r="D152" t="str">
            <v>ALLDAY MARTS INC.</v>
          </cell>
          <cell r="E152" t="str">
            <v>HUMAN RESOURCES</v>
          </cell>
          <cell r="F152" t="str">
            <v>HR RECRUITMENT</v>
          </cell>
          <cell r="G152" t="str">
            <v>HO LAS PINAS</v>
          </cell>
          <cell r="H152" t="str">
            <v>DIRECT</v>
          </cell>
          <cell r="I152">
            <v>9954310873</v>
          </cell>
          <cell r="K152" t="str">
            <v>Active</v>
          </cell>
        </row>
        <row r="153">
          <cell r="A153" t="str">
            <v>PANGAN, RICHMOND</v>
          </cell>
          <cell r="D153" t="str">
            <v>PARALLAX, INC.</v>
          </cell>
          <cell r="E153" t="str">
            <v>STORE - OPERATIONS</v>
          </cell>
          <cell r="F153" t="str">
            <v>BRANCH HEAD -KC FLORIAD</v>
          </cell>
          <cell r="G153" t="str">
            <v>HO LAS PINAS</v>
          </cell>
          <cell r="H153" t="str">
            <v>DIRECT</v>
          </cell>
          <cell r="I153">
            <v>9317657670</v>
          </cell>
          <cell r="K153" t="str">
            <v>Active</v>
          </cell>
        </row>
        <row r="154">
          <cell r="A154" t="str">
            <v>PANIS, REGINO III</v>
          </cell>
          <cell r="D154" t="str">
            <v>CMSTAR MANAGEMENT, INC.</v>
          </cell>
          <cell r="E154" t="str">
            <v>ACCOUNTING</v>
          </cell>
          <cell r="F154" t="str">
            <v>DATA ENCODER</v>
          </cell>
          <cell r="G154" t="str">
            <v>HO LAS PINAS</v>
          </cell>
          <cell r="H154" t="str">
            <v>AGENCY</v>
          </cell>
          <cell r="I154">
            <v>963752403</v>
          </cell>
          <cell r="K154" t="str">
            <v>Active</v>
          </cell>
        </row>
        <row r="155">
          <cell r="A155" t="str">
            <v>PASUMBAL, CLARISSA JANE</v>
          </cell>
          <cell r="D155" t="str">
            <v>THE VILLAGE SERVER, INC.</v>
          </cell>
          <cell r="E155" t="str">
            <v>CENTRAL OPERATIONS</v>
          </cell>
          <cell r="F155" t="str">
            <v>OPERATION ASSISTANT</v>
          </cell>
          <cell r="G155" t="str">
            <v>HO LAS PINAS</v>
          </cell>
          <cell r="H155" t="str">
            <v>DIRECT</v>
          </cell>
          <cell r="K155" t="str">
            <v>Active</v>
          </cell>
        </row>
        <row r="156">
          <cell r="A156" t="str">
            <v>PELAYO, BRIAN</v>
          </cell>
          <cell r="D156" t="str">
            <v>THE VILLAGE SERVER, INC.</v>
          </cell>
          <cell r="E156" t="str">
            <v>STORE - OPERATIONS</v>
          </cell>
          <cell r="F156" t="str">
            <v>OPS ASSISTANT</v>
          </cell>
          <cell r="G156" t="str">
            <v>HO LAS PINAS</v>
          </cell>
          <cell r="H156" t="str">
            <v>DIRECT</v>
          </cell>
          <cell r="I156">
            <v>9150084176</v>
          </cell>
          <cell r="K156" t="str">
            <v>Active</v>
          </cell>
        </row>
        <row r="157">
          <cell r="A157" t="str">
            <v>PEÑAFUERTE, LEE-ANN</v>
          </cell>
          <cell r="D157" t="str">
            <v>FAMILY SHOPPERS UNLIMITED, INC.</v>
          </cell>
          <cell r="E157" t="str">
            <v>SUPPLY CHAIN</v>
          </cell>
          <cell r="F157" t="str">
            <v>SUPPLY CHAIN PLANNING</v>
          </cell>
          <cell r="G157" t="str">
            <v>HO LAS PINAS</v>
          </cell>
          <cell r="H157" t="str">
            <v>DIRECT</v>
          </cell>
          <cell r="K157" t="str">
            <v>Active</v>
          </cell>
        </row>
        <row r="158">
          <cell r="A158" t="str">
            <v>PENASO, JERMAINE</v>
          </cell>
          <cell r="D158" t="str">
            <v>CMSTAR MANAGEMENT, INC.</v>
          </cell>
          <cell r="E158" t="str">
            <v>HUMAN RESOURCES</v>
          </cell>
          <cell r="F158" t="str">
            <v>HR RECRUITMENT</v>
          </cell>
          <cell r="G158" t="str">
            <v>HO LAS PINAS</v>
          </cell>
          <cell r="H158" t="str">
            <v>AGENCY</v>
          </cell>
          <cell r="I158">
            <v>9935371680</v>
          </cell>
          <cell r="K158" t="str">
            <v>Active</v>
          </cell>
        </row>
        <row r="159">
          <cell r="A159" t="str">
            <v>PEREZ, ANJO JAN</v>
          </cell>
          <cell r="D159" t="str">
            <v>ALLHOME CORP.</v>
          </cell>
          <cell r="E159" t="str">
            <v>MERCHANDISING</v>
          </cell>
          <cell r="F159" t="str">
            <v>CATEGORY BUYER</v>
          </cell>
          <cell r="G159" t="str">
            <v>HO LAS PINAS</v>
          </cell>
          <cell r="H159" t="str">
            <v>DIRECT</v>
          </cell>
          <cell r="I159">
            <v>9614815904</v>
          </cell>
          <cell r="K159" t="str">
            <v>Active</v>
          </cell>
        </row>
        <row r="160">
          <cell r="A160" t="str">
            <v>PEREZ, SHEENA MAE</v>
          </cell>
          <cell r="D160" t="str">
            <v>ALLHOME CORP.</v>
          </cell>
          <cell r="E160" t="str">
            <v>MERCHANDISING</v>
          </cell>
          <cell r="F160" t="str">
            <v>CATEGORY BUYER</v>
          </cell>
          <cell r="G160" t="str">
            <v>HO LAS PINAS</v>
          </cell>
          <cell r="H160" t="str">
            <v>DIRECT</v>
          </cell>
          <cell r="I160">
            <v>9195433424</v>
          </cell>
          <cell r="K160" t="str">
            <v>Active</v>
          </cell>
        </row>
        <row r="161">
          <cell r="A161" t="str">
            <v>PERNITO, GLAIZA</v>
          </cell>
          <cell r="D161" t="str">
            <v>FAMILY SHOPPERS UNLIMITED, INC.</v>
          </cell>
          <cell r="E161" t="str">
            <v>FINANCE</v>
          </cell>
          <cell r="F161" t="str">
            <v xml:space="preserve">FINANCE CHECKOUT HEAD </v>
          </cell>
          <cell r="G161" t="str">
            <v>HO LAS PINAS</v>
          </cell>
          <cell r="H161" t="str">
            <v>DIRECT</v>
          </cell>
          <cell r="I161">
            <v>9985378874</v>
          </cell>
          <cell r="K161" t="str">
            <v>Active</v>
          </cell>
        </row>
        <row r="162">
          <cell r="A162" t="str">
            <v>PERONA, SARAH</v>
          </cell>
          <cell r="D162" t="str">
            <v>ALLEASY, INC.</v>
          </cell>
          <cell r="E162" t="str">
            <v>CENTRAL - OPERATIONS</v>
          </cell>
          <cell r="F162" t="str">
            <v>CONTROL TOWER LEAD</v>
          </cell>
          <cell r="G162" t="str">
            <v>HO LAS PINAS</v>
          </cell>
          <cell r="H162" t="str">
            <v>DIRECT</v>
          </cell>
          <cell r="I162">
            <v>9617427277</v>
          </cell>
          <cell r="K162" t="str">
            <v>Active</v>
          </cell>
        </row>
        <row r="163">
          <cell r="A163" t="str">
            <v>POPIOCO, RODELIZA</v>
          </cell>
          <cell r="D163" t="str">
            <v>THE VILLAGE SERVER, INC.</v>
          </cell>
          <cell r="E163" t="str">
            <v>MARKETING</v>
          </cell>
          <cell r="F163" t="str">
            <v>GRAPHIC ARTIST</v>
          </cell>
          <cell r="G163" t="str">
            <v>HO LAS PINAS</v>
          </cell>
          <cell r="H163" t="str">
            <v>DIRECT</v>
          </cell>
          <cell r="I163">
            <v>9476218699</v>
          </cell>
          <cell r="K163" t="str">
            <v>Active</v>
          </cell>
        </row>
        <row r="164">
          <cell r="A164" t="str">
            <v>PORMENTO, MARILOU</v>
          </cell>
          <cell r="D164" t="str">
            <v>ALLDAY MARTS INC.</v>
          </cell>
          <cell r="E164" t="str">
            <v>MERCHANDISING</v>
          </cell>
          <cell r="F164" t="str">
            <v>CATEGORY BUYER</v>
          </cell>
          <cell r="G164" t="str">
            <v>HO LAS PINAS</v>
          </cell>
          <cell r="H164" t="str">
            <v>DIRECT</v>
          </cell>
          <cell r="I164">
            <v>9750192575</v>
          </cell>
          <cell r="K164" t="str">
            <v>Active</v>
          </cell>
        </row>
        <row r="165">
          <cell r="A165" t="str">
            <v>PORRAS, KIM</v>
          </cell>
          <cell r="D165" t="str">
            <v>THE VILLAGE SERVER, INC.</v>
          </cell>
          <cell r="E165" t="str">
            <v>INFORMATION TECHNOLOGY</v>
          </cell>
          <cell r="F165" t="str">
            <v>SYSTEM ADMINISTRATOR</v>
          </cell>
          <cell r="G165" t="str">
            <v>HO LAS PINAS</v>
          </cell>
          <cell r="H165" t="str">
            <v>DIRECT</v>
          </cell>
          <cell r="I165">
            <v>9985889693</v>
          </cell>
          <cell r="K165" t="str">
            <v>Active</v>
          </cell>
        </row>
        <row r="166">
          <cell r="A166" t="str">
            <v>PROVIDO, IVY</v>
          </cell>
          <cell r="D166" t="str">
            <v>ALLDAY MARTS INC.</v>
          </cell>
          <cell r="E166" t="str">
            <v>STORE - OPERATIONS</v>
          </cell>
          <cell r="F166" t="str">
            <v>AREA MANAGER</v>
          </cell>
          <cell r="G166" t="str">
            <v>HO LAS PINAS</v>
          </cell>
          <cell r="H166" t="str">
            <v>DIRECT</v>
          </cell>
          <cell r="I166">
            <v>9998864104</v>
          </cell>
          <cell r="K166" t="str">
            <v>Active</v>
          </cell>
        </row>
        <row r="167">
          <cell r="A167" t="str">
            <v>PUÑO, VINABIE</v>
          </cell>
          <cell r="D167" t="str">
            <v>CMSTAR MANAGEMENT, INC.</v>
          </cell>
          <cell r="E167" t="str">
            <v>ACCOUNTING</v>
          </cell>
          <cell r="F167" t="str">
            <v>ASSISTANT</v>
          </cell>
          <cell r="G167" t="str">
            <v>HO LAS PINAS</v>
          </cell>
          <cell r="H167" t="str">
            <v>DIRECT</v>
          </cell>
          <cell r="K167" t="str">
            <v>Active</v>
          </cell>
        </row>
        <row r="168">
          <cell r="A168" t="str">
            <v>QUEYQUEP, MA. JHAME LYN</v>
          </cell>
          <cell r="D168" t="str">
            <v>THE VILLAGE SERVER, INC.</v>
          </cell>
          <cell r="E168" t="str">
            <v>MARKETING</v>
          </cell>
          <cell r="F168" t="str">
            <v>SENIOR BRAND MARKETING MANAGER HQ</v>
          </cell>
          <cell r="G168" t="str">
            <v>HO LAS PINAS</v>
          </cell>
          <cell r="H168" t="str">
            <v>DIRECT</v>
          </cell>
          <cell r="I168">
            <v>9054979044</v>
          </cell>
          <cell r="K168" t="str">
            <v>Active</v>
          </cell>
        </row>
        <row r="169">
          <cell r="A169" t="str">
            <v>QUIMSON, JOSEPHINE</v>
          </cell>
          <cell r="D169" t="str">
            <v>CMSTAR MANAGEMENT, INC.</v>
          </cell>
          <cell r="E169" t="str">
            <v>ACCOUNTING</v>
          </cell>
          <cell r="F169" t="str">
            <v>ACCOUNTING LPD</v>
          </cell>
          <cell r="G169" t="str">
            <v>HO LAS PINAS</v>
          </cell>
          <cell r="H169" t="str">
            <v>AGENCY</v>
          </cell>
          <cell r="I169">
            <v>9912053955</v>
          </cell>
          <cell r="K169" t="str">
            <v>Active</v>
          </cell>
        </row>
        <row r="170">
          <cell r="A170" t="str">
            <v>QUINTERO, LOVELLE CARLA</v>
          </cell>
          <cell r="D170" t="str">
            <v>ALLHOME CORP.</v>
          </cell>
          <cell r="E170" t="str">
            <v>MERCHANDISING</v>
          </cell>
          <cell r="F170" t="str">
            <v>CATEGORY BUYER</v>
          </cell>
          <cell r="G170" t="str">
            <v>HO LAS PINAS</v>
          </cell>
          <cell r="H170" t="str">
            <v>DIRECT</v>
          </cell>
          <cell r="I170">
            <v>9989902571</v>
          </cell>
          <cell r="K170" t="str">
            <v>Active</v>
          </cell>
        </row>
        <row r="171">
          <cell r="A171" t="str">
            <v>RADAN, MARY ROSE</v>
          </cell>
          <cell r="D171" t="str">
            <v>ALLGREEN RETAIL, INC.</v>
          </cell>
          <cell r="E171" t="str">
            <v>SUPPLY CHAIN</v>
          </cell>
          <cell r="F171" t="str">
            <v>REPLENISHMENT ANALYST</v>
          </cell>
          <cell r="G171" t="str">
            <v>HO LAS PINAS</v>
          </cell>
          <cell r="H171" t="str">
            <v>AGENCY</v>
          </cell>
          <cell r="I171">
            <v>9703184502</v>
          </cell>
          <cell r="K171" t="str">
            <v>Active</v>
          </cell>
        </row>
        <row r="172">
          <cell r="A172" t="str">
            <v>RAFAELA JANNA, BABARAN</v>
          </cell>
          <cell r="D172" t="str">
            <v>THE VILLAGE SERVER, INC.</v>
          </cell>
          <cell r="E172" t="str">
            <v>MARKETING</v>
          </cell>
          <cell r="F172" t="str">
            <v>GRAPHIC ARTIST</v>
          </cell>
          <cell r="G172" t="str">
            <v>HO LAS PINAS</v>
          </cell>
          <cell r="H172" t="str">
            <v>DIRECT</v>
          </cell>
          <cell r="K172" t="str">
            <v>Active</v>
          </cell>
        </row>
        <row r="173">
          <cell r="A173" t="str">
            <v>RAMOS, KEVIN</v>
          </cell>
          <cell r="D173" t="str">
            <v>THE VILLAGE SERVER, INC.</v>
          </cell>
          <cell r="E173" t="str">
            <v>BUSINESS SYSTEM</v>
          </cell>
          <cell r="F173" t="str">
            <v>LS FUNCTIONAL</v>
          </cell>
          <cell r="G173" t="str">
            <v>HO LAS PINAS</v>
          </cell>
          <cell r="H173" t="str">
            <v>DIRECT</v>
          </cell>
          <cell r="I173">
            <v>9056293675</v>
          </cell>
          <cell r="K173" t="str">
            <v>Active</v>
          </cell>
        </row>
        <row r="174">
          <cell r="A174" t="str">
            <v>RESSURRECCION, GISSELLE</v>
          </cell>
          <cell r="D174" t="str">
            <v>ALLHOME CORP.</v>
          </cell>
          <cell r="E174" t="str">
            <v>VISUALS</v>
          </cell>
          <cell r="F174" t="str">
            <v>VISUAL DESIGNER</v>
          </cell>
          <cell r="G174" t="str">
            <v>HO LAS PINAS</v>
          </cell>
          <cell r="H174" t="str">
            <v>DIRECT</v>
          </cell>
          <cell r="I174">
            <v>9753562635</v>
          </cell>
          <cell r="K174" t="str">
            <v>Active</v>
          </cell>
        </row>
        <row r="175">
          <cell r="A175" t="str">
            <v>RETURNEDPEÑAFUERTE, LEE-ANN</v>
          </cell>
          <cell r="D175" t="str">
            <v>FAMILY SHOPPERS UNLIMITED, INC.</v>
          </cell>
          <cell r="E175" t="str">
            <v>SUPPLY CHAIN</v>
          </cell>
          <cell r="F175" t="str">
            <v>SUPPLY CHAIN PLANNING</v>
          </cell>
          <cell r="G175" t="str">
            <v>HO LAS PINAS</v>
          </cell>
          <cell r="H175" t="str">
            <v>DIRECT</v>
          </cell>
          <cell r="K175" t="str">
            <v>Active</v>
          </cell>
        </row>
        <row r="176">
          <cell r="A176" t="str">
            <v>REYES, MICHAEL</v>
          </cell>
          <cell r="D176" t="str">
            <v>ALLDAY MARTS INC.</v>
          </cell>
          <cell r="E176" t="str">
            <v>STORE - OPERATIONS</v>
          </cell>
          <cell r="F176" t="str">
            <v>AREA MANAGER</v>
          </cell>
          <cell r="G176" t="str">
            <v>HO LAS PINAS</v>
          </cell>
          <cell r="H176" t="str">
            <v>DIRECT</v>
          </cell>
          <cell r="I176">
            <v>9176740909</v>
          </cell>
          <cell r="K176" t="str">
            <v>Active</v>
          </cell>
        </row>
        <row r="177">
          <cell r="A177" t="str">
            <v>RIVERA, MA. ISABEL</v>
          </cell>
          <cell r="D177" t="str">
            <v>THE VILLAGE SERVER, INC.</v>
          </cell>
          <cell r="E177" t="str">
            <v>LOST AND PREVENTION DEPARTMENT</v>
          </cell>
          <cell r="F177" t="str">
            <v>AUDIT STAFF</v>
          </cell>
          <cell r="G177" t="str">
            <v>HO LAS PINAS</v>
          </cell>
          <cell r="H177" t="str">
            <v>DIRECT</v>
          </cell>
          <cell r="I177">
            <v>9553100283</v>
          </cell>
          <cell r="K177" t="str">
            <v>Active</v>
          </cell>
        </row>
        <row r="178">
          <cell r="A178" t="str">
            <v>ROJAS, JOYME</v>
          </cell>
          <cell r="D178" t="str">
            <v>ALLHOME CORP.</v>
          </cell>
          <cell r="E178" t="str">
            <v>MARKETING</v>
          </cell>
          <cell r="F178" t="str">
            <v>GRAPHIC ARTIST</v>
          </cell>
          <cell r="G178" t="str">
            <v>HO LAS PINAS</v>
          </cell>
          <cell r="H178" t="str">
            <v>DIRECT</v>
          </cell>
          <cell r="I178">
            <v>9494281900</v>
          </cell>
          <cell r="K178" t="str">
            <v>Active</v>
          </cell>
        </row>
        <row r="179">
          <cell r="A179" t="str">
            <v>ROMA, BEVERLY</v>
          </cell>
          <cell r="D179" t="str">
            <v>ALLDAY RETAIL CONCEPTS INC.</v>
          </cell>
          <cell r="E179" t="str">
            <v>HUMAN RESOURCES</v>
          </cell>
          <cell r="F179" t="str">
            <v>TRAINING ASSISTANT</v>
          </cell>
          <cell r="G179" t="str">
            <v>HO LAS PINAS</v>
          </cell>
          <cell r="H179" t="str">
            <v>DIRECT</v>
          </cell>
          <cell r="I179">
            <v>9611719778</v>
          </cell>
          <cell r="K179" t="str">
            <v>Active</v>
          </cell>
        </row>
        <row r="180">
          <cell r="A180" t="str">
            <v>ROXAS, GENELEEN</v>
          </cell>
          <cell r="D180" t="str">
            <v>ALLGREEN RETAIL, INC.</v>
          </cell>
          <cell r="E180" t="str">
            <v>MERCHANDISING</v>
          </cell>
          <cell r="F180" t="str">
            <v>CATEGORY BUYER</v>
          </cell>
          <cell r="G180" t="str">
            <v>HO LAS PINAS</v>
          </cell>
          <cell r="H180" t="str">
            <v>DIRECT</v>
          </cell>
          <cell r="I180">
            <v>9276947105</v>
          </cell>
          <cell r="K180" t="str">
            <v>Resigned</v>
          </cell>
        </row>
        <row r="181">
          <cell r="A181" t="str">
            <v>RUALES, NOELLYN</v>
          </cell>
          <cell r="D181" t="str">
            <v>CMSTAR MANAGEMENT, INC.</v>
          </cell>
          <cell r="E181" t="str">
            <v>PURCHASING</v>
          </cell>
          <cell r="F181" t="str">
            <v>TEAM LEADER</v>
          </cell>
          <cell r="G181" t="str">
            <v>HO LAS PINAS</v>
          </cell>
          <cell r="H181" t="str">
            <v>DIRECT</v>
          </cell>
          <cell r="I181">
            <v>9516988373</v>
          </cell>
          <cell r="K181" t="str">
            <v>Active</v>
          </cell>
        </row>
        <row r="182">
          <cell r="A182" t="str">
            <v>SABANDO, EDENEL</v>
          </cell>
          <cell r="D182" t="str">
            <v>ALLHOME CORP.</v>
          </cell>
          <cell r="E182" t="str">
            <v>MARKETING</v>
          </cell>
          <cell r="F182" t="str">
            <v>SENIOR MARKETING WCC</v>
          </cell>
          <cell r="G182" t="str">
            <v>HO LAS PINAS</v>
          </cell>
          <cell r="H182" t="str">
            <v>DIRECT</v>
          </cell>
          <cell r="I182">
            <v>9474916483</v>
          </cell>
          <cell r="K182" t="str">
            <v>Active</v>
          </cell>
        </row>
        <row r="183">
          <cell r="A183" t="str">
            <v>SABAS, CHRISTIAN DAVE</v>
          </cell>
          <cell r="D183" t="str">
            <v>FAMILY SHOPPERS UNLIMITED, INC.</v>
          </cell>
          <cell r="E183" t="str">
            <v>BUSINESS SYSTEM</v>
          </cell>
          <cell r="F183" t="str">
            <v>IT - OSS KAWIT</v>
          </cell>
          <cell r="G183" t="str">
            <v>HO LAS PINAS</v>
          </cell>
          <cell r="H183" t="str">
            <v>DIRECT</v>
          </cell>
          <cell r="K183" t="str">
            <v>Active</v>
          </cell>
        </row>
        <row r="184">
          <cell r="A184" t="str">
            <v>SALEN, AIRA</v>
          </cell>
          <cell r="D184" t="str">
            <v>PARALLAX, INC.</v>
          </cell>
          <cell r="E184" t="str">
            <v>STORE - OPERATIONS</v>
          </cell>
          <cell r="F184" t="str">
            <v>BRANCH HEAD -KC NAGA</v>
          </cell>
          <cell r="G184" t="str">
            <v>HO LAS PINAS</v>
          </cell>
          <cell r="H184" t="str">
            <v>DIRECT</v>
          </cell>
          <cell r="I184">
            <v>9197734333</v>
          </cell>
          <cell r="K184" t="str">
            <v>Active</v>
          </cell>
        </row>
        <row r="185">
          <cell r="A185" t="str">
            <v>SAMOT, SHIELA MARIE ANN</v>
          </cell>
          <cell r="D185" t="str">
            <v>ALLHOME CORP.</v>
          </cell>
          <cell r="E185" t="str">
            <v>ACCOUNTING</v>
          </cell>
          <cell r="F185" t="str">
            <v>ACCOUNTING ASSISTANT</v>
          </cell>
          <cell r="G185" t="str">
            <v>HO LAS PINAS</v>
          </cell>
          <cell r="H185" t="str">
            <v>DIRECT</v>
          </cell>
          <cell r="K185" t="str">
            <v>Resigned</v>
          </cell>
        </row>
        <row r="186">
          <cell r="A186" t="str">
            <v>SAMSON, EIZZEL MARIE</v>
          </cell>
          <cell r="D186" t="str">
            <v>THE VILLAGE SERVER, INC.</v>
          </cell>
          <cell r="E186" t="str">
            <v>ACCOUNTING</v>
          </cell>
          <cell r="F186" t="str">
            <v>ACCOUNTING SUPERVISOR</v>
          </cell>
          <cell r="G186" t="str">
            <v>HO LAS PINAS</v>
          </cell>
          <cell r="H186" t="str">
            <v>DIRECT</v>
          </cell>
          <cell r="I186">
            <v>9764037366</v>
          </cell>
          <cell r="K186" t="str">
            <v>Active</v>
          </cell>
        </row>
        <row r="187">
          <cell r="A187" t="str">
            <v>SAN JUAN, JUSTIN CARLO</v>
          </cell>
          <cell r="D187" t="str">
            <v>THE VILLAGE SERVER, INC.</v>
          </cell>
          <cell r="E187" t="str">
            <v>ACCOUNTING</v>
          </cell>
          <cell r="F187" t="str">
            <v>ACCOUNTING ASSISTANT</v>
          </cell>
          <cell r="G187" t="str">
            <v>HO LAS PINAS</v>
          </cell>
          <cell r="H187" t="str">
            <v>DIRECT</v>
          </cell>
          <cell r="I187">
            <v>9675876423</v>
          </cell>
          <cell r="K187" t="str">
            <v>Active</v>
          </cell>
        </row>
        <row r="188">
          <cell r="A188" t="str">
            <v>SANTIAGO, MARIA CLARISS</v>
          </cell>
          <cell r="D188" t="str">
            <v>FAMILY SHOPPERS UNLIMITED, INC.</v>
          </cell>
          <cell r="E188" t="str">
            <v>MERCHANDISING</v>
          </cell>
          <cell r="F188" t="str">
            <v>MERCHANDISING MANAGER</v>
          </cell>
          <cell r="G188" t="str">
            <v>HO LAS PINAS</v>
          </cell>
          <cell r="H188" t="str">
            <v>DIRECT</v>
          </cell>
          <cell r="I188">
            <v>9171607584</v>
          </cell>
          <cell r="K188" t="str">
            <v>Active</v>
          </cell>
        </row>
        <row r="189">
          <cell r="A189" t="str">
            <v>SANTOS, MARK JOSEPH</v>
          </cell>
          <cell r="D189" t="str">
            <v>ALLDAY MARTS INC.</v>
          </cell>
          <cell r="E189" t="str">
            <v>E- COMMERCE</v>
          </cell>
          <cell r="F189" t="str">
            <v>ECOMM LEAD</v>
          </cell>
          <cell r="G189" t="str">
            <v>HO LAS PINAS</v>
          </cell>
          <cell r="H189" t="str">
            <v>DIRECT</v>
          </cell>
          <cell r="I189">
            <v>9054303537</v>
          </cell>
          <cell r="K189" t="str">
            <v>Active</v>
          </cell>
        </row>
        <row r="190">
          <cell r="A190" t="str">
            <v>SARET, SHARA MAE</v>
          </cell>
          <cell r="D190" t="str">
            <v>ALLGREEN RETAIL, INC.</v>
          </cell>
          <cell r="E190" t="str">
            <v>MERCHANDISING</v>
          </cell>
          <cell r="F190" t="str">
            <v>BUYER</v>
          </cell>
          <cell r="G190" t="str">
            <v>HO LAS PINAS</v>
          </cell>
          <cell r="H190" t="str">
            <v>DIRECT</v>
          </cell>
          <cell r="I190">
            <v>9267756220</v>
          </cell>
          <cell r="K190" t="str">
            <v>Active</v>
          </cell>
        </row>
        <row r="191">
          <cell r="A191" t="str">
            <v>SIBONGA, KYLA MARIZ</v>
          </cell>
          <cell r="D191" t="str">
            <v>ALLHOME CORP.</v>
          </cell>
          <cell r="E191" t="str">
            <v>ACCOUNTING - INVENTORY</v>
          </cell>
          <cell r="F191" t="str">
            <v xml:space="preserve">INVENTORY CONTROL  </v>
          </cell>
          <cell r="G191" t="str">
            <v>HO LAS PINAS</v>
          </cell>
          <cell r="H191" t="str">
            <v>DIRECT</v>
          </cell>
          <cell r="I191">
            <v>9050726619</v>
          </cell>
          <cell r="K191" t="str">
            <v>Active</v>
          </cell>
        </row>
        <row r="192">
          <cell r="A192" t="str">
            <v>SILANGAN, PRINCESS</v>
          </cell>
          <cell r="D192" t="str">
            <v>THE VILLAGE SERVER, INC.</v>
          </cell>
          <cell r="E192" t="str">
            <v>INTERIOR DESIGN</v>
          </cell>
          <cell r="F192" t="str">
            <v>JUNIOR DESIGNER</v>
          </cell>
          <cell r="G192" t="str">
            <v>HO LAS PINAS</v>
          </cell>
          <cell r="H192" t="str">
            <v>DIRECT</v>
          </cell>
          <cell r="I192">
            <v>9611247759</v>
          </cell>
          <cell r="K192" t="str">
            <v>Active</v>
          </cell>
        </row>
        <row r="193">
          <cell r="A193" t="str">
            <v>SIMPLINA, MICHELLE</v>
          </cell>
          <cell r="D193" t="str">
            <v>ALLHOME CORP.</v>
          </cell>
          <cell r="E193" t="str">
            <v>ACCOUNTING - INVENTORY</v>
          </cell>
          <cell r="F193" t="str">
            <v xml:space="preserve">INVENTORY CONTROL  </v>
          </cell>
          <cell r="G193" t="str">
            <v>HO LAS PINAS</v>
          </cell>
          <cell r="H193" t="str">
            <v>DIRECT</v>
          </cell>
          <cell r="I193">
            <v>9050726619</v>
          </cell>
          <cell r="K193" t="str">
            <v>Active</v>
          </cell>
        </row>
        <row r="194">
          <cell r="A194" t="str">
            <v>SOLAYO, MELBA</v>
          </cell>
          <cell r="D194" t="str">
            <v>ALLHOME CORP.</v>
          </cell>
          <cell r="E194" t="str">
            <v>MERCHANDISING</v>
          </cell>
          <cell r="F194" t="str">
            <v>ASSISTANT MERCHANDISING</v>
          </cell>
          <cell r="G194" t="str">
            <v>HO LAS PINAS</v>
          </cell>
          <cell r="H194" t="str">
            <v>AGENCY</v>
          </cell>
          <cell r="I194">
            <v>9062743464</v>
          </cell>
          <cell r="K194" t="str">
            <v>Active</v>
          </cell>
        </row>
        <row r="195">
          <cell r="A195" t="str">
            <v>SOLIS, FATIMA JOYCE</v>
          </cell>
          <cell r="D195" t="str">
            <v>ALLHOME CORP.</v>
          </cell>
          <cell r="E195" t="str">
            <v>AUDIT</v>
          </cell>
          <cell r="F195" t="str">
            <v>COMPLIANCE AUDIT LEAD</v>
          </cell>
          <cell r="G195" t="str">
            <v>HO LAS PINAS</v>
          </cell>
          <cell r="H195" t="str">
            <v>DIRECT</v>
          </cell>
          <cell r="I195">
            <v>9061261275</v>
          </cell>
          <cell r="K195" t="str">
            <v>Active</v>
          </cell>
        </row>
        <row r="196">
          <cell r="A196" t="str">
            <v>STA. TERESA, JOANNA IRIS</v>
          </cell>
          <cell r="D196" t="str">
            <v>THE VILLAGE SERVER, INC.</v>
          </cell>
          <cell r="E196" t="str">
            <v>CENTRAL - OPERATIONS</v>
          </cell>
          <cell r="F196" t="str">
            <v>OPERATION HEAD FOOD GROUP</v>
          </cell>
          <cell r="G196" t="str">
            <v>HO LAS PINAS</v>
          </cell>
          <cell r="H196" t="str">
            <v>DIRECT</v>
          </cell>
          <cell r="I196">
            <v>9177260225</v>
          </cell>
          <cell r="K196" t="str">
            <v>Active</v>
          </cell>
        </row>
        <row r="197">
          <cell r="A197" t="str">
            <v>TALADUA, JOSHUA</v>
          </cell>
          <cell r="D197" t="str">
            <v>ALLHOME CORP.</v>
          </cell>
          <cell r="E197" t="str">
            <v>MERCHANDISING</v>
          </cell>
          <cell r="F197" t="str">
            <v>MERCH BUYER</v>
          </cell>
          <cell r="G197" t="str">
            <v>HO LAS PINAS</v>
          </cell>
          <cell r="H197" t="str">
            <v>DIRECT</v>
          </cell>
          <cell r="I197">
            <v>9771562122</v>
          </cell>
          <cell r="K197" t="str">
            <v>Active</v>
          </cell>
        </row>
        <row r="198">
          <cell r="A198" t="str">
            <v>TAMBONGCO, ARLENE</v>
          </cell>
          <cell r="D198" t="str">
            <v>ALLHOME CORP.</v>
          </cell>
          <cell r="E198" t="str">
            <v>MERCHANDISING</v>
          </cell>
          <cell r="F198" t="str">
            <v>BUYER MERCHANDISING</v>
          </cell>
          <cell r="G198" t="str">
            <v>HO LAS PINAS</v>
          </cell>
          <cell r="H198" t="str">
            <v>DIRECT</v>
          </cell>
          <cell r="I198">
            <v>9985992984</v>
          </cell>
          <cell r="K198" t="str">
            <v>Active</v>
          </cell>
        </row>
        <row r="199">
          <cell r="A199" t="str">
            <v>TAN, ADRIANNE</v>
          </cell>
          <cell r="D199" t="str">
            <v>ALLDAY MARTS INC.</v>
          </cell>
          <cell r="E199" t="str">
            <v>BUSINESS SYSTEM</v>
          </cell>
          <cell r="F199" t="str">
            <v>SAP FUNCTIONAL</v>
          </cell>
          <cell r="G199" t="str">
            <v>HO LAS PINAS</v>
          </cell>
          <cell r="H199" t="str">
            <v>DIRECT</v>
          </cell>
          <cell r="I199">
            <v>9668460398</v>
          </cell>
          <cell r="K199" t="str">
            <v>Resigned</v>
          </cell>
        </row>
        <row r="200">
          <cell r="A200" t="str">
            <v>TAPANG, MUAMMAR</v>
          </cell>
          <cell r="D200" t="str">
            <v>THE VILLAGE SERVER, INC.</v>
          </cell>
          <cell r="E200" t="str">
            <v>MIS</v>
          </cell>
          <cell r="F200" t="str">
            <v>SENIOR COST ACCOUNTANT</v>
          </cell>
          <cell r="G200" t="str">
            <v>HO LAS PINAS</v>
          </cell>
          <cell r="H200" t="str">
            <v>DIRECT</v>
          </cell>
          <cell r="I200">
            <v>9073495933</v>
          </cell>
          <cell r="K200" t="str">
            <v>Active</v>
          </cell>
        </row>
        <row r="201">
          <cell r="A201" t="str">
            <v>TENA, RENATO JR.</v>
          </cell>
          <cell r="D201" t="str">
            <v>THE VILLAGE SERVER, INC.</v>
          </cell>
          <cell r="E201" t="str">
            <v>ACCOUNTING</v>
          </cell>
          <cell r="F201" t="str">
            <v>ACCOUNTING ASSISTANT</v>
          </cell>
          <cell r="G201" t="str">
            <v>HO LAS PINAS</v>
          </cell>
          <cell r="H201" t="str">
            <v>DIRECT</v>
          </cell>
          <cell r="I201">
            <v>9086284825</v>
          </cell>
          <cell r="K201" t="str">
            <v>Active</v>
          </cell>
        </row>
        <row r="202">
          <cell r="A202" t="str">
            <v>TERRADO, JONALYN</v>
          </cell>
          <cell r="D202" t="str">
            <v>ALLHOME CORP.</v>
          </cell>
          <cell r="E202" t="str">
            <v>FINANCE</v>
          </cell>
          <cell r="F202" t="str">
            <v>BILLING/ CREDIT AND COLLECTION SPECIALIST</v>
          </cell>
          <cell r="G202" t="str">
            <v>HO LAS PINAS</v>
          </cell>
          <cell r="H202" t="str">
            <v>DIRECT</v>
          </cell>
          <cell r="K202" t="str">
            <v>Active</v>
          </cell>
        </row>
        <row r="203">
          <cell r="A203" t="str">
            <v>TIANGCO, ELISA JANE</v>
          </cell>
          <cell r="D203" t="str">
            <v>ALLDAY RETAIL CONCEPTS INC.</v>
          </cell>
          <cell r="E203" t="str">
            <v>STORE - OPERATIONS</v>
          </cell>
          <cell r="F203" t="str">
            <v>JR SUPERVISOR QUEZON CITY</v>
          </cell>
          <cell r="G203" t="str">
            <v>HO LAS PINAS</v>
          </cell>
          <cell r="H203" t="str">
            <v>DIRECT</v>
          </cell>
          <cell r="I203">
            <v>9276401498</v>
          </cell>
          <cell r="K203" t="str">
            <v>Resigned</v>
          </cell>
        </row>
        <row r="204">
          <cell r="A204" t="str">
            <v>TINA, ROQUESSA MARIE</v>
          </cell>
          <cell r="D204" t="str">
            <v>ALLDAY RETAIL CONCEPTS INC.</v>
          </cell>
          <cell r="E204" t="str">
            <v>FINANCE</v>
          </cell>
          <cell r="F204" t="str">
            <v>FINANCE</v>
          </cell>
          <cell r="G204" t="str">
            <v>HO LAS PINAS</v>
          </cell>
          <cell r="H204" t="str">
            <v>DIRECT</v>
          </cell>
          <cell r="I204">
            <v>9190846328</v>
          </cell>
          <cell r="K204" t="str">
            <v>Active</v>
          </cell>
        </row>
        <row r="205">
          <cell r="A205" t="str">
            <v>TINANMBACAN, JONAMHEL ROSE</v>
          </cell>
          <cell r="D205" t="str">
            <v>THE VILLAGE SERVER, INC.</v>
          </cell>
          <cell r="E205" t="str">
            <v>HUMAN RESOURCES</v>
          </cell>
          <cell r="F205" t="str">
            <v>HR ADMIN ASSISTANT</v>
          </cell>
          <cell r="G205" t="str">
            <v>HO LAS PINAS</v>
          </cell>
          <cell r="H205" t="str">
            <v>DIRECT</v>
          </cell>
          <cell r="I205">
            <v>9189799936</v>
          </cell>
          <cell r="K205" t="str">
            <v>Active</v>
          </cell>
        </row>
        <row r="206">
          <cell r="A206" t="str">
            <v>TINDOGAN, JEAHAN</v>
          </cell>
          <cell r="D206" t="str">
            <v>ALLDAY MARTS INC.</v>
          </cell>
          <cell r="E206" t="str">
            <v>MERCHANDISING</v>
          </cell>
          <cell r="F206" t="str">
            <v>DIVISION HEAD MERCHANDISING</v>
          </cell>
          <cell r="G206" t="str">
            <v>HO LAS PINAS</v>
          </cell>
          <cell r="H206" t="str">
            <v>DIRECT</v>
          </cell>
          <cell r="I206">
            <v>9774481373</v>
          </cell>
          <cell r="K206" t="str">
            <v>Active</v>
          </cell>
        </row>
        <row r="207">
          <cell r="A207" t="str">
            <v>TRIA, CHRIS JOHN</v>
          </cell>
          <cell r="D207" t="str">
            <v>ALLDAY RETAIL CONCEPTS INC.</v>
          </cell>
          <cell r="E207" t="str">
            <v>FINANCE</v>
          </cell>
          <cell r="F207" t="str">
            <v xml:space="preserve">FINANCE CHECKOUT HEAD </v>
          </cell>
          <cell r="G207" t="str">
            <v>HO LAS PINAS</v>
          </cell>
          <cell r="H207" t="str">
            <v>DIRECT</v>
          </cell>
          <cell r="I207">
            <v>9199133328</v>
          </cell>
          <cell r="K207" t="str">
            <v>Active</v>
          </cell>
        </row>
        <row r="208">
          <cell r="A208" t="str">
            <v>TRINIDAD, LAURENZ</v>
          </cell>
          <cell r="D208" t="str">
            <v>FAMILY SHOPPERS UNLIMITED, INC.</v>
          </cell>
          <cell r="E208" t="str">
            <v>BUSINESS SYSTEM</v>
          </cell>
          <cell r="F208" t="str">
            <v>IT</v>
          </cell>
          <cell r="G208" t="str">
            <v>HO LAS PINAS</v>
          </cell>
          <cell r="H208" t="str">
            <v>DIRECT</v>
          </cell>
          <cell r="I208">
            <v>9158869731</v>
          </cell>
          <cell r="K208" t="str">
            <v>Active</v>
          </cell>
        </row>
        <row r="209">
          <cell r="A209" t="str">
            <v>TUNAY, ALFREDO</v>
          </cell>
          <cell r="D209" t="str">
            <v>ALLDAY MARTS INC.</v>
          </cell>
          <cell r="E209" t="str">
            <v>MARKETING</v>
          </cell>
          <cell r="F209" t="str">
            <v>GRAPHIC ARTIST</v>
          </cell>
          <cell r="G209" t="str">
            <v>HO LAS PINAS</v>
          </cell>
          <cell r="H209" t="str">
            <v>DIRECT</v>
          </cell>
          <cell r="I209">
            <v>9687923356</v>
          </cell>
          <cell r="K209" t="str">
            <v>Active</v>
          </cell>
        </row>
        <row r="210">
          <cell r="A210" t="str">
            <v>VALENTINO, HANNAH</v>
          </cell>
          <cell r="D210" t="str">
            <v>ALLHOME CORP.</v>
          </cell>
          <cell r="E210" t="str">
            <v>VISUALS</v>
          </cell>
          <cell r="F210" t="str">
            <v>VISUAL DESIGNER</v>
          </cell>
          <cell r="G210" t="str">
            <v>HO LAS PINAS</v>
          </cell>
          <cell r="H210" t="str">
            <v>DIRECT</v>
          </cell>
          <cell r="K210" t="str">
            <v>Active</v>
          </cell>
        </row>
        <row r="211">
          <cell r="A211" t="str">
            <v>VASQUEZ, RAMON ANDREI</v>
          </cell>
          <cell r="D211" t="str">
            <v>ALLDAY RETAIL CONCEPTS INC.</v>
          </cell>
          <cell r="E211" t="str">
            <v/>
          </cell>
          <cell r="F211" t="str">
            <v>ECOMM - CSR</v>
          </cell>
          <cell r="G211" t="str">
            <v>HO LAS PINAS</v>
          </cell>
          <cell r="H211" t="str">
            <v>DIRECT</v>
          </cell>
          <cell r="I211">
            <v>9053373682</v>
          </cell>
          <cell r="K211" t="str">
            <v>Active</v>
          </cell>
        </row>
        <row r="212">
          <cell r="A212" t="str">
            <v>VIAÑA, JAGSY</v>
          </cell>
          <cell r="D212" t="str">
            <v>FAMILY SHOPPERS UNLIMITED, INC.</v>
          </cell>
          <cell r="E212" t="str">
            <v>MARKETING</v>
          </cell>
          <cell r="F212" t="str">
            <v>GRAPHIC ARTIST - WCC</v>
          </cell>
          <cell r="G212" t="str">
            <v>HO LAS PINAS</v>
          </cell>
          <cell r="H212" t="str">
            <v>DIRECT</v>
          </cell>
          <cell r="I212">
            <v>9952310059</v>
          </cell>
          <cell r="K212" t="str">
            <v>Active</v>
          </cell>
        </row>
        <row r="213">
          <cell r="A213" t="str">
            <v>VILLANUEVA JR. , MARK LESTER</v>
          </cell>
          <cell r="D213" t="str">
            <v>FAMILY SHOPPERS UNLIMITED, INC.</v>
          </cell>
          <cell r="E213" t="str">
            <v>MARKETING</v>
          </cell>
          <cell r="F213" t="str">
            <v>GRAPHIC ARTIST</v>
          </cell>
          <cell r="G213" t="str">
            <v>HO LAS PINAS</v>
          </cell>
          <cell r="H213" t="str">
            <v>DIRECT</v>
          </cell>
          <cell r="I213">
            <v>9056633489</v>
          </cell>
          <cell r="K213" t="str">
            <v>Resigned</v>
          </cell>
        </row>
        <row r="214">
          <cell r="A214" t="str">
            <v>VILLANUEVA, JOANA</v>
          </cell>
          <cell r="D214" t="str">
            <v>CMSTAR MANAGEMENT, INC.</v>
          </cell>
          <cell r="E214" t="str">
            <v>HUMAN RESOURCES</v>
          </cell>
          <cell r="F214" t="str">
            <v>HR RECRUITMENT</v>
          </cell>
          <cell r="G214" t="str">
            <v>HO LAS PINAS</v>
          </cell>
          <cell r="H214" t="str">
            <v>AGENCY</v>
          </cell>
          <cell r="I214">
            <v>9664597653</v>
          </cell>
          <cell r="K214" t="str">
            <v>Active</v>
          </cell>
        </row>
        <row r="215">
          <cell r="A215" t="str">
            <v>VILLANUEVA, RONA FAITH</v>
          </cell>
          <cell r="D215" t="str">
            <v>ALLDAY MARTS INC.</v>
          </cell>
          <cell r="E215" t="str">
            <v>HUMAN RESOURCES</v>
          </cell>
          <cell r="F215" t="str">
            <v>HR RECRUITMENT</v>
          </cell>
          <cell r="G215" t="str">
            <v>HO LAS PINAS</v>
          </cell>
          <cell r="H215" t="str">
            <v>DIRECT</v>
          </cell>
          <cell r="I215">
            <v>9076479827</v>
          </cell>
          <cell r="K215" t="str">
            <v>Active</v>
          </cell>
        </row>
        <row r="216">
          <cell r="A216" t="str">
            <v>VILLAR, ANGELICA</v>
          </cell>
          <cell r="D216" t="str">
            <v>CMSTAR MANAGEMENT, INC.</v>
          </cell>
          <cell r="E216" t="str">
            <v>STORE - OPERATIONS</v>
          </cell>
          <cell r="F216" t="str">
            <v xml:space="preserve">BAKEMYDAY HEAD </v>
          </cell>
          <cell r="G216" t="str">
            <v>HO LAS PINAS</v>
          </cell>
          <cell r="H216" t="str">
            <v>DIRECT</v>
          </cell>
          <cell r="K216" t="str">
            <v>Active</v>
          </cell>
        </row>
        <row r="217">
          <cell r="A217" t="str">
            <v>WILMOT, ELTON</v>
          </cell>
          <cell r="D217" t="str">
            <v>ALLDAY MARTS INC.</v>
          </cell>
          <cell r="E217" t="str">
            <v/>
          </cell>
          <cell r="F217" t="str">
            <v>CONSULTANT</v>
          </cell>
          <cell r="G217" t="str">
            <v>HO LAS PINAS</v>
          </cell>
          <cell r="H217" t="str">
            <v>DIRECT</v>
          </cell>
          <cell r="I217">
            <v>9668457602</v>
          </cell>
          <cell r="K217" t="str">
            <v>Active</v>
          </cell>
        </row>
        <row r="218">
          <cell r="A218" t="str">
            <v>YNOT, RENALYN</v>
          </cell>
          <cell r="D218" t="str">
            <v>ALLDAY MARTS INC.</v>
          </cell>
          <cell r="E218" t="str">
            <v>SUPPLY CHAIN</v>
          </cell>
          <cell r="F218" t="str">
            <v>REPLENISHMENT SUPERVISOR</v>
          </cell>
          <cell r="G218" t="str">
            <v>HO LAS PINAS</v>
          </cell>
          <cell r="H218" t="str">
            <v>DIRECT</v>
          </cell>
          <cell r="I218">
            <v>9954310993</v>
          </cell>
          <cell r="K218" t="str">
            <v>Active</v>
          </cell>
        </row>
        <row r="219">
          <cell r="A219" t="str">
            <v>YU, ROBINA</v>
          </cell>
          <cell r="D219" t="str">
            <v>FAMILY SHOPPERS UNLIMITED, INC.</v>
          </cell>
          <cell r="E219" t="str">
            <v>MERCHANDISING</v>
          </cell>
          <cell r="F219" t="str">
            <v>MERCHANDISING MANAGER</v>
          </cell>
          <cell r="G219" t="str">
            <v>HO LAS PINAS</v>
          </cell>
          <cell r="H219" t="str">
            <v>DIRECT</v>
          </cell>
          <cell r="I219">
            <v>9175583872</v>
          </cell>
          <cell r="K219" t="str">
            <v>Active</v>
          </cell>
        </row>
        <row r="220">
          <cell r="A220" t="str">
            <v>ARGOTE, CHRISTIAN</v>
          </cell>
          <cell r="D220" t="str">
            <v>FAMILY SHOPPERS UNLIMITED, INC.</v>
          </cell>
          <cell r="E220" t="str">
            <v>BUSINESS SYSTEM</v>
          </cell>
          <cell r="F220" t="str">
            <v>IT</v>
          </cell>
          <cell r="G220" t="str">
            <v>EVIA</v>
          </cell>
          <cell r="H220" t="str">
            <v>DIRECT</v>
          </cell>
          <cell r="K220" t="str">
            <v>Active</v>
          </cell>
        </row>
        <row r="221">
          <cell r="A221" t="str">
            <v>DE LEON, ANGELIE</v>
          </cell>
          <cell r="D221" t="str">
            <v>PARALLAX, INC.</v>
          </cell>
          <cell r="E221" t="str">
            <v>ACCOUNTING</v>
          </cell>
          <cell r="F221" t="str">
            <v>ACCOUNTING</v>
          </cell>
          <cell r="G221" t="str">
            <v>EVIA</v>
          </cell>
          <cell r="H221" t="str">
            <v>DIRECT</v>
          </cell>
          <cell r="I221">
            <v>9083492162</v>
          </cell>
          <cell r="K221" t="str">
            <v>Active</v>
          </cell>
        </row>
        <row r="222">
          <cell r="A222" t="str">
            <v>NOGUET, RAM</v>
          </cell>
          <cell r="D222" t="str">
            <v>ALLDAY RETAIL CONCEPTS INC.</v>
          </cell>
          <cell r="E222" t="str">
            <v>STORE - OPERATIONS</v>
          </cell>
          <cell r="F222" t="str">
            <v>AREA MANAGER</v>
          </cell>
          <cell r="G222" t="str">
            <v>NORTH AREA</v>
          </cell>
          <cell r="H222" t="str">
            <v>DIRECT</v>
          </cell>
          <cell r="I222">
            <v>9209848061</v>
          </cell>
          <cell r="K222" t="str">
            <v>Active</v>
          </cell>
        </row>
        <row r="223">
          <cell r="A223" t="str">
            <v>BUENAFE, ANNELOU MARIE</v>
          </cell>
          <cell r="D223" t="str">
            <v>ALLHOME CORP.</v>
          </cell>
          <cell r="E223" t="str">
            <v>E- COMMERCE</v>
          </cell>
          <cell r="F223" t="str">
            <v>CHAT SUPPORT</v>
          </cell>
          <cell r="G223" t="str">
            <v>HO LAS PINAS</v>
          </cell>
          <cell r="H223" t="str">
            <v>AGENCY - PEOPLESERVE</v>
          </cell>
          <cell r="I223">
            <v>9096050594</v>
          </cell>
          <cell r="K223" t="str">
            <v>Active</v>
          </cell>
        </row>
        <row r="224">
          <cell r="A224" t="str">
            <v>BAUTRO, LYCA</v>
          </cell>
          <cell r="D224" t="str">
            <v>FAMILY SHOPPERS UNLIMITED, INC.</v>
          </cell>
          <cell r="E224" t="str">
            <v>BUSINESS SYSTEM</v>
          </cell>
          <cell r="F224" t="str">
            <v>IT - SUPPORT</v>
          </cell>
          <cell r="G224" t="str">
            <v>HO LAS PINAS</v>
          </cell>
          <cell r="H224" t="str">
            <v>DIRECT</v>
          </cell>
          <cell r="I224">
            <v>9190820567</v>
          </cell>
          <cell r="K224" t="str">
            <v>Active</v>
          </cell>
        </row>
        <row r="225">
          <cell r="A225" t="str">
            <v>DE RAMOS, ANGELBERT</v>
          </cell>
          <cell r="D225" t="str">
            <v>ALLDAY MARTS INC.</v>
          </cell>
          <cell r="E225" t="str">
            <v>REPLENISHMENT</v>
          </cell>
          <cell r="F225" t="str">
            <v>REPLENISHMENT DEPT</v>
          </cell>
          <cell r="G225" t="str">
            <v>HO LAS PIÑAS</v>
          </cell>
          <cell r="H225" t="str">
            <v>DIRECT</v>
          </cell>
          <cell r="I225">
            <v>9455242633</v>
          </cell>
          <cell r="K225" t="str">
            <v>Transferred In</v>
          </cell>
        </row>
        <row r="226">
          <cell r="A226" t="str">
            <v>CABRERA, KARREN ELOISA MAE</v>
          </cell>
          <cell r="D226" t="str">
            <v>FAMILY SHOPPERS UNLIMITED, INC.</v>
          </cell>
          <cell r="E226" t="str">
            <v>VISUALS</v>
          </cell>
          <cell r="F226" t="str">
            <v>VISUAL DESIGNER</v>
          </cell>
          <cell r="G226" t="str">
            <v>HQ MOLINO</v>
          </cell>
          <cell r="H226" t="str">
            <v>DIRECT</v>
          </cell>
          <cell r="I226">
            <v>9263739155</v>
          </cell>
        </row>
        <row r="227">
          <cell r="A227" t="str">
            <v>NAVARRO, SHASHEIL MAUREEN</v>
          </cell>
          <cell r="D227" t="str">
            <v>THE VILLAGE SERVER, INC.</v>
          </cell>
          <cell r="E227" t="str">
            <v>ENGINEERING</v>
          </cell>
          <cell r="F227" t="str">
            <v>QS ENGINEERING</v>
          </cell>
          <cell r="G227" t="str">
            <v>HQ MOLINO</v>
          </cell>
          <cell r="H227" t="str">
            <v>DIRECT</v>
          </cell>
          <cell r="I227">
            <v>9770233863</v>
          </cell>
          <cell r="K227" t="str">
            <v>Active</v>
          </cell>
        </row>
        <row r="228">
          <cell r="A228" t="str">
            <v>MAURICIO, DANILO JR</v>
          </cell>
          <cell r="D228" t="str">
            <v>ALLHOME CORP.</v>
          </cell>
          <cell r="E228" t="str">
            <v>FACILITIES MANAGEMENT</v>
          </cell>
          <cell r="F228" t="str">
            <v>FM HELPDESK</v>
          </cell>
          <cell r="G228" t="str">
            <v>AH LIBIS</v>
          </cell>
          <cell r="H228" t="str">
            <v>AGENCY - PEOPLESERVE</v>
          </cell>
          <cell r="I228" t="str">
            <v>09556571337 / 09478498376</v>
          </cell>
          <cell r="K228" t="str">
            <v>Active</v>
          </cell>
        </row>
      </sheetData>
      <sheetData sheetId="4">
        <row r="1">
          <cell r="A1" t="str">
            <v>Serial No</v>
          </cell>
          <cell r="B1" t="str">
            <v>Brand Name</v>
          </cell>
          <cell r="C1" t="str">
            <v>Model</v>
          </cell>
          <cell r="D1" t="str">
            <v>Specification</v>
          </cell>
          <cell r="E1" t="str">
            <v>GRAPHIC CARD</v>
          </cell>
          <cell r="F1" t="str">
            <v>ACCESORIES</v>
          </cell>
          <cell r="G1" t="str">
            <v>PO#</v>
          </cell>
          <cell r="H1" t="str">
            <v>Vendor Name</v>
          </cell>
          <cell r="I1" t="str">
            <v>Date Received</v>
          </cell>
          <cell r="J1" t="str">
            <v>REQUESTOR</v>
          </cell>
          <cell r="K1" t="str">
            <v>Business Unit</v>
          </cell>
          <cell r="L1" t="str">
            <v>Department</v>
          </cell>
          <cell r="M1" t="str">
            <v>Computer Name</v>
          </cell>
          <cell r="N1" t="str">
            <v>Remarks</v>
          </cell>
          <cell r="O1" t="str">
            <v>Status</v>
          </cell>
        </row>
        <row r="2">
          <cell r="A2" t="str">
            <v>NXVPNSP098210021397600</v>
          </cell>
          <cell r="B2" t="str">
            <v>ACER</v>
          </cell>
          <cell r="C2" t="str">
            <v>P214-53 TRAVELMATE</v>
          </cell>
          <cell r="D2" t="str">
            <v>i5/8 GB DDR4/512 GB HDD/14.0"/WIN 10 PRO 64 BIT/CHARGER/3 YRS WARRANTY</v>
          </cell>
          <cell r="F2" t="str">
            <v>W/ BAG</v>
          </cell>
          <cell r="H2" t="str">
            <v>CT LINK</v>
          </cell>
          <cell r="I2">
            <v>44881</v>
          </cell>
          <cell r="K2" t="str">
            <v>FAMILY SHOPPERS UNLIMITED, INC.</v>
          </cell>
          <cell r="L2" t="str">
            <v>MERCHANDISING</v>
          </cell>
          <cell r="M2" t="str">
            <v>AVFSUI-MER-</v>
          </cell>
          <cell r="N2" t="str">
            <v>Transfer</v>
          </cell>
          <cell r="O2" t="str">
            <v>Used</v>
          </cell>
        </row>
        <row r="3">
          <cell r="A3" t="str">
            <v>PW023JZW</v>
          </cell>
          <cell r="B3" t="str">
            <v>LENOVO</v>
          </cell>
          <cell r="C3" t="str">
            <v>ThinkBook 13s G2 ITL</v>
          </cell>
          <cell r="D3" t="str">
            <v>i5/8 GB DDR4/512 GB HDD/14.0"/WIN 10 PRO 64 BIT/CHARGER/3 YRS WARRANTY</v>
          </cell>
          <cell r="E3" t="str">
            <v>Intel® Iris® Xe Graphics</v>
          </cell>
          <cell r="F3" t="str">
            <v>W/ BAG</v>
          </cell>
          <cell r="H3" t="str">
            <v>JUMP SOLUTIONS INC.</v>
          </cell>
          <cell r="I3">
            <v>44682</v>
          </cell>
          <cell r="K3" t="str">
            <v>CMSTAR MANAGEMENT, INC.</v>
          </cell>
          <cell r="L3" t="str">
            <v>FACILITIES MANAGEMENT</v>
          </cell>
          <cell r="M3" t="str">
            <v>AVCMI-FM-</v>
          </cell>
          <cell r="N3" t="str">
            <v>Transfer</v>
          </cell>
        </row>
        <row r="4">
          <cell r="A4" t="str">
            <v>PF1T1XX3</v>
          </cell>
          <cell r="B4" t="str">
            <v>LENOVO</v>
          </cell>
          <cell r="C4" t="str">
            <v>Legion 5-15IMH05</v>
          </cell>
          <cell r="D4" t="str">
            <v>i7/16GB DDR5/512 GB SSD/16.0"/WIN11 PRO 64 BIT/CHARGER/3 YRS WARRANTY</v>
          </cell>
          <cell r="E4" t="str">
            <v>GTX 1650 w/ Max-Q Design</v>
          </cell>
          <cell r="F4" t="str">
            <v>W/ BAG</v>
          </cell>
          <cell r="H4" t="str">
            <v>PROVANTAGE</v>
          </cell>
          <cell r="I4">
            <v>44136</v>
          </cell>
          <cell r="K4" t="str">
            <v>THE VILLAGE SERVER, INC.</v>
          </cell>
          <cell r="L4" t="str">
            <v>PLANNING</v>
          </cell>
          <cell r="M4" t="str">
            <v>AVTVSI-PLAN-001</v>
          </cell>
          <cell r="N4" t="str">
            <v>Transfer</v>
          </cell>
          <cell r="O4" t="str">
            <v>Used</v>
          </cell>
        </row>
        <row r="5">
          <cell r="A5" t="str">
            <v>9S716R6121266ZN3000065</v>
          </cell>
          <cell r="B5" t="str">
            <v>MSI</v>
          </cell>
          <cell r="C5" t="str">
            <v>GF63 Thin 11SC</v>
          </cell>
          <cell r="D5" t="str">
            <v>i7/16 GB DDR4/512 GB SSD/15.6"/WIN 11 PRO 64 BIT /CHARGER/3 YRS WARRANTY</v>
          </cell>
          <cell r="E5" t="str">
            <v>GTX 1650 w/ Max-Q Design</v>
          </cell>
          <cell r="F5" t="str">
            <v>W/ BAG</v>
          </cell>
          <cell r="H5" t="str">
            <v>JUMP SOLUTIONS INC.</v>
          </cell>
          <cell r="I5">
            <v>45176</v>
          </cell>
          <cell r="K5" t="str">
            <v>ALLHOME CORP.</v>
          </cell>
          <cell r="L5" t="str">
            <v>VISUALS</v>
          </cell>
          <cell r="M5" t="str">
            <v>AVAHC-VIS-001</v>
          </cell>
          <cell r="N5" t="str">
            <v>Transfer</v>
          </cell>
          <cell r="O5" t="str">
            <v>Used</v>
          </cell>
        </row>
        <row r="6">
          <cell r="A6" t="str">
            <v>PF2LE6E7</v>
          </cell>
          <cell r="B6" t="str">
            <v>LENOVO</v>
          </cell>
          <cell r="C6" t="str">
            <v>THINKPAD L15 GEN1</v>
          </cell>
          <cell r="D6" t="str">
            <v>i5/16 GB DDR4/512 GB SSD/15.6"/WIN 10 PRO 64 BIT/CHARGER/3 YRS WARRANTY</v>
          </cell>
          <cell r="F6" t="str">
            <v>W/ BAG</v>
          </cell>
          <cell r="I6">
            <v>44317</v>
          </cell>
          <cell r="K6" t="str">
            <v>ALLHOME CORP.</v>
          </cell>
          <cell r="L6" t="str">
            <v>ACCOUNTING</v>
          </cell>
          <cell r="M6" t="str">
            <v>AVAHC-ACC-</v>
          </cell>
          <cell r="O6" t="str">
            <v>Used</v>
          </cell>
        </row>
        <row r="7">
          <cell r="A7" t="str">
            <v>20H3R93</v>
          </cell>
          <cell r="B7" t="str">
            <v>DELL</v>
          </cell>
          <cell r="C7" t="str">
            <v>14 5410 INSPIRON</v>
          </cell>
          <cell r="D7" t="str">
            <v>i5/8 GB DDR4/512 GB SSD/12.0"/WIN 11 PRO 64 BIT /CHARGER/3 YRS WARRANTY</v>
          </cell>
          <cell r="E7" t="str">
            <v>Intel® Iris® Xe Graphics</v>
          </cell>
          <cell r="F7" t="str">
            <v>W/O BAG</v>
          </cell>
          <cell r="I7">
            <v>45165</v>
          </cell>
          <cell r="K7" t="str">
            <v>THE VILLAGE SERVER, INC.</v>
          </cell>
          <cell r="L7" t="str">
            <v>SUPPLY CHAIN</v>
          </cell>
          <cell r="M7" t="str">
            <v>AVTVSI-SUP-005</v>
          </cell>
        </row>
        <row r="8">
          <cell r="A8" t="str">
            <v>5CD145BWKV</v>
          </cell>
          <cell r="B8" t="str">
            <v>HP</v>
          </cell>
          <cell r="C8" t="str">
            <v>440 G08 PROBOOK</v>
          </cell>
          <cell r="D8" t="str">
            <v>I5/16 GB DDR5/512 GB SSD /14''/WIN 11 PRO 64 BIT/CHARGER/3 YRS WARRANTY</v>
          </cell>
          <cell r="F8" t="str">
            <v>W/O BAG</v>
          </cell>
          <cell r="H8" t="str">
            <v>MERIDIAN I.T. CORPORATION</v>
          </cell>
          <cell r="I8">
            <v>44544</v>
          </cell>
          <cell r="K8" t="str">
            <v>ALLDAY RETAIL CONCEPTS INC.</v>
          </cell>
          <cell r="L8" t="str">
            <v>BUSINESS SYSTEM</v>
          </cell>
          <cell r="M8" t="str">
            <v>AVARCI-ITG-001</v>
          </cell>
          <cell r="N8" t="str">
            <v>Transfer</v>
          </cell>
          <cell r="O8" t="str">
            <v>Used</v>
          </cell>
        </row>
        <row r="9">
          <cell r="A9" t="str">
            <v>PF29Y9TF</v>
          </cell>
          <cell r="B9" t="str">
            <v>LENOVO</v>
          </cell>
          <cell r="C9" t="str">
            <v>IDEAPAD 3-14IIL05 - Type 81WD</v>
          </cell>
          <cell r="D9" t="str">
            <v>i5/8 GB DDR4/512 GB SSD/14.0"/WIN 10 PRO 64 BIT/CHARGER/3 YRS WARRANTY</v>
          </cell>
          <cell r="F9" t="str">
            <v>W/ BAG</v>
          </cell>
          <cell r="K9" t="str">
            <v>ALLDAY RETAIL CONCEPTS INC.</v>
          </cell>
          <cell r="L9" t="str">
            <v>REPLENISHMENT</v>
          </cell>
          <cell r="M9" t="str">
            <v>AVARCI-REP-002</v>
          </cell>
          <cell r="N9" t="str">
            <v>Transfer</v>
          </cell>
          <cell r="O9" t="str">
            <v>Used</v>
          </cell>
        </row>
        <row r="10">
          <cell r="A10" t="str">
            <v>5CD33299BY</v>
          </cell>
          <cell r="B10" t="str">
            <v>HP</v>
          </cell>
          <cell r="C10" t="str">
            <v>450 G10 PROBOOK</v>
          </cell>
          <cell r="D10" t="str">
            <v>i5/8 GB DDR4 +8GB ADDTL./512 GB SSD/15.6"/WIN 11 PRO 64 BIT/CHARGER/3 YRS WARRANTY</v>
          </cell>
          <cell r="F10" t="str">
            <v>W/ BAG</v>
          </cell>
          <cell r="G10">
            <v>101911</v>
          </cell>
          <cell r="H10" t="str">
            <v>YNZAL MARKETING CORP</v>
          </cell>
          <cell r="I10">
            <v>45188</v>
          </cell>
          <cell r="J10" t="str">
            <v>ACCTNG - PINKY BANHIT</v>
          </cell>
          <cell r="K10" t="str">
            <v>CMSTAR MANAGEMENT, INC.</v>
          </cell>
          <cell r="L10" t="str">
            <v>Accounting</v>
          </cell>
          <cell r="M10" t="str">
            <v>AVCMI-ACC-001</v>
          </cell>
          <cell r="O10" t="str">
            <v>New</v>
          </cell>
        </row>
        <row r="11">
          <cell r="A11" t="str">
            <v>PF27CVET</v>
          </cell>
          <cell r="B11" t="str">
            <v>LENOVO</v>
          </cell>
          <cell r="C11" t="str">
            <v>IDEAPAD 3-14IIL05 - Type 81WD</v>
          </cell>
          <cell r="D11" t="str">
            <v>i5/8 GB DDR4/512 GB SSD/14.0"/WIN 10 PRO 64 BIT/CHARGER/3 YRS WARRANTY</v>
          </cell>
          <cell r="F11" t="str">
            <v>W/ BAG</v>
          </cell>
          <cell r="H11" t="str">
            <v>ALLHOME CORP.</v>
          </cell>
          <cell r="I11">
            <v>44075</v>
          </cell>
          <cell r="K11" t="str">
            <v>ALLHOME CORP.</v>
          </cell>
          <cell r="L11" t="str">
            <v>E- COMMERCE</v>
          </cell>
          <cell r="M11" t="str">
            <v>AVAHC-ECOM-001</v>
          </cell>
          <cell r="N11" t="str">
            <v>Transfer</v>
          </cell>
          <cell r="O11" t="str">
            <v>Used</v>
          </cell>
        </row>
        <row r="12">
          <cell r="A12" t="str">
            <v>3WTC2X2</v>
          </cell>
          <cell r="B12" t="str">
            <v>DELL</v>
          </cell>
          <cell r="C12" t="str">
            <v>5400 LATITUDE</v>
          </cell>
          <cell r="D12" t="str">
            <v>i7/8GB /512 GB HDD/14.0"/WIN 10 PRO 64 BIT/CHARGER/3 YRS WARRANTY</v>
          </cell>
          <cell r="E12" t="str">
            <v>GTX 1650 w/ Max-Q Design</v>
          </cell>
          <cell r="F12" t="str">
            <v>W/O BAG</v>
          </cell>
          <cell r="I12">
            <v>43754</v>
          </cell>
          <cell r="K12" t="str">
            <v>ALLDAY RETAIL CONCEPTS INC.</v>
          </cell>
          <cell r="L12" t="str">
            <v>STORE - OPERATIONS</v>
          </cell>
          <cell r="M12" t="str">
            <v>AVARCI-OPS-001</v>
          </cell>
          <cell r="O12" t="str">
            <v>Used</v>
          </cell>
        </row>
        <row r="13">
          <cell r="A13" t="str">
            <v>CD33299D0</v>
          </cell>
          <cell r="B13" t="str">
            <v>HP</v>
          </cell>
          <cell r="C13" t="str">
            <v>450 G10 PROBOOK</v>
          </cell>
          <cell r="D13" t="str">
            <v>i5/8 GB DDR4 +8GB ADDTL./512 GB SSD/15.6"/WIN 11 PRO 64 BIT/CHARGER/3 YRS WARRANTY</v>
          </cell>
          <cell r="F13" t="str">
            <v>W/ BAG</v>
          </cell>
          <cell r="G13">
            <v>101911</v>
          </cell>
          <cell r="H13" t="str">
            <v>YNZAL MARKETING CORP</v>
          </cell>
          <cell r="I13">
            <v>45188</v>
          </cell>
          <cell r="J13" t="str">
            <v>ACCTNG - PINKY BANHIT</v>
          </cell>
          <cell r="K13" t="str">
            <v>CMSTAR MANAGEMENT, INC.</v>
          </cell>
          <cell r="L13" t="str">
            <v>Accounting</v>
          </cell>
          <cell r="M13" t="str">
            <v>AVCMI-ACC-002</v>
          </cell>
          <cell r="O13" t="str">
            <v>New</v>
          </cell>
        </row>
        <row r="14">
          <cell r="A14" t="str">
            <v>5CD9524SZZ</v>
          </cell>
          <cell r="B14" t="str">
            <v>HP</v>
          </cell>
          <cell r="C14" t="str">
            <v>440 G06 PROBOOK</v>
          </cell>
          <cell r="D14" t="str">
            <v>i5/8 GB DDR4/256 GB SSD + 512 HDD/14.0"/WIN 11 PRO 64 BIT/CHARGER/3 YRS WARRANTY</v>
          </cell>
          <cell r="F14" t="str">
            <v>W/O BAG</v>
          </cell>
          <cell r="H14" t="str">
            <v>JUMP SOLUTIONS INC.</v>
          </cell>
          <cell r="I14">
            <v>44640</v>
          </cell>
          <cell r="K14" t="str">
            <v>ALLHOME CORP.</v>
          </cell>
          <cell r="L14" t="str">
            <v>Finance</v>
          </cell>
          <cell r="M14" t="str">
            <v>AVAHC-FIN-</v>
          </cell>
          <cell r="N14" t="str">
            <v>Transfer</v>
          </cell>
          <cell r="O14" t="str">
            <v>Used</v>
          </cell>
        </row>
        <row r="15">
          <cell r="A15" t="str">
            <v>M9NXCV21V031396</v>
          </cell>
          <cell r="B15" t="str">
            <v>ASUS</v>
          </cell>
          <cell r="C15" t="str">
            <v>ASUS X415</v>
          </cell>
          <cell r="D15" t="str">
            <v>i5/8 GB DDR4/512 GB HDD/14.0"/WIN 10 PRO 64 BIT/CHARGER/3 YRS WARRANTY</v>
          </cell>
          <cell r="F15" t="str">
            <v>W/ BAG</v>
          </cell>
          <cell r="H15" t="str">
            <v>JUMP SOLUTIONS INC.</v>
          </cell>
          <cell r="K15" t="str">
            <v>ALLDAY RETAIL CONCEPTS INC.</v>
          </cell>
          <cell r="L15" t="str">
            <v>Accounting</v>
          </cell>
          <cell r="M15" t="str">
            <v>AVARCI-ACC-</v>
          </cell>
          <cell r="N15" t="str">
            <v>Transfer</v>
          </cell>
          <cell r="O15" t="str">
            <v>Used</v>
          </cell>
        </row>
        <row r="16">
          <cell r="A16" t="str">
            <v>M9NXCV21V037390</v>
          </cell>
          <cell r="B16" t="str">
            <v>ASUS</v>
          </cell>
          <cell r="C16" t="str">
            <v>ASUS X415</v>
          </cell>
          <cell r="D16" t="str">
            <v>i5/8 GB DDR4/512 GB HDD/14.0"/WIN 10 PRO 64 BIT/CHARGER/3 YRS WARRANTY</v>
          </cell>
          <cell r="F16" t="str">
            <v>W/O BAG</v>
          </cell>
          <cell r="H16" t="str">
            <v>JUMP SOLUTIONS INC.</v>
          </cell>
          <cell r="I16">
            <v>44640</v>
          </cell>
          <cell r="K16" t="str">
            <v>ALLHOME CORP.</v>
          </cell>
          <cell r="L16" t="str">
            <v>Finance</v>
          </cell>
          <cell r="M16" t="str">
            <v>AVAHC-FIN-</v>
          </cell>
          <cell r="N16" t="str">
            <v>Transfer</v>
          </cell>
          <cell r="O16" t="str">
            <v>Used</v>
          </cell>
        </row>
        <row r="17">
          <cell r="A17" t="str">
            <v>PW023JY6</v>
          </cell>
          <cell r="B17" t="str">
            <v>LENOVO</v>
          </cell>
          <cell r="C17" t="str">
            <v>ThinkBook 13s G2 ITL</v>
          </cell>
          <cell r="D17" t="str">
            <v>i5/8 GB DDR4/512 GB SSD/14.0"/WIN 10 PRO 64 BIT/CHARGER/3 YRS WARRANTY</v>
          </cell>
          <cell r="E17" t="str">
            <v>Intel® Iris® Xe Graphics</v>
          </cell>
          <cell r="F17" t="str">
            <v>W/ BAG</v>
          </cell>
          <cell r="I17">
            <v>44617</v>
          </cell>
          <cell r="M17" t="e">
            <v>#N/A</v>
          </cell>
          <cell r="N17" t="str">
            <v>Transfer</v>
          </cell>
        </row>
        <row r="18">
          <cell r="A18" t="str">
            <v>5CD332997N</v>
          </cell>
          <cell r="B18" t="str">
            <v>HP</v>
          </cell>
          <cell r="C18" t="str">
            <v>450 G10 PROBOOK</v>
          </cell>
          <cell r="D18" t="str">
            <v>i5/8 GB DDR4/512 GB SSD/14.0"/WIN 10 PRO 64 BIT/CHARGER/3 YRS WARRANTY</v>
          </cell>
          <cell r="F18" t="str">
            <v>W/ BAG</v>
          </cell>
          <cell r="G18">
            <v>101911</v>
          </cell>
          <cell r="H18" t="str">
            <v>YNZAL MARKETING CORP</v>
          </cell>
          <cell r="I18">
            <v>45188</v>
          </cell>
          <cell r="J18" t="str">
            <v>ACCTNG - PINKY BANHIT</v>
          </cell>
          <cell r="K18" t="str">
            <v>CMSTAR MANAGEMENT, INC.</v>
          </cell>
          <cell r="L18" t="str">
            <v>Lost and Prevention Department</v>
          </cell>
          <cell r="M18" t="str">
            <v>AVCMI-LPD-001</v>
          </cell>
          <cell r="O18" t="str">
            <v>New</v>
          </cell>
        </row>
        <row r="19">
          <cell r="A19" t="str">
            <v>5CD332999Z</v>
          </cell>
          <cell r="B19" t="str">
            <v>HP</v>
          </cell>
          <cell r="C19" t="str">
            <v>450 G10 PROBOOK</v>
          </cell>
          <cell r="D19" t="str">
            <v>i5/8 GB DDR4 +8GB ADDTL./512 GB SSD/15.6"/WIN 11 PRO 64 BIT/CHARGER/3 YRS WARRANTY</v>
          </cell>
          <cell r="F19" t="str">
            <v>W/ BAG</v>
          </cell>
          <cell r="G19">
            <v>101911</v>
          </cell>
          <cell r="H19" t="str">
            <v>YNZAL MARKETING CORP</v>
          </cell>
          <cell r="I19">
            <v>45188</v>
          </cell>
          <cell r="J19" t="str">
            <v>ACCTNG - PINKY BANHIT</v>
          </cell>
          <cell r="K19" t="str">
            <v>CMSTAR MANAGEMENT, INC.</v>
          </cell>
          <cell r="L19" t="str">
            <v>Lost and Prevention Department</v>
          </cell>
          <cell r="M19" t="str">
            <v>AVCMI-LPD-002</v>
          </cell>
          <cell r="O19" t="str">
            <v>New</v>
          </cell>
        </row>
        <row r="20">
          <cell r="A20" t="str">
            <v>5CD145DNQ7</v>
          </cell>
          <cell r="B20" t="str">
            <v>HP</v>
          </cell>
          <cell r="C20" t="str">
            <v>440 G08 PROBOOK</v>
          </cell>
          <cell r="D20" t="str">
            <v>i5/8 GB DDR4/512 GB SSD/15.6"/WIN 10 PRO 64 BIT/CHARGER/3 YRS WARRANTY</v>
          </cell>
          <cell r="F20" t="str">
            <v>W/O BAG</v>
          </cell>
          <cell r="H20" t="str">
            <v>MERIDIAN I.T. CORPORATION</v>
          </cell>
          <cell r="I20">
            <v>44615</v>
          </cell>
          <cell r="K20" t="str">
            <v>THE VILLAGE SERVER, INC.</v>
          </cell>
          <cell r="L20" t="str">
            <v>Business System</v>
          </cell>
          <cell r="M20" t="str">
            <v>AVTVSI-ITG-</v>
          </cell>
          <cell r="N20" t="str">
            <v>Transfer</v>
          </cell>
          <cell r="O20" t="str">
            <v>Used</v>
          </cell>
        </row>
        <row r="21">
          <cell r="A21" t="str">
            <v>5CD1463Z3R</v>
          </cell>
          <cell r="B21" t="str">
            <v>HP</v>
          </cell>
          <cell r="C21" t="str">
            <v>440 G08 PROBOOK</v>
          </cell>
          <cell r="D21" t="str">
            <v>i5/16 GB DDR4/512 GB SSD/14.0"/WIN 10 PRO 64 BIT/CHARGER/3 YRS WARRANTY</v>
          </cell>
          <cell r="F21" t="str">
            <v>W/O BAG</v>
          </cell>
          <cell r="H21" t="str">
            <v>ALLHOME CORP.</v>
          </cell>
          <cell r="I21">
            <v>44601</v>
          </cell>
          <cell r="K21" t="str">
            <v>ALLHOME CORP.</v>
          </cell>
          <cell r="L21" t="str">
            <v>MIS / Project Development</v>
          </cell>
          <cell r="M21" t="str">
            <v>AVAHC-MIS-</v>
          </cell>
          <cell r="N21" t="str">
            <v>Transfer</v>
          </cell>
          <cell r="O21" t="str">
            <v>Used</v>
          </cell>
        </row>
        <row r="22">
          <cell r="A22" t="str">
            <v>5CD9524T07</v>
          </cell>
          <cell r="B22" t="str">
            <v>HP</v>
          </cell>
          <cell r="C22" t="str">
            <v>440 G08 PROBOOK</v>
          </cell>
          <cell r="D22" t="str">
            <v>i5/8 GB DDR4/1 TB HDD/14.0"/WIN 11 PRO 64 BIT/CHARGER/3 YRS WARRANTY</v>
          </cell>
          <cell r="F22" t="str">
            <v>W/O BAG</v>
          </cell>
          <cell r="H22" t="str">
            <v>MERIDIAN I.T. CORPORATION</v>
          </cell>
          <cell r="I22">
            <v>44243</v>
          </cell>
          <cell r="J22" t="str">
            <v>GLAIZA PERNITO</v>
          </cell>
          <cell r="K22" t="str">
            <v>FAMILY SHOPPERS UNLIMITED, INC.</v>
          </cell>
          <cell r="L22" t="str">
            <v>Accounting &amp; Finance</v>
          </cell>
          <cell r="M22" t="str">
            <v>AVFSUI-ACC-</v>
          </cell>
          <cell r="N22" t="str">
            <v>Transfer</v>
          </cell>
          <cell r="O22" t="str">
            <v>Used</v>
          </cell>
        </row>
        <row r="23">
          <cell r="A23" t="str">
            <v>PF2Y4F45</v>
          </cell>
          <cell r="B23" t="str">
            <v>LENOVO</v>
          </cell>
          <cell r="C23" t="str">
            <v>Yoga Slim 7 Pro-14IHU5 Laptop (ideapad) - Type 82NC</v>
          </cell>
          <cell r="D23" t="str">
            <v>i7/16 GB DDR4/512 GB SSD/14.0"/WIN 11 PRO 64 BIT/CHARGER/3 YRS WARRANTY</v>
          </cell>
          <cell r="E23" t="str">
            <v>NVIDIA GeForce MX450 2GB</v>
          </cell>
          <cell r="F23" t="str">
            <v>W/ BAG</v>
          </cell>
          <cell r="I23">
            <v>44501</v>
          </cell>
          <cell r="K23" t="str">
            <v>ALLDAY RETAIL CONCEPTS INC.</v>
          </cell>
          <cell r="L23" t="str">
            <v>Accounting &amp; Finance</v>
          </cell>
          <cell r="M23" t="str">
            <v>AVARCI-ACC-</v>
          </cell>
          <cell r="N23" t="str">
            <v>Transfer</v>
          </cell>
          <cell r="O23" t="str">
            <v>Used</v>
          </cell>
        </row>
        <row r="24">
          <cell r="A24" t="str">
            <v>MP261PVH</v>
          </cell>
          <cell r="B24" t="str">
            <v>LENOVO</v>
          </cell>
          <cell r="C24" t="str">
            <v>ThinkBook 15 G2 ITL Laptop - Type 20VE</v>
          </cell>
          <cell r="D24" t="str">
            <v>i5/16 GB DDR4/512 GB SSD/15.6"/WIN 10 PRO 64 BIT/CHARGER/3 YRS WARRANTY</v>
          </cell>
          <cell r="F24" t="str">
            <v>W/ BAG</v>
          </cell>
          <cell r="H24" t="str">
            <v>JUMP SOLUTIONS INC.</v>
          </cell>
          <cell r="I24">
            <v>45114</v>
          </cell>
          <cell r="K24" t="str">
            <v>THE VILLAGE SERVER, INC.</v>
          </cell>
          <cell r="L24" t="str">
            <v>Marketing</v>
          </cell>
          <cell r="M24" t="str">
            <v>AVTVSI-MAR-</v>
          </cell>
          <cell r="N24" t="str">
            <v>Transfer</v>
          </cell>
        </row>
        <row r="25">
          <cell r="A25" t="str">
            <v>9S716R6121268ZN2000098</v>
          </cell>
          <cell r="B25" t="str">
            <v>MSI</v>
          </cell>
          <cell r="C25" t="str">
            <v>GF63 Thin 11SC</v>
          </cell>
          <cell r="D25" t="str">
            <v>i7/16 GB DDR4/512 GB SSD/15.6"/WIN 10 PRO 64 BIT/CHARGER/3 YRS WARRANTY</v>
          </cell>
          <cell r="E25" t="str">
            <v>NVIDIA GeForce RTX 2050</v>
          </cell>
          <cell r="F25" t="str">
            <v>W/ BAG</v>
          </cell>
          <cell r="H25" t="str">
            <v>JUMP SOLUTIONS INC.</v>
          </cell>
          <cell r="I25">
            <v>45034</v>
          </cell>
          <cell r="K25" t="str">
            <v>THE VILLAGE SERVER, INC.</v>
          </cell>
          <cell r="L25" t="str">
            <v>Accounting</v>
          </cell>
          <cell r="M25" t="str">
            <v>AVTVSI-ACC-</v>
          </cell>
          <cell r="N25" t="str">
            <v>Transfer</v>
          </cell>
          <cell r="O25" t="str">
            <v>Used</v>
          </cell>
        </row>
        <row r="26">
          <cell r="A26" t="str">
            <v>NXVPNSP0982100DC087600</v>
          </cell>
          <cell r="B26" t="str">
            <v>ACER</v>
          </cell>
          <cell r="C26" t="str">
            <v>P214-53 TRAVELMATE</v>
          </cell>
          <cell r="D26" t="str">
            <v>i5/8 GB DDR4/512 GB HDD/14.0"/WIN 10 PRO 64 BIT/CHARGER/3 YRS WARRANTY</v>
          </cell>
          <cell r="F26" t="str">
            <v>W/ BAG</v>
          </cell>
          <cell r="H26" t="str">
            <v>CT LINK</v>
          </cell>
          <cell r="I26">
            <v>45154</v>
          </cell>
          <cell r="K26" t="str">
            <v>FAMILY SHOPPERS UNLIMITED, INC.</v>
          </cell>
          <cell r="L26" t="str">
            <v>Merchandising</v>
          </cell>
          <cell r="M26" t="str">
            <v>AVFSUI-MER-</v>
          </cell>
          <cell r="N26" t="str">
            <v>Transfer</v>
          </cell>
          <cell r="O26" t="str">
            <v>Used</v>
          </cell>
        </row>
        <row r="27">
          <cell r="A27" t="str">
            <v>5CD243HKVK</v>
          </cell>
          <cell r="B27" t="str">
            <v>HP</v>
          </cell>
          <cell r="C27" t="str">
            <v>Victus Gaming Laptop 15-fb0091AX (79J61PA</v>
          </cell>
          <cell r="D27" t="str">
            <v>AMD RYZEN/16 GB DDR4/512 GB SSD + 1TB HDD/15.6"/WIN 11 PRO 64 BIT /CHARGER/3 YRS WARRANTY</v>
          </cell>
          <cell r="E27" t="str">
            <v>AMD Radeon RX 6500M Graphics (4 GB GDDR6 )</v>
          </cell>
          <cell r="F27" t="str">
            <v>W/ BAG</v>
          </cell>
          <cell r="H27" t="str">
            <v>CT LINK</v>
          </cell>
          <cell r="I27">
            <v>44963</v>
          </cell>
          <cell r="K27" t="str">
            <v>THE VILLAGE SERVER, INC.</v>
          </cell>
          <cell r="L27" t="str">
            <v>Marketing</v>
          </cell>
          <cell r="M27" t="str">
            <v>AVTVSI-MAR-</v>
          </cell>
          <cell r="N27" t="str">
            <v>Transfer</v>
          </cell>
          <cell r="O27" t="str">
            <v>Used</v>
          </cell>
        </row>
        <row r="28">
          <cell r="A28" t="str">
            <v>C0Z9563</v>
          </cell>
          <cell r="B28" t="str">
            <v>DELL</v>
          </cell>
          <cell r="C28" t="str">
            <v>3310 LATITUDE</v>
          </cell>
          <cell r="D28" t="str">
            <v>i5/8 GB DDR4/512 GB HDD/14.0"/WIN 10 PRO 64 BIT/CHARGER/3 YRS WARRANTY</v>
          </cell>
          <cell r="F28" t="str">
            <v>W/O BAG</v>
          </cell>
          <cell r="I28">
            <v>44265</v>
          </cell>
          <cell r="K28" t="str">
            <v>ALLDAY RETAIL CONCEPTS INC.</v>
          </cell>
          <cell r="L28" t="str">
            <v>Store - Operations</v>
          </cell>
          <cell r="M28" t="str">
            <v>AVARCI-OPS-</v>
          </cell>
          <cell r="N28" t="str">
            <v>Transfer</v>
          </cell>
        </row>
        <row r="29">
          <cell r="A29" t="str">
            <v>5CD241DBMK</v>
          </cell>
          <cell r="B29" t="str">
            <v>HP</v>
          </cell>
          <cell r="C29" t="str">
            <v>Victus Gaming Laptop 15-fb0091AX (79J61PA</v>
          </cell>
          <cell r="D29" t="str">
            <v>AMD RYZEN/16 GB DDR4/512 GB SSD + 1TB HDD/15.6"/WIN 11 PRO 64 BIT /CHARGER/3 YRS WARRANTY</v>
          </cell>
          <cell r="F29" t="str">
            <v>W/ BAG</v>
          </cell>
          <cell r="H29" t="str">
            <v>CT LINK</v>
          </cell>
          <cell r="I29">
            <v>44949</v>
          </cell>
          <cell r="K29" t="str">
            <v>THE VILLAGE SERVER, INC.</v>
          </cell>
          <cell r="L29" t="str">
            <v>Marketing</v>
          </cell>
          <cell r="M29" t="str">
            <v>AVTVSI-MAR-</v>
          </cell>
          <cell r="N29" t="str">
            <v>Transfer</v>
          </cell>
        </row>
        <row r="30">
          <cell r="A30" t="str">
            <v>5CD31248DW</v>
          </cell>
          <cell r="B30" t="str">
            <v>HP</v>
          </cell>
          <cell r="C30" t="str">
            <v>450 G10 PROBOOK</v>
          </cell>
          <cell r="D30" t="str">
            <v>i5/8 GB DDR4 +8GB ADDTL./512 GB SSD/15.6"/WIN 11 PRO 64 BIT/CHARGER/3 YRS WARRANTY</v>
          </cell>
          <cell r="F30" t="str">
            <v>W/ BAG</v>
          </cell>
          <cell r="G30">
            <v>8000400977</v>
          </cell>
          <cell r="H30" t="str">
            <v>YNZAL MARKETING CORP</v>
          </cell>
          <cell r="I30">
            <v>45188</v>
          </cell>
          <cell r="J30" t="str">
            <v>ACCTNG - LENARD ANDAL</v>
          </cell>
          <cell r="K30" t="str">
            <v>ALLHOME CORP.</v>
          </cell>
          <cell r="L30" t="str">
            <v>Accounting</v>
          </cell>
          <cell r="M30" t="str">
            <v>AVAHC-ACC-011</v>
          </cell>
          <cell r="O30" t="str">
            <v>New</v>
          </cell>
        </row>
        <row r="31">
          <cell r="A31" t="str">
            <v>PW023JXV</v>
          </cell>
          <cell r="B31" t="str">
            <v>LENOVO</v>
          </cell>
          <cell r="C31" t="str">
            <v>ThinkBook 13s G2 ITL</v>
          </cell>
          <cell r="D31" t="str">
            <v>i5/8 GB DDR4/512 GB SSD/14.0"/WIN 10 PRO 64 BIT/CHARGER/3 YRS WARRANTY</v>
          </cell>
          <cell r="E31" t="str">
            <v>Intel® Iris® Xe Graphics</v>
          </cell>
          <cell r="F31" t="str">
            <v>W/ BAG</v>
          </cell>
          <cell r="H31" t="str">
            <v>JUMP SOLUTIONS INC.</v>
          </cell>
          <cell r="I31">
            <v>45047</v>
          </cell>
          <cell r="K31" t="str">
            <v>THE VILLAGE SERVER, INC.</v>
          </cell>
          <cell r="L31" t="str">
            <v>Marketing</v>
          </cell>
          <cell r="M31" t="str">
            <v>AVTVSI-MAR-</v>
          </cell>
          <cell r="N31" t="str">
            <v>Transfer</v>
          </cell>
        </row>
        <row r="32">
          <cell r="A32" t="str">
            <v>5CD0128MJJ</v>
          </cell>
          <cell r="B32" t="str">
            <v>HP</v>
          </cell>
          <cell r="C32" t="str">
            <v>450 G10 PROBOOK</v>
          </cell>
          <cell r="D32" t="str">
            <v>i5/8 GB DDR4/1 TB HDD/14.0"/WIN 11 PRO 64 BIT/CHARGER/3 YRS WARRANTY</v>
          </cell>
          <cell r="F32" t="str">
            <v>W/O BAG</v>
          </cell>
          <cell r="H32" t="str">
            <v>MERIDIAN I.T. CORPORATION</v>
          </cell>
          <cell r="I32">
            <v>44629</v>
          </cell>
          <cell r="K32" t="str">
            <v>ALLDAY RETAIL CONCEPTS INC.</v>
          </cell>
          <cell r="L32" t="str">
            <v>Finance</v>
          </cell>
          <cell r="M32" t="str">
            <v>AVARCI-FIN-</v>
          </cell>
          <cell r="N32" t="str">
            <v>Service Laptop</v>
          </cell>
          <cell r="O32" t="str">
            <v>Used</v>
          </cell>
        </row>
        <row r="33">
          <cell r="A33" t="str">
            <v>JZG3R93</v>
          </cell>
          <cell r="B33" t="str">
            <v>DELL</v>
          </cell>
          <cell r="C33" t="str">
            <v>14 5410 INSPIRON</v>
          </cell>
          <cell r="D33" t="str">
            <v>i5/8 GB DDR4/512 GB SSD/14.0"/WIN 10 PRO 64 BIT/CHARGER/3 YRS WARRANTY</v>
          </cell>
          <cell r="E33" t="str">
            <v>NVIDIA GeForce MX450 2GB</v>
          </cell>
          <cell r="F33" t="str">
            <v>W/O BAG</v>
          </cell>
          <cell r="I33">
            <v>44342</v>
          </cell>
          <cell r="K33" t="str">
            <v>ALLHOME CORP.</v>
          </cell>
          <cell r="M33" t="e">
            <v>#N/A</v>
          </cell>
          <cell r="N33" t="str">
            <v>Transfer</v>
          </cell>
        </row>
        <row r="34">
          <cell r="A34" t="str">
            <v>PF3D0CHJ</v>
          </cell>
          <cell r="B34" t="str">
            <v>LENOVO</v>
          </cell>
          <cell r="C34" t="str">
            <v>E14 Gen 4 , 21ECS0MQ00</v>
          </cell>
          <cell r="D34" t="str">
            <v>i5/8 GB DDR4/512 GB SSD/14.0"/WIN 10 PRO 64 BIT/CHARGER/3 YRS WARRANTY</v>
          </cell>
          <cell r="E34" t="str">
            <v>Intel® Iris® Xe Graphics</v>
          </cell>
          <cell r="F34" t="str">
            <v>W/ BAG</v>
          </cell>
          <cell r="H34" t="str">
            <v>JUMP SOLUTIONS INC.</v>
          </cell>
          <cell r="I34">
            <v>44652</v>
          </cell>
          <cell r="K34" t="str">
            <v>THE VILLAGE SERVER, INC.</v>
          </cell>
          <cell r="L34" t="str">
            <v>Accounting</v>
          </cell>
          <cell r="M34" t="str">
            <v>AVTVSI-ACC-</v>
          </cell>
          <cell r="N34" t="str">
            <v>Transfer</v>
          </cell>
        </row>
        <row r="35">
          <cell r="A35" t="str">
            <v>NXVEASP05281108EB47600</v>
          </cell>
          <cell r="B35" t="str">
            <v>ACER</v>
          </cell>
          <cell r="C35" t="str">
            <v>P259 TRAVELMATE</v>
          </cell>
          <cell r="D35" t="str">
            <v>i5/8 GB DDR4/512 GB HDD/14.0"/WIN 10 PRO 64 BIT/CHARGER/3 YRS WARRANTY</v>
          </cell>
          <cell r="F35" t="str">
            <v>W/O BAG</v>
          </cell>
          <cell r="M35" t="e">
            <v>#N/A</v>
          </cell>
          <cell r="N35" t="str">
            <v>Service Laptop</v>
          </cell>
          <cell r="O35" t="str">
            <v>Used</v>
          </cell>
        </row>
        <row r="36">
          <cell r="A36" t="str">
            <v>9S716R612018ZLC000104</v>
          </cell>
          <cell r="B36" t="str">
            <v>MSI</v>
          </cell>
          <cell r="C36" t="str">
            <v>GF63 Thin 11SC</v>
          </cell>
          <cell r="D36" t="str">
            <v>i7/16 GB DDR4/512 GB SSD/15.6"/WIN 10 PRO 64 BIT/CHARGER/3 YRS WARRANTY</v>
          </cell>
          <cell r="E36" t="str">
            <v>NVIDIA GeForce RTX 3050</v>
          </cell>
          <cell r="F36" t="str">
            <v>W/ BAG</v>
          </cell>
          <cell r="H36" t="str">
            <v>JUMP SOLUTIONS INC.</v>
          </cell>
          <cell r="I36">
            <v>44721</v>
          </cell>
          <cell r="K36" t="str">
            <v>THE VILLAGE SERVER, INC.</v>
          </cell>
          <cell r="L36" t="str">
            <v>Interior Design</v>
          </cell>
          <cell r="M36" t="str">
            <v>AVTVSI-ID-</v>
          </cell>
          <cell r="N36" t="str">
            <v>Transfer</v>
          </cell>
          <cell r="O36" t="str">
            <v>Used</v>
          </cell>
        </row>
        <row r="37">
          <cell r="A37" t="str">
            <v>MP26AZKF</v>
          </cell>
          <cell r="B37" t="str">
            <v>LENOVO</v>
          </cell>
          <cell r="C37" t="str">
            <v>ThinkBook 15 G2 ITL Laptop - Type 20VE</v>
          </cell>
          <cell r="D37" t="str">
            <v>i5/16 GB DDR4/512 GB SSD/15.6"/WIN 10 PRO 64 BIT/CHARGER/3 YRS WARRANTY</v>
          </cell>
          <cell r="E37" t="str">
            <v>NVIDIA GeForce MX450 2GB</v>
          </cell>
          <cell r="F37" t="str">
            <v>W/ BAG</v>
          </cell>
          <cell r="H37" t="str">
            <v>MUSTARDSEED</v>
          </cell>
          <cell r="I37">
            <v>45191</v>
          </cell>
          <cell r="K37" t="str">
            <v>THE VILLAGE SERVER, INC.</v>
          </cell>
          <cell r="L37" t="str">
            <v>Accounting</v>
          </cell>
          <cell r="M37" t="str">
            <v>AVTVSI-ACC-</v>
          </cell>
          <cell r="N37" t="str">
            <v>Transfer</v>
          </cell>
          <cell r="O37" t="str">
            <v>Used</v>
          </cell>
        </row>
        <row r="38">
          <cell r="A38" t="str">
            <v>PF17MJ2R</v>
          </cell>
          <cell r="B38" t="str">
            <v>LENOVO</v>
          </cell>
          <cell r="C38" t="str">
            <v>E480</v>
          </cell>
          <cell r="D38" t="str">
            <v>i5/8 GB DDR4/1 TB HDD/14.0"/WIN 10 PRO 64 BIT/CHARGER /3 YRS WARRANTY</v>
          </cell>
          <cell r="F38" t="str">
            <v>W/O BAG</v>
          </cell>
          <cell r="K38" t="str">
            <v>ALLGREEN RETAIL, INC.</v>
          </cell>
          <cell r="L38" t="str">
            <v>Accounting</v>
          </cell>
          <cell r="M38" t="str">
            <v>AVAGRI-ACC-</v>
          </cell>
          <cell r="N38" t="str">
            <v>Transfer</v>
          </cell>
          <cell r="O38" t="str">
            <v>Used</v>
          </cell>
        </row>
        <row r="39">
          <cell r="A39" t="str">
            <v>MP2H8ZTP</v>
          </cell>
          <cell r="B39" t="str">
            <v>LENOVO</v>
          </cell>
          <cell r="C39" t="str">
            <v>THINKBOOK 21JC007MPH 14 G5</v>
          </cell>
          <cell r="D39" t="str">
            <v>i5/8 GB DDR4/512 GB SSD/14.0"/WIN 11 PRO 64 BIT /CHARGER/3 YRS WARRANTY</v>
          </cell>
          <cell r="F39" t="str">
            <v>W/ BAG</v>
          </cell>
          <cell r="G39">
            <v>8871090628</v>
          </cell>
          <cell r="H39" t="str">
            <v>JUMP SOLUTIONS INC.</v>
          </cell>
          <cell r="I39">
            <v>45188</v>
          </cell>
          <cell r="J39" t="str">
            <v>HR - KRISTEL TILOS</v>
          </cell>
          <cell r="K39" t="str">
            <v>ALLDAY MARTS INC.</v>
          </cell>
          <cell r="L39" t="str">
            <v>Merchandising</v>
          </cell>
          <cell r="M39" t="str">
            <v>AVAMI-MER-001</v>
          </cell>
          <cell r="O39" t="str">
            <v>New</v>
          </cell>
        </row>
        <row r="40">
          <cell r="A40" t="str">
            <v>MP2H8ZSR</v>
          </cell>
          <cell r="B40" t="str">
            <v>LENOVO</v>
          </cell>
          <cell r="C40" t="str">
            <v>THINKBOOK 21JC007MPH 14 G5</v>
          </cell>
          <cell r="D40" t="str">
            <v>i5/8 GB DDR4/512 GB SSD/14.0"/WIN 11 PRO 64 BIT /CHARGER/3 YRS WARRANTY</v>
          </cell>
          <cell r="F40" t="str">
            <v>W/ BAG</v>
          </cell>
          <cell r="G40">
            <v>8871090626</v>
          </cell>
          <cell r="H40" t="str">
            <v>JUMP SOLUTIONS INC.</v>
          </cell>
          <cell r="I40">
            <v>45188</v>
          </cell>
          <cell r="J40" t="str">
            <v>HR - KRISTEL TILOS</v>
          </cell>
          <cell r="K40" t="str">
            <v>ALLDAY MARTS INC.</v>
          </cell>
          <cell r="L40" t="str">
            <v>Merchandising</v>
          </cell>
          <cell r="M40" t="str">
            <v>AVAMI-MER-002</v>
          </cell>
          <cell r="O40" t="str">
            <v>New</v>
          </cell>
        </row>
        <row r="41">
          <cell r="A41" t="str">
            <v xml:space="preserve">MPZH8ZTY </v>
          </cell>
          <cell r="B41" t="str">
            <v>LENOVO</v>
          </cell>
          <cell r="C41" t="str">
            <v>THINKBOOK 21JC007MPH 14 G5</v>
          </cell>
          <cell r="D41" t="str">
            <v>i5/8 GB DDR4/512 GB SSD/14.0"/WIN 11 PRO 64 BIT /CHARGER/3 YRS WARRANTY</v>
          </cell>
          <cell r="F41" t="str">
            <v>W/ BAG</v>
          </cell>
          <cell r="G41">
            <v>8871090632</v>
          </cell>
          <cell r="H41" t="str">
            <v>JUMP SOLUTIONS INC.</v>
          </cell>
          <cell r="I41">
            <v>45188</v>
          </cell>
          <cell r="J41" t="str">
            <v>HR - KRISTEL TILOS</v>
          </cell>
          <cell r="K41" t="str">
            <v>ALLDAY MARTS INC.</v>
          </cell>
          <cell r="L41" t="str">
            <v>Merchandising</v>
          </cell>
          <cell r="M41" t="str">
            <v>AVAMI-MER-003</v>
          </cell>
          <cell r="O41" t="str">
            <v>New</v>
          </cell>
        </row>
        <row r="42">
          <cell r="A42" t="str">
            <v>MPZH8ZVE</v>
          </cell>
          <cell r="B42" t="str">
            <v>LENOVO</v>
          </cell>
          <cell r="C42" t="str">
            <v>THINKBOOK 21JC007MPH 14 G5</v>
          </cell>
          <cell r="D42" t="str">
            <v>i5/8 GB DDR4/512 GB SSD/14.0"/WIN 11 PRO 64 BIT /CHARGER/3 YRS WARRANTY</v>
          </cell>
          <cell r="F42" t="str">
            <v>W/ BAG</v>
          </cell>
          <cell r="G42">
            <v>8871090632</v>
          </cell>
          <cell r="H42" t="str">
            <v>JUMP SOLUTIONS INC.</v>
          </cell>
          <cell r="I42">
            <v>45188</v>
          </cell>
          <cell r="J42" t="str">
            <v>HR - KRISTEL TILOS</v>
          </cell>
          <cell r="K42" t="str">
            <v>ALLDAY MARTS INC.</v>
          </cell>
          <cell r="L42" t="str">
            <v>Merchandising</v>
          </cell>
          <cell r="M42" t="str">
            <v>AVAMI-MER-004</v>
          </cell>
          <cell r="O42" t="str">
            <v>New</v>
          </cell>
        </row>
        <row r="43">
          <cell r="A43" t="str">
            <v>MP2H8ZT4</v>
          </cell>
          <cell r="B43" t="str">
            <v>LENOVO</v>
          </cell>
          <cell r="C43" t="str">
            <v>THINKBOOK 21JC007MPH 14 G5</v>
          </cell>
          <cell r="D43" t="str">
            <v>i5/8 GB DDR4/512 GB SSD/14.0"/WIN 11 PRO 64 BIT /CHARGER/3 YRS WARRANTY</v>
          </cell>
          <cell r="F43" t="str">
            <v>W/ BAG</v>
          </cell>
          <cell r="G43">
            <v>8871090632</v>
          </cell>
          <cell r="H43" t="str">
            <v>JUMP SOLUTIONS INC.</v>
          </cell>
          <cell r="I43">
            <v>45188</v>
          </cell>
          <cell r="J43" t="str">
            <v>HR - KRISTEL TILOS</v>
          </cell>
          <cell r="K43" t="str">
            <v>ALLDAY MARTS INC.</v>
          </cell>
          <cell r="L43" t="str">
            <v>Merchandising</v>
          </cell>
          <cell r="M43" t="str">
            <v>AVAMI-MER-005</v>
          </cell>
          <cell r="O43" t="str">
            <v>New</v>
          </cell>
        </row>
        <row r="44">
          <cell r="A44" t="str">
            <v>FVFJC7EWQ6LC</v>
          </cell>
          <cell r="B44" t="str">
            <v>MACBOOK</v>
          </cell>
          <cell r="C44" t="str">
            <v>AIR M1, 2020</v>
          </cell>
          <cell r="D44" t="str">
            <v>M1/8GB /256 GB SSD/13.6"/macOS Monterey Version 12.5/CHARGER/3 YRS WARRANTY</v>
          </cell>
          <cell r="F44" t="str">
            <v>W/O BAG</v>
          </cell>
          <cell r="H44" t="str">
            <v>ALLHOME CORP.</v>
          </cell>
          <cell r="I44">
            <v>44830</v>
          </cell>
          <cell r="K44" t="str">
            <v>ALLHOME CORP.</v>
          </cell>
          <cell r="L44" t="str">
            <v>Marketing</v>
          </cell>
          <cell r="M44" t="str">
            <v>AVAHC-MAR-</v>
          </cell>
          <cell r="N44" t="str">
            <v>Transfer</v>
          </cell>
          <cell r="O44" t="str">
            <v>Used</v>
          </cell>
        </row>
        <row r="45">
          <cell r="A45" t="str">
            <v>5CD9112218</v>
          </cell>
          <cell r="B45" t="str">
            <v>HP</v>
          </cell>
          <cell r="C45" t="str">
            <v>440 G05 PROBOOK</v>
          </cell>
          <cell r="D45" t="str">
            <v>i7/8 GB DDR4/1 TB SSD/14.0"/WIN 10 PRO 64 BIT/CHARGER/3 YRS WARRANTY</v>
          </cell>
          <cell r="F45" t="str">
            <v>W/O BAG</v>
          </cell>
          <cell r="I45">
            <v>43539</v>
          </cell>
          <cell r="K45" t="str">
            <v>ALLDAY MARTS INC.</v>
          </cell>
          <cell r="L45" t="str">
            <v>Finance</v>
          </cell>
          <cell r="M45" t="str">
            <v>AVAMI-FIN-</v>
          </cell>
          <cell r="N45" t="str">
            <v>Service Laptop</v>
          </cell>
          <cell r="O45" t="str">
            <v>Used</v>
          </cell>
        </row>
        <row r="46">
          <cell r="A46" t="str">
            <v>PF44Y33X</v>
          </cell>
          <cell r="B46" t="str">
            <v>LENOVO</v>
          </cell>
          <cell r="C46" t="str">
            <v>E14 Gen 4 , 21ECS0MQ00</v>
          </cell>
          <cell r="D46" t="str">
            <v>AMD Ryzen 5 5625U/16 GB DDR4/512 GB SSD/14.0"/WIN 10 PRO 64 BIT/CHARGER/3 YRS WARRANTY</v>
          </cell>
          <cell r="E46" t="str">
            <v>AMD Radeon™ Graphics 2.30GHZ</v>
          </cell>
          <cell r="F46" t="str">
            <v>W/ BAG</v>
          </cell>
          <cell r="H46" t="str">
            <v>JUMP SOLUTIONS INC.</v>
          </cell>
          <cell r="I46">
            <v>45097</v>
          </cell>
          <cell r="K46" t="str">
            <v>ALLHOME CORP.</v>
          </cell>
          <cell r="L46" t="str">
            <v>Merchandising</v>
          </cell>
          <cell r="M46" t="str">
            <v>HOF-AHC-MERL005</v>
          </cell>
          <cell r="N46" t="str">
            <v>Transfer</v>
          </cell>
        </row>
        <row r="47">
          <cell r="A47" t="str">
            <v>NXA1WSP00304602D4C3400</v>
          </cell>
          <cell r="B47" t="str">
            <v>ACER</v>
          </cell>
          <cell r="C47" t="str">
            <v>A514-54G ASPIRE</v>
          </cell>
          <cell r="D47" t="str">
            <v>i7/8 GB DDR4/256 GB SSD + 1 TB HDD/15.6"/WIN 11 HOME 64 BIT/CHARGER/3 YRS WARRANTY</v>
          </cell>
          <cell r="F47" t="str">
            <v>W/O BAG</v>
          </cell>
          <cell r="H47" t="str">
            <v>PROVANTAGE</v>
          </cell>
          <cell r="I47">
            <v>45069</v>
          </cell>
          <cell r="K47" t="str">
            <v>ALLHOME CORP.</v>
          </cell>
          <cell r="L47" t="str">
            <v>Accounting &amp; Finance</v>
          </cell>
          <cell r="M47" t="str">
            <v>AVAHC-ACC-</v>
          </cell>
          <cell r="N47" t="str">
            <v>Transfer</v>
          </cell>
          <cell r="O47" t="str">
            <v>Used</v>
          </cell>
        </row>
        <row r="48">
          <cell r="A48" t="str">
            <v>5CD0128MJ9</v>
          </cell>
          <cell r="B48" t="str">
            <v>HP</v>
          </cell>
          <cell r="C48" t="str">
            <v>440 G7 PROBOOK</v>
          </cell>
          <cell r="D48" t="str">
            <v>i5/8 GB DDR4/512 GB SSD/12.0"/WIN 11 PRO 64 BIT /CHARGER/3 YRS WARRANTY</v>
          </cell>
          <cell r="F48" t="str">
            <v>W/O BAG</v>
          </cell>
          <cell r="H48" t="str">
            <v>MERIDIAN I.T. CORPORATION</v>
          </cell>
          <cell r="I48">
            <v>43971</v>
          </cell>
          <cell r="K48" t="str">
            <v>ALLHOME CORP.</v>
          </cell>
          <cell r="L48" t="str">
            <v>Human Resources</v>
          </cell>
          <cell r="M48" t="str">
            <v>HOF-AV-HRDL014</v>
          </cell>
          <cell r="N48" t="str">
            <v>Service Laptop</v>
          </cell>
          <cell r="O48" t="str">
            <v>Used</v>
          </cell>
        </row>
        <row r="49">
          <cell r="A49" t="str">
            <v>2VLH2X2</v>
          </cell>
          <cell r="B49" t="str">
            <v>DELL</v>
          </cell>
          <cell r="C49" t="str">
            <v>5400 LATITUDE</v>
          </cell>
          <cell r="D49" t="str">
            <v>i5/8GB DDR4/512GB SSD/12.0"/WIN 11 PRO 64 BIT /CHARGER/3 YRS WARRANTY</v>
          </cell>
          <cell r="F49" t="str">
            <v>W/O BAG</v>
          </cell>
          <cell r="H49" t="str">
            <v>ALLHOME CORP.</v>
          </cell>
          <cell r="I49">
            <v>44120</v>
          </cell>
          <cell r="K49" t="str">
            <v>THE VILLAGE SERVER, INC.</v>
          </cell>
          <cell r="L49" t="str">
            <v>Accounting</v>
          </cell>
          <cell r="M49" t="str">
            <v>HOF-TVS-ACCL008</v>
          </cell>
          <cell r="N49" t="str">
            <v>Service Laptop</v>
          </cell>
          <cell r="O49" t="str">
            <v>Used</v>
          </cell>
        </row>
        <row r="50">
          <cell r="A50" t="str">
            <v>5CD3259J4P</v>
          </cell>
          <cell r="B50" t="str">
            <v>HP</v>
          </cell>
          <cell r="C50" t="str">
            <v>440 G10 PROBOOK</v>
          </cell>
          <cell r="D50" t="str">
            <v>i5/8 GB DDR4/512 GB SSD/14.0"/WIN 11 PRO 64 BIT /CHARGER/3 YRS WARRANTY</v>
          </cell>
          <cell r="F50" t="str">
            <v>W/ BAG</v>
          </cell>
          <cell r="G50">
            <v>8000369337</v>
          </cell>
          <cell r="H50" t="str">
            <v>YNZAL MARKETING CORP</v>
          </cell>
          <cell r="I50">
            <v>45194</v>
          </cell>
          <cell r="J50" t="str">
            <v>HR- JANELLA BUNAGAN</v>
          </cell>
          <cell r="K50" t="str">
            <v>ALLDAY MARTS INC.</v>
          </cell>
          <cell r="L50" t="str">
            <v>Central Operations</v>
          </cell>
          <cell r="M50" t="str">
            <v>AVAMI-OPS-001</v>
          </cell>
          <cell r="O50" t="str">
            <v>New</v>
          </cell>
        </row>
        <row r="51">
          <cell r="A51" t="str">
            <v>5CD3259J4B</v>
          </cell>
          <cell r="B51" t="str">
            <v>HP</v>
          </cell>
          <cell r="C51" t="str">
            <v>440 G10 PROBOOK</v>
          </cell>
          <cell r="D51" t="str">
            <v>i5/8 GB DDR4/512 GB SSD/14.0"/WIN 11 PRO 64 BIT /CHARGER/3 YRS WARRANTY</v>
          </cell>
          <cell r="F51" t="str">
            <v>W/ BAG</v>
          </cell>
          <cell r="G51">
            <v>8000369231</v>
          </cell>
          <cell r="H51" t="str">
            <v>YNZAL MARKETING CORP</v>
          </cell>
          <cell r="I51">
            <v>45194</v>
          </cell>
          <cell r="J51" t="str">
            <v>HR - KRYSTEL NORIEN DALIDA</v>
          </cell>
          <cell r="K51" t="str">
            <v>ALLHOME CORP.</v>
          </cell>
          <cell r="L51" t="str">
            <v>Training</v>
          </cell>
          <cell r="M51" t="str">
            <v>AVAHC-TRA-001</v>
          </cell>
          <cell r="O51" t="str">
            <v>New</v>
          </cell>
        </row>
        <row r="52">
          <cell r="A52" t="str">
            <v>K2303N0021014</v>
          </cell>
          <cell r="B52" t="str">
            <v>MSI</v>
          </cell>
          <cell r="C52" t="str">
            <v>GF63 Thin 11SC</v>
          </cell>
          <cell r="D52" t="str">
            <v>i7/26 GB DDR4/512 GB SSD/15.6"/WIN 11 PRO 64 BIT/CHARGER/3 YRS WARRANTY</v>
          </cell>
          <cell r="E52" t="str">
            <v>GTX 1650 w/ Max-Q Design</v>
          </cell>
          <cell r="F52" t="str">
            <v>W/ BAG</v>
          </cell>
          <cell r="H52" t="str">
            <v>JUMP SOLUTIONS INC.</v>
          </cell>
          <cell r="I52">
            <v>45100</v>
          </cell>
          <cell r="K52" t="str">
            <v>ALLHOME CORP.</v>
          </cell>
          <cell r="L52" t="str">
            <v>Visuals</v>
          </cell>
          <cell r="M52" t="str">
            <v>STR-AHC-VISL004</v>
          </cell>
          <cell r="N52" t="str">
            <v>Transfer</v>
          </cell>
          <cell r="O52" t="str">
            <v>New</v>
          </cell>
        </row>
        <row r="53">
          <cell r="A53" t="str">
            <v>K2303N0021031</v>
          </cell>
          <cell r="B53" t="str">
            <v>MSI</v>
          </cell>
          <cell r="C53" t="str">
            <v>GF63 Thin 11SC</v>
          </cell>
          <cell r="D53" t="str">
            <v>i7/26 GB DDR4/512 GB SSD/15.6"/WIN 11 PRO 64 BIT/CHARGER/3 YRS WARRANTY</v>
          </cell>
          <cell r="E53" t="str">
            <v>GTX 1650 w/ Max-Q Design</v>
          </cell>
          <cell r="F53" t="str">
            <v>W/ BAG</v>
          </cell>
          <cell r="H53" t="str">
            <v>JUMP SOLUTIONS INC.</v>
          </cell>
          <cell r="I53">
            <v>45100</v>
          </cell>
          <cell r="K53" t="str">
            <v>ALLHOME CORP.</v>
          </cell>
          <cell r="L53" t="str">
            <v>Visuals</v>
          </cell>
          <cell r="M53" t="str">
            <v>STR-AHC-VISL009</v>
          </cell>
          <cell r="O53" t="str">
            <v>New</v>
          </cell>
        </row>
        <row r="54">
          <cell r="A54" t="str">
            <v>5CD8327TQ3</v>
          </cell>
          <cell r="B54" t="str">
            <v>HP</v>
          </cell>
          <cell r="C54" t="str">
            <v>440 G05 PROBOOK</v>
          </cell>
          <cell r="D54" t="str">
            <v>i5/8GB DDR4/1 TB HDD/14.0"/WIN 11 PRO 64 BIT/CHARGER/3 YRS WARRANTY</v>
          </cell>
          <cell r="F54" t="str">
            <v>W/ BAG</v>
          </cell>
          <cell r="H54" t="str">
            <v>MERIDIAN I.T. CORPORATION</v>
          </cell>
          <cell r="I54">
            <v>43328</v>
          </cell>
          <cell r="K54" t="str">
            <v>ALLDAY RETAIL CONCEPTS INC.</v>
          </cell>
          <cell r="L54" t="str">
            <v>Central Operations</v>
          </cell>
          <cell r="M54" t="str">
            <v>HOF-ADR-OPSL016</v>
          </cell>
          <cell r="N54" t="str">
            <v>Service Laptop</v>
          </cell>
          <cell r="O54" t="str">
            <v>Used</v>
          </cell>
        </row>
        <row r="55">
          <cell r="A55" t="str">
            <v>5CD1463XGH</v>
          </cell>
          <cell r="B55" t="str">
            <v>HP</v>
          </cell>
          <cell r="C55" t="str">
            <v>440 G08 PROBOOK</v>
          </cell>
          <cell r="D55" t="str">
            <v>i5/16 GB DDR4/512 SSD/14.0"/WIN 10 PRO 64 BIT/CHARGER/3 YRS WARRANTY</v>
          </cell>
          <cell r="F55" t="str">
            <v>W/ BAG</v>
          </cell>
          <cell r="H55" t="str">
            <v>ALLHOME CORP.</v>
          </cell>
          <cell r="K55" t="str">
            <v>ALLDAY RETAIL CONCEPTS INC.</v>
          </cell>
          <cell r="L55" t="str">
            <v>Merchandising</v>
          </cell>
          <cell r="M55" t="str">
            <v>HOF-ADR-MERL008</v>
          </cell>
          <cell r="N55" t="str">
            <v>Transfer</v>
          </cell>
          <cell r="O55" t="str">
            <v>Used</v>
          </cell>
        </row>
        <row r="56">
          <cell r="A56" t="str">
            <v>5CD926BJYV</v>
          </cell>
          <cell r="B56" t="str">
            <v>HP</v>
          </cell>
          <cell r="C56" t="str">
            <v>440 G06 PROBOOK</v>
          </cell>
          <cell r="D56" t="str">
            <v>i5/8 GB DDR4/512 GB SSD/14.0"/WIN 10 PRO 64 BIT/CHARGER/3 YRS WARRANTY</v>
          </cell>
          <cell r="F56" t="str">
            <v>W/O BAG</v>
          </cell>
          <cell r="H56" t="str">
            <v>MERIDIAN I.T. CORPORATION</v>
          </cell>
          <cell r="I56">
            <v>44402</v>
          </cell>
          <cell r="K56" t="str">
            <v>ALLDAY MARTS INC.</v>
          </cell>
          <cell r="L56" t="str">
            <v>Human Resources</v>
          </cell>
          <cell r="M56" t="str">
            <v>HOF-ADM-HRDL002</v>
          </cell>
          <cell r="N56" t="str">
            <v>Service Laptop</v>
          </cell>
          <cell r="O56" t="str">
            <v>Slighty Damage</v>
          </cell>
        </row>
        <row r="57">
          <cell r="A57" t="str">
            <v>5CD3259J4L</v>
          </cell>
          <cell r="B57" t="str">
            <v>HP</v>
          </cell>
          <cell r="C57" t="str">
            <v>440 G10 PROBOOK</v>
          </cell>
          <cell r="D57" t="str">
            <v>i5/8 GB DDR4/512 GB SSD/14.0"/WIN 11 PRO 64 BIT /CHARGER/3 YRS WARRANTY</v>
          </cell>
          <cell r="F57" t="str">
            <v>W/ BAG</v>
          </cell>
          <cell r="H57" t="str">
            <v>ALLHOME CORP.</v>
          </cell>
          <cell r="I57">
            <v>45076</v>
          </cell>
          <cell r="K57" t="str">
            <v>ALLHOME CORP.</v>
          </cell>
          <cell r="L57" t="str">
            <v>Business System</v>
          </cell>
          <cell r="M57" t="str">
            <v>AVAHC-ITG-001</v>
          </cell>
          <cell r="O57" t="str">
            <v>New</v>
          </cell>
        </row>
        <row r="58">
          <cell r="A58" t="str">
            <v>5CD3259J4F</v>
          </cell>
          <cell r="B58" t="str">
            <v>HP</v>
          </cell>
          <cell r="C58" t="str">
            <v>440 G10 PROBOOK</v>
          </cell>
          <cell r="D58" t="str">
            <v>i5/8 GB DDR4/512 GB SSD/14.0"/WIN 11 PRO 64 BIT /CHARGER/3 YRS WARRANTY</v>
          </cell>
          <cell r="F58" t="str">
            <v>W/ BAG</v>
          </cell>
          <cell r="K58" t="str">
            <v>ALLHOME CORP.</v>
          </cell>
          <cell r="L58" t="str">
            <v>Finance - Operations</v>
          </cell>
          <cell r="M58" t="str">
            <v>AVAHC-FIN-002</v>
          </cell>
          <cell r="O58" t="str">
            <v>New</v>
          </cell>
        </row>
        <row r="59">
          <cell r="A59" t="str">
            <v>CND9436X58</v>
          </cell>
          <cell r="B59" t="str">
            <v>HP</v>
          </cell>
          <cell r="C59" t="str">
            <v>15v G5 ZBOOK</v>
          </cell>
          <cell r="D59" t="str">
            <v xml:space="preserve">i5 ; 1TB; WINDOWS PRO 10; 16GB; 64 BIT; </v>
          </cell>
          <cell r="F59" t="str">
            <v>W/ BAG</v>
          </cell>
          <cell r="H59" t="str">
            <v>MERIDIAN I.T. CORPORATION</v>
          </cell>
          <cell r="I59">
            <v>43787</v>
          </cell>
          <cell r="M59" t="str">
            <v>HOF-ADM-VISL005</v>
          </cell>
          <cell r="N59" t="str">
            <v>Service Laptop</v>
          </cell>
          <cell r="O59" t="str">
            <v>Used</v>
          </cell>
        </row>
        <row r="60">
          <cell r="A60" t="str">
            <v>PF2LE6EH</v>
          </cell>
          <cell r="B60" t="str">
            <v>LENOVO</v>
          </cell>
          <cell r="C60" t="str">
            <v>THINKPAD L15 GEN1</v>
          </cell>
          <cell r="D60" t="str">
            <v>i5/16 GB DDR4/512 GB SSD/15.6"/WIN 10 PRO 64 BIT/CHARGER/3 YRS WARRANTY</v>
          </cell>
          <cell r="F60" t="str">
            <v>W/O BAG</v>
          </cell>
          <cell r="H60" t="str">
            <v>MODERNTECH COMPUTER SYSTEM, INC.</v>
          </cell>
          <cell r="I60">
            <v>44287</v>
          </cell>
          <cell r="M60" t="e">
            <v>#N/A</v>
          </cell>
          <cell r="N60" t="str">
            <v>Service Laptop</v>
          </cell>
          <cell r="O60" t="str">
            <v>Used</v>
          </cell>
        </row>
        <row r="61">
          <cell r="A61" t="str">
            <v>PF27D1CV</v>
          </cell>
          <cell r="B61" t="str">
            <v>LENOVO</v>
          </cell>
          <cell r="C61" t="str">
            <v>IDEAPAD 3-14IIL05</v>
          </cell>
          <cell r="D61" t="str">
            <v>i5/8 GB DDR4/512 GB SSD/12.0"/WIN 11 PRO 64 BIT /CHARGER/3 YRS WARRANTY</v>
          </cell>
          <cell r="E61" t="str">
            <v xml:space="preserve">NVIDIA GeForce MX330 2GB </v>
          </cell>
          <cell r="F61" t="str">
            <v>W/ BAG</v>
          </cell>
          <cell r="I61">
            <v>44075</v>
          </cell>
          <cell r="M61" t="e">
            <v>#N/A</v>
          </cell>
          <cell r="N61" t="str">
            <v>Transfer</v>
          </cell>
          <cell r="O61" t="str">
            <v>Used</v>
          </cell>
        </row>
        <row r="62">
          <cell r="A62" t="str">
            <v>PF2LE51E</v>
          </cell>
          <cell r="B62" t="str">
            <v>LENOVO</v>
          </cell>
          <cell r="C62" t="str">
            <v>THINKPAD L15 GEN1</v>
          </cell>
          <cell r="D62" t="str">
            <v>i5/16 GB DDR4/512 GB SSD/15.6"/WIN 10 PRO 64 BIT/CHARGER/3 YRS WARRANTY</v>
          </cell>
          <cell r="F62" t="str">
            <v>W/ BAG</v>
          </cell>
          <cell r="H62" t="str">
            <v>MODERNTECH COMPUTER SYSTEM, INC.</v>
          </cell>
          <cell r="I62">
            <v>44287</v>
          </cell>
          <cell r="K62" t="str">
            <v>ALLDAY MARTS INC.</v>
          </cell>
          <cell r="L62" t="str">
            <v>Merchandising</v>
          </cell>
          <cell r="M62" t="str">
            <v>AVAMI-MER-006</v>
          </cell>
          <cell r="N62" t="str">
            <v>Transfer</v>
          </cell>
          <cell r="O62" t="str">
            <v>Used</v>
          </cell>
        </row>
        <row r="63">
          <cell r="A63" t="str">
            <v>5CD9494W31</v>
          </cell>
          <cell r="B63" t="str">
            <v>HP</v>
          </cell>
          <cell r="C63" t="str">
            <v>440 G06 PROBOOK</v>
          </cell>
          <cell r="D63" t="str">
            <v>i5/8GB DDR4/1 TB HDD/14.0"/WIN 11 PRO 64 BIT/CHARGER/3 YRS WARRANTY</v>
          </cell>
          <cell r="F63" t="str">
            <v>W/O BAG</v>
          </cell>
          <cell r="H63" t="str">
            <v>MERIDIAN I.T. CORPORATION</v>
          </cell>
          <cell r="I63">
            <v>43810</v>
          </cell>
          <cell r="K63" t="str">
            <v>THE VILLAGE SERVER, INC.</v>
          </cell>
          <cell r="L63" t="str">
            <v>Business System</v>
          </cell>
          <cell r="M63" t="str">
            <v>AVTVSI-ITG-004</v>
          </cell>
          <cell r="N63" t="str">
            <v>Service Laptop</v>
          </cell>
          <cell r="O63" t="str">
            <v>Used</v>
          </cell>
        </row>
        <row r="64">
          <cell r="A64" t="str">
            <v>5CD0128MJR</v>
          </cell>
          <cell r="B64" t="str">
            <v>HP</v>
          </cell>
          <cell r="C64" t="str">
            <v>440 G7 PROBOOK</v>
          </cell>
          <cell r="D64" t="str">
            <v>i5/8 GB DDR4/1 TB HDD/14.0"/WIN 11 PRO 64 BIT/CHARGER/3 YRS WARRANTY</v>
          </cell>
          <cell r="F64" t="str">
            <v>W/ BAG</v>
          </cell>
          <cell r="H64" t="str">
            <v>MERIDIAN I.T. CORPORATION</v>
          </cell>
          <cell r="I64">
            <v>44127</v>
          </cell>
          <cell r="K64" t="str">
            <v>ALLHOME CORP.</v>
          </cell>
          <cell r="L64" t="str">
            <v>Accounting</v>
          </cell>
          <cell r="M64" t="str">
            <v>AVAHC-ACC-028</v>
          </cell>
          <cell r="N64" t="str">
            <v>Service Laptop</v>
          </cell>
          <cell r="O64" t="str">
            <v>Used</v>
          </cell>
        </row>
        <row r="65">
          <cell r="A65" t="str">
            <v>CD9494W33</v>
          </cell>
          <cell r="B65" t="str">
            <v>HP</v>
          </cell>
          <cell r="C65" t="str">
            <v>440 G06 PROBOOK</v>
          </cell>
          <cell r="D65" t="str">
            <v>i5/8GB DDR4/1 TB HDD/14.0"/WIN 11 PRO 64 BIT/CHARGER/3 YRS WARRANTY</v>
          </cell>
          <cell r="F65" t="str">
            <v>W/ BAG</v>
          </cell>
          <cell r="H65" t="str">
            <v>MERIDIAN I.T. CORPORATION</v>
          </cell>
          <cell r="I65">
            <v>43810</v>
          </cell>
          <cell r="M65" t="e">
            <v>#N/A</v>
          </cell>
          <cell r="N65" t="str">
            <v>Service Laptop</v>
          </cell>
          <cell r="O65" t="str">
            <v>Used</v>
          </cell>
        </row>
        <row r="66">
          <cell r="A66" t="str">
            <v>H46D2X2</v>
          </cell>
          <cell r="B66" t="str">
            <v>DELL</v>
          </cell>
          <cell r="C66" t="str">
            <v>5400 LATITUDE</v>
          </cell>
          <cell r="D66" t="str">
            <v>i7/8 GB DDR4/256 GB SSD + 1 TB/14.0"/WIN 10 PRO 64 BIT/CHARGER/3 YRS WARRANTY</v>
          </cell>
          <cell r="F66" t="str">
            <v>W/ BAG</v>
          </cell>
          <cell r="M66" t="e">
            <v>#N/A</v>
          </cell>
          <cell r="N66" t="str">
            <v>Service Laptop</v>
          </cell>
          <cell r="O66" t="str">
            <v>Used</v>
          </cell>
        </row>
        <row r="67">
          <cell r="A67" t="str">
            <v>5CD33299B3</v>
          </cell>
          <cell r="B67" t="str">
            <v>HP</v>
          </cell>
          <cell r="C67" t="str">
            <v>450 G10 PROBOOK</v>
          </cell>
          <cell r="D67" t="str">
            <v>i5/8 GB DDR4 +8GB ADDTL./512 GB SSD/15.6"/WIN 11 PRO 64 BIT/CHARGER/3 YRS WARRANTY</v>
          </cell>
          <cell r="F67" t="str">
            <v>W/ BAG</v>
          </cell>
          <cell r="G67">
            <v>8871102613</v>
          </cell>
          <cell r="H67" t="str">
            <v>YNZAL MARKETING CORP</v>
          </cell>
          <cell r="I67">
            <v>45204</v>
          </cell>
          <cell r="J67" t="str">
            <v xml:space="preserve">HR - FREDYLENE BALENSOSA </v>
          </cell>
          <cell r="K67" t="str">
            <v>ALLDAY MARTS INC.</v>
          </cell>
          <cell r="L67" t="str">
            <v>Merchandising</v>
          </cell>
          <cell r="M67" t="str">
            <v>AVAMI-MER-007</v>
          </cell>
          <cell r="O67" t="str">
            <v>New</v>
          </cell>
        </row>
        <row r="68">
          <cell r="A68" t="str">
            <v>5CD3259J0K</v>
          </cell>
          <cell r="B68" t="str">
            <v>HP</v>
          </cell>
          <cell r="C68" t="str">
            <v>440 G10 PROBOOK</v>
          </cell>
          <cell r="D68" t="str">
            <v>i5/8 GB DDR4/512 GB SSD/14.0"/WIN 11 PRO 64 BIT /CHARGER/3 YRS WARRANTY</v>
          </cell>
          <cell r="F68" t="str">
            <v>W/ BAG</v>
          </cell>
          <cell r="G68">
            <v>103628</v>
          </cell>
          <cell r="H68" t="str">
            <v>YNZAL MARKETING CORP</v>
          </cell>
          <cell r="I68">
            <v>45204</v>
          </cell>
          <cell r="J68" t="str">
            <v>HR - MICHAELLA ADRIELLE LEYBA</v>
          </cell>
          <cell r="K68" t="str">
            <v>THE VILLAGE SERVER, INC.</v>
          </cell>
          <cell r="L68" t="str">
            <v>Purchasing</v>
          </cell>
          <cell r="M68" t="str">
            <v>AVTVSI-PUR-001</v>
          </cell>
          <cell r="O68" t="str">
            <v>New</v>
          </cell>
        </row>
        <row r="69">
          <cell r="A69" t="str">
            <v>5CD3259J0Q</v>
          </cell>
          <cell r="B69" t="str">
            <v>HP</v>
          </cell>
          <cell r="C69" t="str">
            <v>450 G10 PROBOOK</v>
          </cell>
          <cell r="D69" t="str">
            <v>i5/8 GB DDR4 +8GB ADDTL./512 GB SSD/15.6"/WIN 11 PRO 64 BIT/CHARGER/3 YRS WARRANTY</v>
          </cell>
          <cell r="F69" t="str">
            <v>W/ BAG</v>
          </cell>
          <cell r="G69">
            <v>103628</v>
          </cell>
          <cell r="H69" t="str">
            <v>YNZAL MARKETING CORP</v>
          </cell>
          <cell r="I69">
            <v>45204</v>
          </cell>
          <cell r="J69" t="str">
            <v>HR - MICHAELLA ADRIELLE LEYBA</v>
          </cell>
          <cell r="K69" t="str">
            <v>THE VILLAGE SERVER, INC.</v>
          </cell>
          <cell r="L69" t="str">
            <v>MIS</v>
          </cell>
          <cell r="M69" t="str">
            <v>AVTVSI-MIS-001</v>
          </cell>
          <cell r="O69" t="str">
            <v>New</v>
          </cell>
        </row>
        <row r="70">
          <cell r="A70" t="str">
            <v>5CD33299CH</v>
          </cell>
          <cell r="B70" t="str">
            <v>HP</v>
          </cell>
          <cell r="C70" t="str">
            <v>450 G10 PROBOOK</v>
          </cell>
          <cell r="D70" t="str">
            <v>i5/8 GB DDR4 +8GB ADDTL./512 GB SSD/15.6"/WIN 11 PRO 64 BIT/CHARGER/3 YRS WARRANTY</v>
          </cell>
          <cell r="F70" t="str">
            <v>W/ BAG</v>
          </cell>
          <cell r="G70">
            <v>8000371479</v>
          </cell>
          <cell r="H70" t="str">
            <v>YNZAL MARKETING CORP</v>
          </cell>
          <cell r="I70">
            <v>45204</v>
          </cell>
          <cell r="K70" t="str">
            <v>ALLHOME CORP.</v>
          </cell>
          <cell r="L70" t="str">
            <v>Central - Operations</v>
          </cell>
          <cell r="M70" t="str">
            <v>AVAHC-OPS-003</v>
          </cell>
          <cell r="O70" t="str">
            <v>New</v>
          </cell>
        </row>
        <row r="71">
          <cell r="A71" t="str">
            <v>5CD33299C1</v>
          </cell>
          <cell r="B71" t="str">
            <v>HP</v>
          </cell>
          <cell r="C71" t="str">
            <v>450 G10 PROBOOK</v>
          </cell>
          <cell r="D71" t="str">
            <v>i5/8 GB DDR4 +8GB ADDTL./512 GB SSD/15.6"/WIN 11 PRO 64 BIT/CHARGER/3 YRS WARRANTY</v>
          </cell>
          <cell r="F71" t="str">
            <v>W/ BAG</v>
          </cell>
          <cell r="G71">
            <v>8100034753</v>
          </cell>
          <cell r="H71" t="str">
            <v>YNZAL MARKETING CORP</v>
          </cell>
          <cell r="I71">
            <v>45204</v>
          </cell>
          <cell r="J71" t="str">
            <v>ACCTNG - PINKY BANHIT</v>
          </cell>
          <cell r="K71" t="str">
            <v>FAMILY SHOPPERS UNLIMITED, INC.</v>
          </cell>
          <cell r="L71" t="str">
            <v>Accounting</v>
          </cell>
          <cell r="M71" t="str">
            <v>AVFSUI-ACC-001</v>
          </cell>
          <cell r="N71" t="str">
            <v>Transfer</v>
          </cell>
          <cell r="O71" t="str">
            <v>New</v>
          </cell>
        </row>
        <row r="72">
          <cell r="A72" t="str">
            <v>5CD33299BH</v>
          </cell>
          <cell r="B72" t="str">
            <v>HP</v>
          </cell>
          <cell r="C72" t="str">
            <v>450 G10 PROBOOK</v>
          </cell>
          <cell r="D72" t="str">
            <v>i5/8 GB DDR4 +8GB ADDTL./512 GB SSD/15.6"/WIN 11 PRO 64 BIT/CHARGER/3 YRS WARRANTY</v>
          </cell>
          <cell r="F72" t="str">
            <v>W/ BAG</v>
          </cell>
          <cell r="G72">
            <v>8100034753</v>
          </cell>
          <cell r="H72" t="str">
            <v>YNZAL MARKETING CORP</v>
          </cell>
          <cell r="I72">
            <v>45204</v>
          </cell>
          <cell r="J72" t="str">
            <v>ACCTNG - PINKY BANHIT</v>
          </cell>
          <cell r="K72" t="str">
            <v>FAMILY SHOPPERS UNLIMITED, INC.</v>
          </cell>
          <cell r="L72" t="str">
            <v>Accounting</v>
          </cell>
          <cell r="M72" t="str">
            <v>AVFSUI-ACC-002</v>
          </cell>
          <cell r="O72" t="str">
            <v>New</v>
          </cell>
        </row>
        <row r="73">
          <cell r="A73" t="str">
            <v>5CD33299CB</v>
          </cell>
          <cell r="B73" t="str">
            <v>HP</v>
          </cell>
          <cell r="C73" t="str">
            <v>450 G10 PROBOOK</v>
          </cell>
          <cell r="D73" t="str">
            <v>i5/8 GB DDR4 +8GB ADDTL./512 GB SSD/15.6"/WIN 11 PRO 64 BIT/CHARGER/3 YRS WARRANTY</v>
          </cell>
          <cell r="F73" t="str">
            <v>W/ BAG</v>
          </cell>
          <cell r="G73">
            <v>8100034753</v>
          </cell>
          <cell r="H73" t="str">
            <v>YNZAL MARKETING CORP</v>
          </cell>
          <cell r="I73">
            <v>45204</v>
          </cell>
          <cell r="J73" t="str">
            <v>ACCTNG - PINKY BANHIT</v>
          </cell>
          <cell r="K73" t="str">
            <v>ALLDAY MARTS INC.</v>
          </cell>
          <cell r="L73" t="str">
            <v>E- Commerce</v>
          </cell>
          <cell r="M73" t="str">
            <v>AVAMI-ECOM-001</v>
          </cell>
          <cell r="O73" t="str">
            <v>New</v>
          </cell>
        </row>
        <row r="74">
          <cell r="A74" t="str">
            <v>5CD3259J0H</v>
          </cell>
          <cell r="B74" t="str">
            <v>HP</v>
          </cell>
          <cell r="C74" t="str">
            <v>440 G10 PROBOOK</v>
          </cell>
          <cell r="D74" t="str">
            <v>i5/8 GB DDR4/512 GB SSD/14.0"/WIN 11 PRO 64 BIT /CHARGER/3 YRS WARRANTY</v>
          </cell>
          <cell r="F74" t="str">
            <v>W/ BAG</v>
          </cell>
          <cell r="G74">
            <v>8100034754</v>
          </cell>
          <cell r="H74" t="str">
            <v>YNZAL MARKETING CORP</v>
          </cell>
          <cell r="I74">
            <v>45204</v>
          </cell>
          <cell r="J74" t="str">
            <v>LAURENZ TRINIDAD</v>
          </cell>
          <cell r="K74" t="str">
            <v>FAMILY SHOPPERS UNLIMITED, INC.</v>
          </cell>
          <cell r="L74" t="str">
            <v>Information Technology</v>
          </cell>
          <cell r="M74" t="str">
            <v>AVFSUI-ITG-001</v>
          </cell>
          <cell r="O74" t="str">
            <v>New</v>
          </cell>
        </row>
        <row r="75">
          <cell r="A75" t="str">
            <v>5CD3259J4V</v>
          </cell>
          <cell r="B75" t="str">
            <v>HP</v>
          </cell>
          <cell r="C75" t="str">
            <v>440 G10 PROBOOK</v>
          </cell>
          <cell r="D75" t="str">
            <v>i5/8 GB DDR4/512 GB SSD/14.0"/WIN 11 PRO 64 BIT /CHARGER/3 YRS WARRANTY</v>
          </cell>
          <cell r="F75" t="str">
            <v>W/ BAG</v>
          </cell>
          <cell r="G75">
            <v>8871102562</v>
          </cell>
          <cell r="H75" t="str">
            <v>YNZAL MARKETING CORP</v>
          </cell>
          <cell r="I75">
            <v>45204</v>
          </cell>
          <cell r="J75" t="str">
            <v>HR - MICHAELLA ADRIELLE LEYBA</v>
          </cell>
          <cell r="K75" t="str">
            <v>THE VILLAGE SERVER, INC.</v>
          </cell>
          <cell r="L75" t="str">
            <v>Training</v>
          </cell>
          <cell r="M75" t="str">
            <v>AVTVSI-TRA-002</v>
          </cell>
          <cell r="O75" t="str">
            <v>New</v>
          </cell>
        </row>
        <row r="76">
          <cell r="A76" t="str">
            <v>BHLBB20506802014</v>
          </cell>
          <cell r="B76" t="str">
            <v>HUAWEI</v>
          </cell>
          <cell r="C76" t="str">
            <v>MateBook 13</v>
          </cell>
          <cell r="D76" t="str">
            <v>i7/16 GB DDR4/512 GB SSD/14.0"/WIN 11 PRO 64 BIT/CHARGER/3 YRS WARRANTY</v>
          </cell>
          <cell r="E76" t="str">
            <v>Intel® Iris® Xᵉ Graphics</v>
          </cell>
          <cell r="F76" t="str">
            <v>W/O BAG</v>
          </cell>
          <cell r="H76" t="str">
            <v>ALLHOME CORP.</v>
          </cell>
          <cell r="I76">
            <v>44592</v>
          </cell>
          <cell r="K76" t="str">
            <v>ALLHOME CORP.</v>
          </cell>
          <cell r="L76" t="str">
            <v>Merchandising</v>
          </cell>
          <cell r="M76" t="str">
            <v>HOF-AHC-MERL014</v>
          </cell>
          <cell r="O76" t="str">
            <v>Used</v>
          </cell>
        </row>
        <row r="77">
          <cell r="A77" t="str">
            <v>5CD1463YJL</v>
          </cell>
          <cell r="B77" t="str">
            <v>HP</v>
          </cell>
          <cell r="C77" t="str">
            <v>440 G08 PROBOOK</v>
          </cell>
          <cell r="D77" t="str">
            <v>i5/16 GB DDR4/512 SSD/14.0"/WIN 10 PRO 64 BIT/CHARGER/3 YRS WARRANTY</v>
          </cell>
          <cell r="H77" t="str">
            <v>ALLHOME CORP.</v>
          </cell>
          <cell r="I77">
            <v>44592</v>
          </cell>
          <cell r="K77" t="str">
            <v>ALLDAY RETAIL CONCEPTS INC.</v>
          </cell>
          <cell r="L77" t="str">
            <v>Merchandising</v>
          </cell>
          <cell r="M77" t="str">
            <v>HOF-ADR-MERL004</v>
          </cell>
          <cell r="N77" t="str">
            <v>TOP DENT</v>
          </cell>
          <cell r="O77" t="str">
            <v>Used</v>
          </cell>
        </row>
        <row r="79">
          <cell r="A79" t="str">
            <v>7FXTJS3</v>
          </cell>
          <cell r="B79" t="str">
            <v>DELL</v>
          </cell>
          <cell r="C79" t="str">
            <v>5630 VOSTRO</v>
          </cell>
          <cell r="D79" t="str">
            <v>i7/16 GB DDR4/512 GB SSD/15.6"/WIN 11 PRO 64 BIT /CHARGER/3 YRS WARRANTY</v>
          </cell>
          <cell r="E79" t="str">
            <v>NVIDIA RTX 2050 w/ 4GB GDDR6</v>
          </cell>
          <cell r="F79" t="str">
            <v>W/ BAG</v>
          </cell>
          <cell r="G79">
            <v>8100034809</v>
          </cell>
          <cell r="H79" t="str">
            <v>YNZAL MARKETING CORP</v>
          </cell>
          <cell r="I79">
            <v>45206</v>
          </cell>
          <cell r="J79" t="str">
            <v>HR - CAITLYN FAY FERRER</v>
          </cell>
          <cell r="K79" t="str">
            <v>FAMILY SHOPPERS UNLIMITED, INC.</v>
          </cell>
          <cell r="L79" t="str">
            <v>Merchandising</v>
          </cell>
          <cell r="M79" t="str">
            <v>AVFSUI-MER-002</v>
          </cell>
          <cell r="O79" t="str">
            <v>New</v>
          </cell>
        </row>
        <row r="80">
          <cell r="A80" t="str">
            <v>8DXTJS3</v>
          </cell>
          <cell r="B80" t="str">
            <v>DELL</v>
          </cell>
          <cell r="C80" t="str">
            <v>5630 VOSTRO</v>
          </cell>
          <cell r="D80" t="str">
            <v>i7/16 GB DDR4/512 GB SSD/15.6"/WIN 11 PRO 64 BIT /CHARGER/3 YRS WARRANTY</v>
          </cell>
          <cell r="E80" t="str">
            <v>NVIDIA RTX 2050 w/ 4GB GDDR6</v>
          </cell>
          <cell r="F80" t="str">
            <v>W/ BAG</v>
          </cell>
          <cell r="G80">
            <v>8000374488</v>
          </cell>
          <cell r="H80" t="str">
            <v>YNZAL MARKETING CORP</v>
          </cell>
          <cell r="I80">
            <v>45206</v>
          </cell>
          <cell r="J80" t="str">
            <v>HR - KRISTEL ANN TILOS</v>
          </cell>
          <cell r="K80" t="str">
            <v>ALLDAY MARTS INC.</v>
          </cell>
          <cell r="L80" t="str">
            <v>Marketing</v>
          </cell>
          <cell r="M80" t="str">
            <v>AVAMI-MAR-002</v>
          </cell>
          <cell r="O80" t="str">
            <v>New</v>
          </cell>
        </row>
        <row r="81">
          <cell r="A81" t="str">
            <v>8FXTJS3</v>
          </cell>
          <cell r="B81" t="str">
            <v>DELL</v>
          </cell>
          <cell r="C81" t="str">
            <v>5630 VOSTRO</v>
          </cell>
          <cell r="D81" t="str">
            <v>i7/16 GB DDR4/512 GB SSD/15.6"/WIN 11 PRO 64 BIT /CHARGER/3 YRS WARRANTY</v>
          </cell>
          <cell r="F81" t="str">
            <v>W/ BAG</v>
          </cell>
          <cell r="G81">
            <v>8000374489</v>
          </cell>
          <cell r="H81" t="str">
            <v>YNZAL MARKETING CORP</v>
          </cell>
          <cell r="I81">
            <v>45206</v>
          </cell>
          <cell r="J81" t="str">
            <v>BERNA GUTIERREZ</v>
          </cell>
          <cell r="K81" t="str">
            <v>ALLHOME CORP.</v>
          </cell>
          <cell r="L81" t="str">
            <v>Marketing</v>
          </cell>
          <cell r="M81" t="str">
            <v>AVAHC-MAR-003</v>
          </cell>
          <cell r="O81" t="str">
            <v>New</v>
          </cell>
        </row>
        <row r="82">
          <cell r="A82" t="str">
            <v>PW05ABDY</v>
          </cell>
          <cell r="B82" t="str">
            <v>LENOVO</v>
          </cell>
          <cell r="C82" t="str">
            <v>LENOVO L14</v>
          </cell>
          <cell r="D82" t="str">
            <v>i7/16 GB DDR4/512 GB SSD/14.0"/WIN 11 PRO 64 BIT/CHARGER/3 YRS WARRANTY</v>
          </cell>
          <cell r="F82" t="str">
            <v>W/ BAG</v>
          </cell>
          <cell r="G82">
            <v>8000373826</v>
          </cell>
          <cell r="H82" t="str">
            <v>YNZAL MARKETING CORP</v>
          </cell>
          <cell r="I82">
            <v>45206</v>
          </cell>
          <cell r="J82" t="str">
            <v>HR - KRYSTEL NORIEN DALIDA</v>
          </cell>
          <cell r="K82" t="str">
            <v>ALLHOME CORP.</v>
          </cell>
          <cell r="L82" t="str">
            <v>Finance</v>
          </cell>
          <cell r="M82" t="str">
            <v>AVAHC-FIN-001</v>
          </cell>
          <cell r="O82" t="str">
            <v>New</v>
          </cell>
        </row>
        <row r="83">
          <cell r="A83" t="str">
            <v>5CD1463Z74</v>
          </cell>
          <cell r="B83" t="str">
            <v>HP</v>
          </cell>
          <cell r="C83" t="str">
            <v>440 G08 PROBOOK</v>
          </cell>
          <cell r="D83" t="str">
            <v>i5/16 GB DDR4/512 GB SSD/14.0"/WIN 10 PRO 64 BIT/CHARGER/3 YRS WARRANTY</v>
          </cell>
          <cell r="F83" t="str">
            <v>W/O BAG</v>
          </cell>
          <cell r="H83" t="str">
            <v>JUMP SOLUTIONS INC.</v>
          </cell>
          <cell r="I83">
            <v>44596</v>
          </cell>
          <cell r="K83" t="str">
            <v>ALLDAY MARTS INC.</v>
          </cell>
          <cell r="L83" t="str">
            <v>Merchandising</v>
          </cell>
          <cell r="M83" t="str">
            <v>HOF-ADM-MERL016</v>
          </cell>
          <cell r="O83" t="str">
            <v>Used</v>
          </cell>
        </row>
        <row r="84">
          <cell r="A84" t="str">
            <v>PF23EMFA</v>
          </cell>
          <cell r="B84" t="str">
            <v>LENOVO</v>
          </cell>
          <cell r="C84" t="str">
            <v>Legion 5-15IMH05</v>
          </cell>
          <cell r="D84" t="str">
            <v>i5/8 GB DDR4/512 GB SSD/12.0"/WIN 11 PRO 64 BIT /CHARGER/3 YRS WARRANTY</v>
          </cell>
          <cell r="E84" t="str">
            <v xml:space="preserve">NVIDIA® GeForce GTX 1660 Ti </v>
          </cell>
          <cell r="F84" t="str">
            <v>W/O BAG</v>
          </cell>
          <cell r="H84" t="str">
            <v>ALLHOME CORP.</v>
          </cell>
          <cell r="I84">
            <v>44105</v>
          </cell>
          <cell r="K84" t="str">
            <v>THE VILLAGE SERVER, INC.</v>
          </cell>
          <cell r="L84" t="str">
            <v>Marketing</v>
          </cell>
          <cell r="M84" t="str">
            <v>AVTVSI-MAR-</v>
          </cell>
          <cell r="O84" t="str">
            <v>Used</v>
          </cell>
        </row>
        <row r="85">
          <cell r="A85" t="str">
            <v>PF27D68E</v>
          </cell>
          <cell r="B85" t="str">
            <v>LENOVO</v>
          </cell>
          <cell r="C85" t="str">
            <v>IDEAPAD 3-14IIL05</v>
          </cell>
          <cell r="D85" t="str">
            <v>i5/8 GB DDR4/512 GB SSD/12.0"/WIN 11 PRO 64 BIT /CHARGER/3 YRS WARRANTY</v>
          </cell>
          <cell r="E85" t="str">
            <v xml:space="preserve">NVIDIA GeForce MX330 2GB </v>
          </cell>
          <cell r="F85" t="str">
            <v>W/ BAG</v>
          </cell>
          <cell r="H85" t="str">
            <v>ALLHOME CORP.</v>
          </cell>
          <cell r="I85">
            <v>44075</v>
          </cell>
          <cell r="K85" t="str">
            <v>THE VILLAGE SERVER, INC.</v>
          </cell>
          <cell r="L85" t="str">
            <v>Accounting</v>
          </cell>
          <cell r="M85" t="str">
            <v>HOF-TVS-ACCL004</v>
          </cell>
          <cell r="N85" t="str">
            <v>Service Laptop</v>
          </cell>
          <cell r="O85" t="str">
            <v>Used</v>
          </cell>
        </row>
        <row r="86">
          <cell r="A86" t="str">
            <v>PF4ELZG1</v>
          </cell>
          <cell r="B86" t="str">
            <v>LENOVO</v>
          </cell>
          <cell r="C86" t="str">
            <v>E15 Gen 4</v>
          </cell>
          <cell r="D86" t="str">
            <v>i5/16 GB DDR4/512 GB SSD/14.0"/WIN 10 PRO 64 BIT/CHARGER/3 YRS WARRANTY</v>
          </cell>
          <cell r="E86" t="str">
            <v>Intel UHD Graphics 64 BI</v>
          </cell>
          <cell r="F86" t="str">
            <v>W/ BAG</v>
          </cell>
          <cell r="H86" t="str">
            <v>JUMP SOLUTIONS INC.</v>
          </cell>
          <cell r="I86">
            <v>45169</v>
          </cell>
          <cell r="K86" t="str">
            <v>ALLHOME CORP.</v>
          </cell>
          <cell r="L86" t="str">
            <v>Finance - Operations</v>
          </cell>
          <cell r="M86" t="str">
            <v>HOF-AHC-OPSL067</v>
          </cell>
          <cell r="O86" t="str">
            <v>NEW</v>
          </cell>
        </row>
        <row r="87">
          <cell r="A87" t="str">
            <v>PF1EJWZ2</v>
          </cell>
          <cell r="B87" t="str">
            <v>LENOVO</v>
          </cell>
          <cell r="C87" t="str">
            <v>E480</v>
          </cell>
          <cell r="D87" t="str">
            <v>i5/8 GB DDR4/1 TB HDD/14.0"/WIN 10 PRO 64 BIT/CHARGER /3 YRS WARRANTY</v>
          </cell>
          <cell r="F87" t="str">
            <v>W/ BAG</v>
          </cell>
          <cell r="H87" t="str">
            <v>JUMP SOLUTIONS INC.</v>
          </cell>
          <cell r="I87">
            <v>43344</v>
          </cell>
          <cell r="K87" t="str">
            <v>PARALLAX, INC.</v>
          </cell>
          <cell r="L87" t="str">
            <v>Store - Operations</v>
          </cell>
          <cell r="M87" t="str">
            <v>AVPI-OPS-</v>
          </cell>
          <cell r="O87" t="str">
            <v>Used</v>
          </cell>
        </row>
        <row r="88">
          <cell r="A88" t="str">
            <v>HXTC2X2</v>
          </cell>
          <cell r="B88" t="str">
            <v>DELL</v>
          </cell>
          <cell r="C88" t="str">
            <v>5400 LATITUDE</v>
          </cell>
          <cell r="D88" t="str">
            <v>i7/16 GB DDR4/1 TB HDD//WIN 10 PRO 64 BIT/CHARGER/3 YRS WARRANTY</v>
          </cell>
          <cell r="F88" t="str">
            <v>W/O BAG</v>
          </cell>
          <cell r="H88" t="str">
            <v>ALLHOME CORP.</v>
          </cell>
          <cell r="I88">
            <v>44850</v>
          </cell>
          <cell r="K88" t="str">
            <v>ALLHOME CORP.</v>
          </cell>
          <cell r="L88" t="str">
            <v>Central Operations</v>
          </cell>
          <cell r="M88" t="str">
            <v>HOF-TVS-OPSL12</v>
          </cell>
          <cell r="N88" t="str">
            <v>HDD 100%peak</v>
          </cell>
          <cell r="O88" t="str">
            <v>Used</v>
          </cell>
        </row>
        <row r="89">
          <cell r="A89" t="str">
            <v>VCFGFYKY9Q</v>
          </cell>
          <cell r="B89" t="str">
            <v>IPAD</v>
          </cell>
          <cell r="I89">
            <v>45139</v>
          </cell>
          <cell r="M89" t="e">
            <v>#N/A</v>
          </cell>
          <cell r="N89" t="str">
            <v>Transfer</v>
          </cell>
          <cell r="O89" t="str">
            <v>Used</v>
          </cell>
        </row>
        <row r="90">
          <cell r="A90" t="str">
            <v>9S716R6121268ZN20000121</v>
          </cell>
          <cell r="B90" t="str">
            <v>MSI</v>
          </cell>
          <cell r="C90" t="str">
            <v>GF63 Thin 11SC</v>
          </cell>
          <cell r="D90" t="str">
            <v>i7/16 GB DDR4/512 GB SSD/15.6"/WIN 10 PRO 64 BIT/CHARGER/3 YRS WARRANTY</v>
          </cell>
          <cell r="E90" t="str">
            <v>NVIDIA GeForce RTX 3050</v>
          </cell>
          <cell r="F90" t="str">
            <v>W/O BAG</v>
          </cell>
          <cell r="H90" t="str">
            <v>JUMP SOLUTIONS INC.</v>
          </cell>
          <cell r="I90">
            <v>45034</v>
          </cell>
          <cell r="K90" t="str">
            <v>THE VILLAGE SERVER, INC.</v>
          </cell>
          <cell r="L90" t="str">
            <v>Accounting</v>
          </cell>
          <cell r="M90" t="str">
            <v>AVTVSI-ACC-</v>
          </cell>
          <cell r="N90" t="str">
            <v>Transfer</v>
          </cell>
          <cell r="O90" t="str">
            <v>Used</v>
          </cell>
        </row>
        <row r="91">
          <cell r="A91" t="str">
            <v>PF3D507W</v>
          </cell>
          <cell r="B91" t="str">
            <v>LENOVO</v>
          </cell>
          <cell r="C91" t="str">
            <v>E14 Gen 2</v>
          </cell>
          <cell r="D91" t="str">
            <v>i5/8 GB DDR4/512 GB SSD/14.0"/WIN 10 PRO 64 BIT/CHARGER/3 YRS WARRANTY</v>
          </cell>
          <cell r="F91" t="str">
            <v>W/ BAG</v>
          </cell>
          <cell r="H91" t="str">
            <v>JUMP SOLUTIONS INC.</v>
          </cell>
          <cell r="I91">
            <v>44608</v>
          </cell>
          <cell r="K91" t="str">
            <v>THE VILLAGE SERVER, INC.</v>
          </cell>
          <cell r="L91" t="str">
            <v>Accounting</v>
          </cell>
          <cell r="M91" t="str">
            <v>AVTVSI-ACC-</v>
          </cell>
          <cell r="N91" t="str">
            <v>Transfer</v>
          </cell>
          <cell r="O91" t="str">
            <v>Used</v>
          </cell>
        </row>
        <row r="92">
          <cell r="A92" t="str">
            <v>PF46PEYD</v>
          </cell>
          <cell r="B92" t="str">
            <v>LENOVO</v>
          </cell>
          <cell r="C92" t="str">
            <v>E15 Gen 4</v>
          </cell>
          <cell r="D92" t="str">
            <v>i5/16 GB DDR4/512 GB SSD/14.0"/WIN 10 PRO 64 BIT/CHARGER/3 YRS WARRANTY</v>
          </cell>
          <cell r="E92" t="str">
            <v>AMD Radeon™ Graphics</v>
          </cell>
          <cell r="F92" t="str">
            <v>W/ BAG</v>
          </cell>
          <cell r="H92" t="str">
            <v>JUMP SOLUTIONS INC.</v>
          </cell>
          <cell r="I92">
            <v>45100</v>
          </cell>
          <cell r="K92" t="str">
            <v>ALLEASY, INC.</v>
          </cell>
          <cell r="L92" t="str">
            <v>Marketing</v>
          </cell>
          <cell r="M92" t="str">
            <v>AVAEI-MAR-</v>
          </cell>
          <cell r="N92" t="str">
            <v>Transfer</v>
          </cell>
          <cell r="O92" t="str">
            <v>Used</v>
          </cell>
        </row>
        <row r="93">
          <cell r="A93" t="str">
            <v>NXVPNSP03V146221997600</v>
          </cell>
          <cell r="B93" t="str">
            <v>ACER</v>
          </cell>
          <cell r="C93" t="str">
            <v>P214-53 TRAVELMATE</v>
          </cell>
          <cell r="D93" t="str">
            <v>i5/8 GB DDR4/256 GB SSD + 1 TB HDD/14.0"/WIN 10 PRO 64 BIT/CHARGER/3 YRS WARRANTY</v>
          </cell>
          <cell r="F93" t="str">
            <v>W/ BAG</v>
          </cell>
          <cell r="H93" t="str">
            <v>ALLHOME CORP.</v>
          </cell>
          <cell r="I93">
            <v>45057</v>
          </cell>
          <cell r="K93" t="str">
            <v>ALLEASY, INC.</v>
          </cell>
          <cell r="L93" t="str">
            <v>Finance - Operations</v>
          </cell>
          <cell r="M93" t="str">
            <v>AVAEI-FIN-</v>
          </cell>
          <cell r="O93" t="str">
            <v>Used</v>
          </cell>
        </row>
        <row r="94">
          <cell r="A94" t="str">
            <v>5CD151HVW9</v>
          </cell>
          <cell r="B94" t="str">
            <v>HP</v>
          </cell>
          <cell r="C94" t="str">
            <v>440 G08 PROBOOK</v>
          </cell>
          <cell r="D94" t="str">
            <v>i7/16 GB DDR4/512 GB SSD/15.6"/WIN 10 PRO 64 BIT/CHARGER/3 YRS WARRANTY</v>
          </cell>
          <cell r="F94" t="str">
            <v>W/ BAG</v>
          </cell>
          <cell r="H94" t="str">
            <v>MERIDIAN I.T. CORPORATION</v>
          </cell>
          <cell r="I94">
            <v>44621</v>
          </cell>
          <cell r="K94" t="str">
            <v>ALLDAY MARTS INC.</v>
          </cell>
          <cell r="L94" t="str">
            <v>Finance</v>
          </cell>
          <cell r="M94" t="str">
            <v>AVAMI-FIN-</v>
          </cell>
          <cell r="N94" t="str">
            <v>Transfer</v>
          </cell>
          <cell r="O94" t="str">
            <v>Used</v>
          </cell>
        </row>
        <row r="95">
          <cell r="A95" t="str">
            <v>PF23EKE6</v>
          </cell>
          <cell r="B95" t="str">
            <v>LENOVO</v>
          </cell>
          <cell r="C95" t="str">
            <v>Legion 5-15IMH05</v>
          </cell>
          <cell r="D95" t="str">
            <v>i5/16 GB DDR4/512 GB SSD/15.6"/WIN 10 PRO 64 BIT/CHARGER/3 YRS WARRANTY</v>
          </cell>
          <cell r="E95" t="str">
            <v>GeForce GTX 1650Ti 4GB</v>
          </cell>
          <cell r="F95" t="str">
            <v>W/ BAG</v>
          </cell>
          <cell r="H95" t="str">
            <v>ALLHOME CORP.</v>
          </cell>
          <cell r="I95">
            <v>45145</v>
          </cell>
          <cell r="K95" t="str">
            <v>FAMILY SHOPPERS UNLIMITED, INC.</v>
          </cell>
          <cell r="L95" t="str">
            <v>Marketing</v>
          </cell>
          <cell r="M95" t="str">
            <v>AVFSUI-MAR-</v>
          </cell>
          <cell r="N95" t="str">
            <v>Transfer</v>
          </cell>
          <cell r="O95" t="str">
            <v>Used</v>
          </cell>
        </row>
        <row r="96">
          <cell r="A96" t="str">
            <v>NXVPNSP0982100DBAE7600</v>
          </cell>
          <cell r="B96" t="str">
            <v>ACER</v>
          </cell>
          <cell r="C96" t="str">
            <v>P214-53 TRAVELMATE</v>
          </cell>
          <cell r="D96" t="str">
            <v>i5/8 GB DDR4/512 GB SSD/14.0"/WIN 11 PRO 64 BIT /CHARGER/3 YRS WARRANTY</v>
          </cell>
          <cell r="F96" t="str">
            <v>W/ BAG</v>
          </cell>
          <cell r="H96" t="str">
            <v>CT LINK</v>
          </cell>
          <cell r="K96" t="str">
            <v>ALLDAY RETAIL CONCEPTS INC.</v>
          </cell>
          <cell r="L96" t="str">
            <v>Accounting - Inventory</v>
          </cell>
          <cell r="M96" t="str">
            <v>AVARCI-ACC-</v>
          </cell>
          <cell r="N96" t="str">
            <v>Service Laptop</v>
          </cell>
          <cell r="O96" t="str">
            <v>Used</v>
          </cell>
        </row>
        <row r="97">
          <cell r="A97" t="str">
            <v>5CD207HBNF</v>
          </cell>
          <cell r="B97" t="str">
            <v>HP</v>
          </cell>
          <cell r="C97" t="str">
            <v>440 G08 PROBOOK</v>
          </cell>
          <cell r="D97" t="str">
            <v>i7/16 GB DDR4/512 GB SSD/14.0"/WIN 11 PRO 64 BIT/CHARGER/3 YRS WARRANTY</v>
          </cell>
          <cell r="F97" t="str">
            <v>W/O BAG</v>
          </cell>
          <cell r="H97" t="str">
            <v>MERIDIAN I.T. CORPORATION</v>
          </cell>
          <cell r="I97">
            <v>44733</v>
          </cell>
          <cell r="K97" t="str">
            <v>ALLEASY, INC.</v>
          </cell>
          <cell r="L97" t="str">
            <v>Central - Operations</v>
          </cell>
          <cell r="M97" t="str">
            <v>HOF-GA-OPSL042</v>
          </cell>
          <cell r="N97" t="str">
            <v>Transfer</v>
          </cell>
          <cell r="O97" t="str">
            <v>Used</v>
          </cell>
        </row>
        <row r="98">
          <cell r="A98" t="str">
            <v>MP26B3N7</v>
          </cell>
          <cell r="B98" t="str">
            <v>LENOVO</v>
          </cell>
          <cell r="C98" t="str">
            <v>ThinkBook 15 G2 ITL</v>
          </cell>
          <cell r="D98" t="str">
            <v>i5/16 GB DDR4/512 GB SSD/15.6"/WIN 11 PRO 64 BIT/CHARGER/3 YRS WARRANTY</v>
          </cell>
          <cell r="E98" t="str">
            <v>NVIDIA GeForce MX450 2GB</v>
          </cell>
          <cell r="F98" t="str">
            <v>W/ BAG</v>
          </cell>
          <cell r="H98" t="str">
            <v>MUSTARDSEED</v>
          </cell>
          <cell r="I98">
            <v>44977</v>
          </cell>
          <cell r="K98" t="str">
            <v>CMSTAR MANAGEMENT, INC.</v>
          </cell>
          <cell r="L98" t="str">
            <v>Accounting</v>
          </cell>
          <cell r="M98" t="str">
            <v>AVCMI-ACC-</v>
          </cell>
          <cell r="N98" t="str">
            <v>Transfer</v>
          </cell>
          <cell r="O98" t="str">
            <v>Used</v>
          </cell>
        </row>
        <row r="99">
          <cell r="A99" t="str">
            <v>PF1SZ667</v>
          </cell>
          <cell r="B99" t="str">
            <v>LENOVO</v>
          </cell>
          <cell r="C99" t="str">
            <v>Legion 5-15IMH05</v>
          </cell>
          <cell r="D99" t="str">
            <v>i7/16 GB DDR4/512 GB SSD/15.6"/WIN 10 PRO 64 BIT/CHARGER/3 YRS WARRANTY</v>
          </cell>
          <cell r="E99" t="str">
            <v xml:space="preserve">NVIDIA® GeForce GTX 1660 Ti </v>
          </cell>
          <cell r="F99" t="str">
            <v>W/O BAG</v>
          </cell>
          <cell r="H99" t="str">
            <v>PROVANTAGE</v>
          </cell>
          <cell r="I99">
            <v>44044</v>
          </cell>
          <cell r="K99" t="str">
            <v>ALLEASY, INC.</v>
          </cell>
          <cell r="L99" t="str">
            <v>Central - Operations</v>
          </cell>
          <cell r="M99" t="str">
            <v>AVAEI-OPS-</v>
          </cell>
          <cell r="N99" t="str">
            <v>TRANSFER, PIXEL MONITOR</v>
          </cell>
          <cell r="O99" t="str">
            <v>USED</v>
          </cell>
        </row>
        <row r="100">
          <cell r="A100" t="str">
            <v>PF23EARD</v>
          </cell>
          <cell r="B100" t="str">
            <v>LENOVO</v>
          </cell>
          <cell r="C100" t="str">
            <v>Legion 5-15IMH05</v>
          </cell>
          <cell r="D100" t="str">
            <v>i7/16 GB DDR4/512 GB SSD/15.6"/WIN 10 PRO 64 BIT/CHARGER/3 YRS WARRANTY</v>
          </cell>
          <cell r="E100" t="str">
            <v xml:space="preserve">NVIDIA® GeForce GTX 1660 Ti </v>
          </cell>
          <cell r="F100" t="str">
            <v>W/O BAG</v>
          </cell>
          <cell r="H100" t="str">
            <v>ALLHOME CORP.</v>
          </cell>
          <cell r="I100">
            <v>44105</v>
          </cell>
          <cell r="K100" t="str">
            <v>THE VILLAGE SERVER, INC.</v>
          </cell>
          <cell r="L100" t="str">
            <v>Visuals</v>
          </cell>
          <cell r="M100" t="str">
            <v>AVTVSI-VIS-</v>
          </cell>
          <cell r="O100" t="str">
            <v>Used</v>
          </cell>
        </row>
        <row r="101">
          <cell r="A101" t="str">
            <v>5CD1463XFN</v>
          </cell>
          <cell r="B101" t="str">
            <v>HP</v>
          </cell>
          <cell r="C101" t="str">
            <v>440 G08 PROBOOK</v>
          </cell>
          <cell r="D101" t="str">
            <v>i5/16 GB DDR4/512 SSD/14.0"/WIN 10 PRO 64 BIT/CHARGER/3 YRS WARRANTY</v>
          </cell>
          <cell r="F101" t="str">
            <v>W/ BAG</v>
          </cell>
          <cell r="H101" t="str">
            <v>JUMP SOLUTIONS INC.</v>
          </cell>
          <cell r="I101">
            <v>45169</v>
          </cell>
          <cell r="K101" t="str">
            <v>ALLDAY MARTS INC.</v>
          </cell>
          <cell r="L101" t="str">
            <v>Merchandising</v>
          </cell>
          <cell r="M101" t="str">
            <v>HOF-ADM-MERL019</v>
          </cell>
          <cell r="N101" t="str">
            <v>TRANSFER</v>
          </cell>
          <cell r="O101" t="str">
            <v>Used</v>
          </cell>
        </row>
        <row r="102">
          <cell r="A102" t="str">
            <v>C93VWD3</v>
          </cell>
          <cell r="B102" t="str">
            <v>DELL</v>
          </cell>
          <cell r="C102" t="str">
            <v>3551 PRECISION</v>
          </cell>
          <cell r="D102" t="str">
            <v>i7; 1TB SSD, WIN 11 PRO,16GB RAM, 64BIT, NVIDIA Quadro P620</v>
          </cell>
          <cell r="E102" t="str">
            <v>NVIDIA Quadro P620</v>
          </cell>
          <cell r="F102" t="str">
            <v>W/ BAG</v>
          </cell>
          <cell r="H102" t="str">
            <v>ALLHOME CORP.</v>
          </cell>
          <cell r="I102">
            <v>44795</v>
          </cell>
          <cell r="K102" t="str">
            <v>ALLHOME CORP.</v>
          </cell>
          <cell r="L102" t="str">
            <v>Business System</v>
          </cell>
          <cell r="M102" t="str">
            <v>APL-AHC-ITGL002</v>
          </cell>
          <cell r="N102" t="str">
            <v>Tempo Service Laptop</v>
          </cell>
          <cell r="O102" t="str">
            <v>Used</v>
          </cell>
        </row>
        <row r="103">
          <cell r="A103" t="str">
            <v>PF2N92N4</v>
          </cell>
          <cell r="B103" t="str">
            <v>LENOVO</v>
          </cell>
          <cell r="C103" t="str">
            <v>E15 Gen 4</v>
          </cell>
          <cell r="D103" t="str">
            <v>i5/16 GB DDR4/512 GB SSD/14.0"/WIN 10 PRO 64 BIT/CHARGER/3 YRS WARRANTY</v>
          </cell>
          <cell r="E103" t="str">
            <v>Intel® Iris® Xe Graphics</v>
          </cell>
          <cell r="F103" t="str">
            <v>W/ BAG</v>
          </cell>
          <cell r="H103" t="str">
            <v>JUMP SOLUTIONS INC.</v>
          </cell>
          <cell r="I103">
            <v>44713</v>
          </cell>
          <cell r="K103" t="str">
            <v>ALLDAY MARTS INC.</v>
          </cell>
          <cell r="L103" t="str">
            <v>Store - Operations</v>
          </cell>
          <cell r="M103" t="str">
            <v>STR-ADM-OPSL003</v>
          </cell>
          <cell r="N103" t="str">
            <v>Done Repaired 11/16/2023</v>
          </cell>
          <cell r="O103" t="str">
            <v>Used</v>
          </cell>
        </row>
        <row r="104">
          <cell r="A104" t="str">
            <v>1V9CRK3</v>
          </cell>
          <cell r="B104" t="str">
            <v>DELL</v>
          </cell>
          <cell r="C104" t="str">
            <v>15 3000 INSPIRON</v>
          </cell>
          <cell r="D104" t="str">
            <v>i5-1135g7 / 8GB RAM / 512  / 15.6" / WIN 11 PRO / 3 YRS /  /CHARGER</v>
          </cell>
          <cell r="F104" t="str">
            <v>W/ BAG</v>
          </cell>
          <cell r="H104" t="str">
            <v>ALLHOME CORP.</v>
          </cell>
          <cell r="I104">
            <v>45216</v>
          </cell>
          <cell r="K104" t="str">
            <v>ALLHOME CORP.</v>
          </cell>
          <cell r="L104" t="str">
            <v>Store - Operations</v>
          </cell>
          <cell r="M104" t="str">
            <v>AVAHC-OPS-001</v>
          </cell>
          <cell r="N104" t="str">
            <v>to be repair open hinged</v>
          </cell>
          <cell r="O104" t="str">
            <v>NEW</v>
          </cell>
        </row>
        <row r="105">
          <cell r="A105" t="str">
            <v>5CD1463XG7</v>
          </cell>
          <cell r="B105" t="str">
            <v>HP</v>
          </cell>
          <cell r="C105" t="str">
            <v>440 G08 PROBOOK</v>
          </cell>
          <cell r="D105" t="str">
            <v>i5/16 GB DDR4/512 GB SSD/14.0"/WIN 10 PRO 64 BIT/CHARGER/3 YRS WARRANTY</v>
          </cell>
          <cell r="F105" t="str">
            <v>W/ BAG</v>
          </cell>
          <cell r="H105" t="str">
            <v>JUMP SOLUTIONS INC.</v>
          </cell>
          <cell r="I105">
            <v>44957</v>
          </cell>
          <cell r="K105" t="str">
            <v>ALLDAY RETAIL CONCEPTS INC.</v>
          </cell>
          <cell r="L105" t="str">
            <v>Accounting</v>
          </cell>
          <cell r="M105" t="str">
            <v>HOF-ADR-MERL007</v>
          </cell>
          <cell r="N105" t="str">
            <v>Transfer</v>
          </cell>
          <cell r="O105" t="str">
            <v>Used</v>
          </cell>
        </row>
        <row r="106">
          <cell r="A106" t="str">
            <v>5CD3271KBR</v>
          </cell>
          <cell r="B106" t="str">
            <v>HP</v>
          </cell>
          <cell r="C106" t="str">
            <v>440 G10 PROBOOK</v>
          </cell>
          <cell r="D106" t="str">
            <v>i5/8 GB DDR4/512 GB SSD/14.0"/WIN 11 PRO 64 BIT /CHARGER/3 YRS WARRANTY</v>
          </cell>
          <cell r="F106" t="str">
            <v>W/ BAG</v>
          </cell>
          <cell r="G106">
            <v>5026</v>
          </cell>
          <cell r="H106" t="str">
            <v>YNZAL MARKETING CORP</v>
          </cell>
          <cell r="I106">
            <v>45218</v>
          </cell>
          <cell r="J106" t="str">
            <v>HR - MICHAELLA ADRIELLE LEYBA</v>
          </cell>
          <cell r="K106" t="str">
            <v>THE VILLAGE SERVER, INC.</v>
          </cell>
          <cell r="L106" t="str">
            <v>Central - Operations</v>
          </cell>
          <cell r="M106" t="str">
            <v>AVTVSI-OPS-001</v>
          </cell>
          <cell r="O106" t="str">
            <v>NEW</v>
          </cell>
        </row>
        <row r="107">
          <cell r="A107" t="str">
            <v>5CD3271KBF</v>
          </cell>
          <cell r="B107" t="str">
            <v>HP</v>
          </cell>
          <cell r="C107" t="str">
            <v>440 G10 PROBOOK</v>
          </cell>
          <cell r="D107" t="str">
            <v>i5/8 GB DDR4/512 GB SSD/14.0"/WIN 11 PRO 64 BIT /CHARGER/3 YRS WARRANTY</v>
          </cell>
          <cell r="F107" t="str">
            <v>W/ BAG</v>
          </cell>
          <cell r="G107">
            <v>5026</v>
          </cell>
          <cell r="H107" t="str">
            <v>YNZAL MARKETING CORP</v>
          </cell>
          <cell r="I107">
            <v>45218</v>
          </cell>
          <cell r="J107" t="str">
            <v>HR - MICHAELLA ADRIELLE LEYBA</v>
          </cell>
          <cell r="K107" t="str">
            <v>THE VILLAGE SERVER, INC.</v>
          </cell>
          <cell r="L107" t="str">
            <v>Central - Operations</v>
          </cell>
          <cell r="M107" t="str">
            <v>AVTVSI-OPS-002</v>
          </cell>
          <cell r="O107" t="str">
            <v>NEW</v>
          </cell>
        </row>
        <row r="108">
          <cell r="A108" t="str">
            <v>5CD3271KC7</v>
          </cell>
          <cell r="B108" t="str">
            <v>HP</v>
          </cell>
          <cell r="C108" t="str">
            <v>440 G10 PROBOOK</v>
          </cell>
          <cell r="D108" t="str">
            <v>i5/8 GB DDR4/512 GB SSD/14.0"/WIN 11 PRO 64 BIT /CHARGER/3 YRS WARRANTY</v>
          </cell>
          <cell r="F108" t="str">
            <v>W/ BAG</v>
          </cell>
          <cell r="G108">
            <v>5026</v>
          </cell>
          <cell r="H108" t="str">
            <v>YNZAL MARKETING CORP</v>
          </cell>
          <cell r="I108">
            <v>45218</v>
          </cell>
          <cell r="J108" t="str">
            <v>HR - MICHAELLA ADRIELLE LEYBA</v>
          </cell>
          <cell r="K108" t="str">
            <v>THE VILLAGE SERVER, INC.</v>
          </cell>
          <cell r="L108" t="str">
            <v>Central - Operations</v>
          </cell>
          <cell r="M108" t="str">
            <v>AVTVSI-OPS-003</v>
          </cell>
          <cell r="O108" t="str">
            <v>NEW</v>
          </cell>
        </row>
        <row r="109">
          <cell r="A109" t="str">
            <v>5CD3271KCJ</v>
          </cell>
          <cell r="B109" t="str">
            <v>HP</v>
          </cell>
          <cell r="C109" t="str">
            <v>440 G10 PROBOOK</v>
          </cell>
          <cell r="D109" t="str">
            <v>i5/8 GB DDR4/512 GB SSD/14.0"/WIN 11 PRO 64 BIT /CHARGER/3 YRS WARRANTY</v>
          </cell>
          <cell r="F109" t="str">
            <v>W/ BAG</v>
          </cell>
          <cell r="G109">
            <v>5025</v>
          </cell>
          <cell r="H109" t="str">
            <v>YNZAL MARKETING CORP</v>
          </cell>
          <cell r="I109">
            <v>45218</v>
          </cell>
          <cell r="J109" t="str">
            <v>HR - MICHAELLA ADRIELLE LEYBA</v>
          </cell>
          <cell r="K109" t="str">
            <v>THE VILLAGE SERVER, INC.</v>
          </cell>
          <cell r="L109" t="str">
            <v>Accounting</v>
          </cell>
          <cell r="M109" t="str">
            <v>AVTVSI-ACC-001</v>
          </cell>
          <cell r="O109" t="str">
            <v>NEW</v>
          </cell>
        </row>
        <row r="110">
          <cell r="A110" t="str">
            <v>5CD3271K8Z</v>
          </cell>
          <cell r="B110" t="str">
            <v>HP</v>
          </cell>
          <cell r="C110" t="str">
            <v>440 G10 PROBOOK</v>
          </cell>
          <cell r="D110" t="str">
            <v>i5/8 GB DDR4/512 GB SSD/14.0"/WIN 11 PRO 64 BIT /CHARGER/3 YRS WARRANTY</v>
          </cell>
          <cell r="F110" t="str">
            <v>W/ BAG</v>
          </cell>
          <cell r="G110">
            <v>5025</v>
          </cell>
          <cell r="H110" t="str">
            <v>YNZAL MARKETING CORP</v>
          </cell>
          <cell r="I110">
            <v>45218</v>
          </cell>
          <cell r="J110" t="str">
            <v>HR - MICHAELLA ADRIELLE LEYBA</v>
          </cell>
          <cell r="K110" t="str">
            <v>THE VILLAGE SERVER, INC.</v>
          </cell>
          <cell r="L110" t="str">
            <v>Accounting</v>
          </cell>
          <cell r="M110" t="str">
            <v>AVTVSI-ACC-002</v>
          </cell>
          <cell r="O110" t="str">
            <v>NEW</v>
          </cell>
        </row>
        <row r="111">
          <cell r="A111" t="str">
            <v>5CD3271K93</v>
          </cell>
          <cell r="B111" t="str">
            <v>HP</v>
          </cell>
          <cell r="C111" t="str">
            <v>440 G10 PROBOOK</v>
          </cell>
          <cell r="D111" t="str">
            <v>i5/8 GB DDR4/512 GB SSD/14.0"/WIN 11 PRO 64 BIT /CHARGER/3 YRS WARRANTY</v>
          </cell>
          <cell r="F111" t="str">
            <v>W/ BAG</v>
          </cell>
          <cell r="G111">
            <v>5025</v>
          </cell>
          <cell r="H111" t="str">
            <v>YNZAL MARKETING CORP</v>
          </cell>
          <cell r="I111">
            <v>45218</v>
          </cell>
          <cell r="J111" t="str">
            <v>HR - MICHAELLA ADRIELLE LEYBA</v>
          </cell>
          <cell r="K111" t="str">
            <v>THE VILLAGE SERVER, INC.</v>
          </cell>
          <cell r="L111" t="str">
            <v>Accounting</v>
          </cell>
          <cell r="M111" t="str">
            <v>AVTVSI-ACC-003</v>
          </cell>
          <cell r="O111" t="str">
            <v>NEW</v>
          </cell>
        </row>
        <row r="112">
          <cell r="A112" t="str">
            <v>5CD3271KRJ</v>
          </cell>
          <cell r="B112" t="str">
            <v>HP</v>
          </cell>
          <cell r="C112" t="str">
            <v>440 G10 PROBOOK</v>
          </cell>
          <cell r="D112" t="str">
            <v>i5/8 GB DDR4/512 GB SSD/14.0"/WIN 11 PRO 64 BIT /CHARGER/3 YRS WARRANTY</v>
          </cell>
          <cell r="F112" t="str">
            <v>W/ BAG</v>
          </cell>
          <cell r="G112">
            <v>5025</v>
          </cell>
          <cell r="H112" t="str">
            <v>YNZAL MARKETING CORP</v>
          </cell>
          <cell r="I112">
            <v>45218</v>
          </cell>
          <cell r="J112" t="str">
            <v>HR - MICHAELLA ADRIELLE LEYBA</v>
          </cell>
          <cell r="K112" t="str">
            <v>THE VILLAGE SERVER, INC.</v>
          </cell>
          <cell r="L112" t="str">
            <v>Accounting</v>
          </cell>
          <cell r="M112" t="str">
            <v>AVTVSI-ACC-004</v>
          </cell>
          <cell r="O112" t="str">
            <v>NEW</v>
          </cell>
        </row>
        <row r="113">
          <cell r="A113" t="str">
            <v>5CD3271KR7</v>
          </cell>
          <cell r="B113" t="str">
            <v>HP</v>
          </cell>
          <cell r="C113" t="str">
            <v>440 G10 PROBOOK</v>
          </cell>
          <cell r="D113" t="str">
            <v>i5/8 GB DDR4/512 GB SSD/14.0"/WIN 11 PRO 64 BIT /CHARGER/3 YRS WARRANTY</v>
          </cell>
          <cell r="F113" t="str">
            <v>W/ BAG</v>
          </cell>
          <cell r="G113">
            <v>8000294883</v>
          </cell>
          <cell r="H113" t="str">
            <v>YNZAL MARKETING CORP</v>
          </cell>
          <cell r="I113">
            <v>45218</v>
          </cell>
          <cell r="J113" t="str">
            <v>HR - KRYSTEL NORIEN DALIDA</v>
          </cell>
          <cell r="K113" t="str">
            <v>ALLHOME CORP.</v>
          </cell>
          <cell r="L113" t="str">
            <v>Merchandising</v>
          </cell>
          <cell r="M113" t="str">
            <v>AVAHC-MER-011</v>
          </cell>
          <cell r="O113" t="str">
            <v>NEW</v>
          </cell>
        </row>
        <row r="114">
          <cell r="A114" t="str">
            <v>5CD3271KRL</v>
          </cell>
          <cell r="B114" t="str">
            <v>HP</v>
          </cell>
          <cell r="C114" t="str">
            <v>440 G10 PROBOOK</v>
          </cell>
          <cell r="D114" t="str">
            <v>i5/8 GB DDR4/512 GB SSD/14.0"/WIN 11 PRO 64 BIT /CHARGER/3 YRS WARRANTY</v>
          </cell>
          <cell r="F114" t="str">
            <v>W/ BAG</v>
          </cell>
          <cell r="G114">
            <v>8000394884</v>
          </cell>
          <cell r="H114" t="str">
            <v>YNZAL MARKETING CORP</v>
          </cell>
          <cell r="I114">
            <v>45218</v>
          </cell>
          <cell r="J114" t="str">
            <v>HR - KRYSTEL NORIEN DALIDA</v>
          </cell>
          <cell r="K114" t="str">
            <v>ALLHOME CORP.</v>
          </cell>
          <cell r="L114" t="str">
            <v>Audit</v>
          </cell>
          <cell r="M114" t="str">
            <v>AVAHC-AUD-001</v>
          </cell>
          <cell r="O114" t="str">
            <v>NEW</v>
          </cell>
        </row>
        <row r="115">
          <cell r="A115" t="str">
            <v>9S716R6121266ZN3000012</v>
          </cell>
          <cell r="B115" t="str">
            <v>MSI</v>
          </cell>
          <cell r="C115" t="str">
            <v>GF63 Thin 11SC</v>
          </cell>
          <cell r="D115" t="str">
            <v>i5/8 GB DDR4/512 GB SSD/15.6"/WIN 10 PRO 64 BIT/CHARGER/3 YRS WARRANTY</v>
          </cell>
          <cell r="F115" t="str">
            <v>W/ BAG</v>
          </cell>
          <cell r="H115" t="str">
            <v>JUMP SOLUTIONS INC.</v>
          </cell>
          <cell r="I115">
            <v>45184</v>
          </cell>
          <cell r="K115" t="str">
            <v>ALLDAY MARTS INC.</v>
          </cell>
          <cell r="L115" t="str">
            <v>Marketing</v>
          </cell>
          <cell r="M115" t="str">
            <v>APL-ADM-MKTL001</v>
          </cell>
          <cell r="O115" t="str">
            <v>New</v>
          </cell>
        </row>
        <row r="116">
          <cell r="A116" t="str">
            <v>9S716R6121266ZN3000391</v>
          </cell>
          <cell r="B116" t="str">
            <v>MSI</v>
          </cell>
          <cell r="C116" t="str">
            <v>GF63 Thin 11SC</v>
          </cell>
          <cell r="D116" t="str">
            <v>i5/8 GB DDR4/512 GB SSD/15.6"/WIN 10 PRO 64 BIT/CHARGER/3 YRS WARRANTY</v>
          </cell>
          <cell r="F116" t="str">
            <v>W/ BAG</v>
          </cell>
          <cell r="H116" t="str">
            <v>JUMP SOLUTIONS INC.</v>
          </cell>
          <cell r="I116">
            <v>45184</v>
          </cell>
          <cell r="K116" t="str">
            <v>ALLDAY MARTS INC.</v>
          </cell>
          <cell r="L116" t="str">
            <v>Marketing</v>
          </cell>
          <cell r="M116" t="str">
            <v>HOF-AD-MERL060</v>
          </cell>
          <cell r="N116" t="str">
            <v>K2303N0021364</v>
          </cell>
          <cell r="O116" t="str">
            <v>New</v>
          </cell>
        </row>
        <row r="117">
          <cell r="A117" t="str">
            <v>5CD0128MJH</v>
          </cell>
          <cell r="B117" t="str">
            <v>HP</v>
          </cell>
          <cell r="C117" t="str">
            <v>440 G7 PROBOOK</v>
          </cell>
          <cell r="D117" t="str">
            <v>i5/8 GB DDR4/1 TB HDD/14.0"/WIN 11 PRO 64 BIT/CHARGER/3 YRS WARRANTY</v>
          </cell>
          <cell r="F117" t="str">
            <v>W/ BAG</v>
          </cell>
          <cell r="H117" t="str">
            <v>MERIDIAN I.T. CORPORATION</v>
          </cell>
          <cell r="K117" t="str">
            <v>THE VILLAGE SERVER, INC.</v>
          </cell>
          <cell r="L117" t="str">
            <v>Human Resources</v>
          </cell>
          <cell r="M117" t="str">
            <v>HOF-TVS-HRDL009</v>
          </cell>
          <cell r="N117" t="str">
            <v>Service Laptop</v>
          </cell>
          <cell r="O117" t="str">
            <v>Used</v>
          </cell>
        </row>
        <row r="118">
          <cell r="A118" t="str">
            <v>5CD1463YL0</v>
          </cell>
          <cell r="B118" t="str">
            <v>HP</v>
          </cell>
          <cell r="C118" t="str">
            <v>440 G08 PROBOOK</v>
          </cell>
          <cell r="D118" t="str">
            <v>i5/16 GB DDR4/512 GB SSD/14.0"/WIN 10 PRO 64 BIT/CHARGER/3 YRS WARRANTY</v>
          </cell>
          <cell r="F118" t="str">
            <v>W/O BAG</v>
          </cell>
          <cell r="H118" t="str">
            <v>JUMP SOLUTIONS INC.</v>
          </cell>
          <cell r="I118">
            <v>44596</v>
          </cell>
          <cell r="K118" t="str">
            <v>ALLDAY MARTS INC.</v>
          </cell>
          <cell r="L118" t="str">
            <v>Merchandising</v>
          </cell>
          <cell r="M118" t="str">
            <v>HOF-ADM-MERL018</v>
          </cell>
          <cell r="N118" t="str">
            <v>Service Laptop</v>
          </cell>
        </row>
        <row r="119">
          <cell r="A119" t="str">
            <v>5CD241DBL3</v>
          </cell>
          <cell r="B119" t="str">
            <v>HP</v>
          </cell>
          <cell r="C119" t="str">
            <v>Victus Gaming Laptop 15-fb0091AX (79J61PA</v>
          </cell>
          <cell r="D119" t="str">
            <v>i7/16 GB DDR4/512 GB SSD/15.6"/WIN 10 PRO 64 BIT/CHARGER/3 YRS WARRANTY</v>
          </cell>
          <cell r="F119" t="str">
            <v>W/ BAG</v>
          </cell>
          <cell r="H119" t="str">
            <v>CTLINK SYSTEM, INC.</v>
          </cell>
          <cell r="I119">
            <v>44882</v>
          </cell>
          <cell r="K119" t="str">
            <v>CMSTAR MANAGEMENT, INC.</v>
          </cell>
          <cell r="L119" t="str">
            <v>Marketing</v>
          </cell>
          <cell r="M119" t="str">
            <v>HOF-CMI-MKTL001</v>
          </cell>
          <cell r="N119" t="str">
            <v>Service Laptop</v>
          </cell>
          <cell r="O119" t="str">
            <v>Used</v>
          </cell>
        </row>
        <row r="120">
          <cell r="A120" t="str">
            <v>5CD9524T00</v>
          </cell>
          <cell r="B120" t="str">
            <v>HP</v>
          </cell>
          <cell r="C120" t="str">
            <v>440 G06 PROBOOK</v>
          </cell>
          <cell r="D120" t="str">
            <v>i5/8 GB DDR4/256 GB SSD + 512 HDD/14.0"/WIN 11 PRO 64 BIT/CHARGER/3 YRS WARRANTY</v>
          </cell>
          <cell r="F120" t="str">
            <v>W/ BAG</v>
          </cell>
          <cell r="H120" t="str">
            <v>MERIDIAN I.T. CORPORATION</v>
          </cell>
          <cell r="I120">
            <v>43845</v>
          </cell>
          <cell r="K120" t="str">
            <v>THE VILLAGE SERVER, INC.</v>
          </cell>
          <cell r="L120" t="str">
            <v>Store - Operations</v>
          </cell>
          <cell r="M120" t="str">
            <v>EVO-TVS-OPSL003</v>
          </cell>
          <cell r="N120" t="str">
            <v>Transfer</v>
          </cell>
          <cell r="O120" t="str">
            <v>Used</v>
          </cell>
        </row>
        <row r="121">
          <cell r="A121" t="str">
            <v>7053SK3</v>
          </cell>
          <cell r="B121" t="str">
            <v>DELL</v>
          </cell>
          <cell r="C121" t="str">
            <v>15 3000 INSPIRON</v>
          </cell>
          <cell r="D121" t="str">
            <v>i5/8 GB DDR4/512 GB HDD/14.0"/WIN 10 PRO 64 BIT/CHARGER/3 YRS WARRANTY</v>
          </cell>
          <cell r="F121" t="str">
            <v>W/ BAG</v>
          </cell>
          <cell r="H121" t="str">
            <v>ALLHOME CORP.</v>
          </cell>
          <cell r="I121">
            <v>44251</v>
          </cell>
          <cell r="K121" t="str">
            <v>ALLHOME CORP.</v>
          </cell>
          <cell r="L121" t="str">
            <v>Marketing</v>
          </cell>
          <cell r="M121" t="str">
            <v>AVAHC-MAR-</v>
          </cell>
          <cell r="N121" t="str">
            <v>Transfer</v>
          </cell>
          <cell r="O121" t="str">
            <v>Used</v>
          </cell>
        </row>
        <row r="122">
          <cell r="A122" t="str">
            <v>M9NXCV21U964397</v>
          </cell>
          <cell r="B122" t="str">
            <v>ASUS</v>
          </cell>
          <cell r="C122" t="str">
            <v>ASUS X415</v>
          </cell>
          <cell r="D122" t="str">
            <v>i5/8 GB DDR4/512 GB SSD/14.0"/WIN 11 PRO 64 BIT /CHARGER/3 YRS WARRANTY</v>
          </cell>
          <cell r="F122" t="str">
            <v>W/O BAG</v>
          </cell>
          <cell r="H122" t="str">
            <v>JUMP SOLUTIONS INC.</v>
          </cell>
          <cell r="I122">
            <v>44596</v>
          </cell>
          <cell r="K122" t="str">
            <v>ALLGREEN RETAIL, INC.</v>
          </cell>
          <cell r="L122" t="str">
            <v>Merchandising</v>
          </cell>
          <cell r="M122" t="str">
            <v>HOF-AGR-MERL021</v>
          </cell>
          <cell r="N122" t="str">
            <v>Service Laptop</v>
          </cell>
          <cell r="O122" t="str">
            <v>Used</v>
          </cell>
        </row>
        <row r="123">
          <cell r="A123" t="str">
            <v>5CD3341HF3</v>
          </cell>
          <cell r="B123" t="str">
            <v>HP</v>
          </cell>
          <cell r="C123" t="str">
            <v>NB 86J69PA</v>
          </cell>
          <cell r="D123" t="str">
            <v>i5/8 GB DDR4/512 GB SSD/15.6"/WIN 11 HOME 64 BIT/CHARGER/3 YRS WARRANTY</v>
          </cell>
          <cell r="F123" t="str">
            <v>W/ BAG</v>
          </cell>
          <cell r="G123">
            <v>8871118824</v>
          </cell>
          <cell r="H123" t="str">
            <v>ALLHOME CORP.</v>
          </cell>
          <cell r="I123">
            <v>45224</v>
          </cell>
          <cell r="J123" t="str">
            <v xml:space="preserve">HR - FREDYLENE BALENSOSA </v>
          </cell>
          <cell r="K123" t="str">
            <v>ALLDAY MARTS INC.</v>
          </cell>
          <cell r="L123" t="str">
            <v>Human Resources</v>
          </cell>
          <cell r="M123" t="str">
            <v>AVAMI-HRD-001</v>
          </cell>
          <cell r="O123" t="str">
            <v>New</v>
          </cell>
        </row>
        <row r="124">
          <cell r="A124" t="str">
            <v>5CD3341HT4</v>
          </cell>
          <cell r="B124" t="str">
            <v>HP</v>
          </cell>
          <cell r="C124" t="str">
            <v>NB 86J69PA</v>
          </cell>
          <cell r="D124" t="str">
            <v>i5/8 GB DDR4/512 GB SSD/15.6"/WIN 11 HOME 64 BIT/CHARGER/3 YRS WARRANTY</v>
          </cell>
          <cell r="F124" t="str">
            <v>W/ BAG</v>
          </cell>
          <cell r="G124">
            <v>8871118824</v>
          </cell>
          <cell r="H124" t="str">
            <v>ALLHOME CORP.</v>
          </cell>
          <cell r="I124">
            <v>45224</v>
          </cell>
          <cell r="J124" t="str">
            <v xml:space="preserve">HR - FREDYLENE BALENSOSA </v>
          </cell>
          <cell r="K124" t="str">
            <v>ALLDAY MARTS INC.</v>
          </cell>
          <cell r="L124" t="str">
            <v>Human Resources</v>
          </cell>
          <cell r="M124" t="str">
            <v>AVAMI-HRD-002</v>
          </cell>
          <cell r="O124" t="str">
            <v>New</v>
          </cell>
        </row>
        <row r="125">
          <cell r="A125" t="str">
            <v>5CD32131KDL</v>
          </cell>
          <cell r="B125" t="str">
            <v>HP</v>
          </cell>
          <cell r="C125" t="str">
            <v>NB 86J69PA</v>
          </cell>
          <cell r="D125" t="str">
            <v>i5/8 GB DDR4/512 GB SSD/15.6"/WIN 11 HOME 64 BIT/CHARGER/3 YRS WARRANTY</v>
          </cell>
          <cell r="F125" t="str">
            <v>W/ BAG</v>
          </cell>
          <cell r="G125">
            <v>8871118824</v>
          </cell>
          <cell r="H125" t="str">
            <v>ALLHOME CORP.</v>
          </cell>
          <cell r="I125">
            <v>45224</v>
          </cell>
          <cell r="J125" t="str">
            <v xml:space="preserve">HR - FREDYLENE BALENSOSA </v>
          </cell>
          <cell r="K125" t="str">
            <v>ALLDAY MARTS INC.</v>
          </cell>
          <cell r="L125" t="str">
            <v>Human Resources</v>
          </cell>
          <cell r="M125" t="str">
            <v>AVAMI-HRD-003</v>
          </cell>
          <cell r="N125" t="str">
            <v>TRANSFER</v>
          </cell>
          <cell r="O125" t="str">
            <v>New</v>
          </cell>
        </row>
        <row r="126">
          <cell r="A126" t="str">
            <v>PW05ABFQ</v>
          </cell>
          <cell r="B126" t="str">
            <v>LENOVO</v>
          </cell>
          <cell r="C126" t="str">
            <v>LENOVO L14</v>
          </cell>
          <cell r="D126" t="str">
            <v>i7/16 GB DDR4/512 GB SSD/14.0"/WIN 11 PRO 64 BIT/CHARGER/3 YRS WARRANTY</v>
          </cell>
          <cell r="F126" t="str">
            <v>W/ BAG</v>
          </cell>
          <cell r="G126">
            <v>8000373817</v>
          </cell>
          <cell r="H126" t="str">
            <v>YNZAL MARKETING CORP</v>
          </cell>
          <cell r="I126">
            <v>45223</v>
          </cell>
          <cell r="K126" t="str">
            <v>ALLHOME CORP.</v>
          </cell>
          <cell r="L126" t="str">
            <v>Accounting</v>
          </cell>
          <cell r="M126" t="str">
            <v>AVAHC-ACC-001</v>
          </cell>
          <cell r="O126" t="str">
            <v>New</v>
          </cell>
        </row>
        <row r="127">
          <cell r="A127" t="str">
            <v>5CD3271KDP</v>
          </cell>
          <cell r="B127" t="str">
            <v>HP</v>
          </cell>
          <cell r="C127" t="str">
            <v>440 G10 PROBOOK</v>
          </cell>
          <cell r="D127" t="str">
            <v>i5/8 GB DDR4/512 GB SSD/12.0"/WIN 11 PRO 64 BIT /CHARGER/3 YRS WARRANTY</v>
          </cell>
          <cell r="F127" t="str">
            <v>W/ BAG</v>
          </cell>
          <cell r="G127">
            <v>9220056680</v>
          </cell>
          <cell r="H127" t="str">
            <v>YNZAL MARKETING CORP</v>
          </cell>
          <cell r="I127">
            <v>45225</v>
          </cell>
          <cell r="J127" t="str">
            <v>FINANCE - RODAH ARANETA</v>
          </cell>
          <cell r="K127" t="str">
            <v>ALLHOME CORP.</v>
          </cell>
          <cell r="L127" t="str">
            <v>Finance</v>
          </cell>
          <cell r="M127" t="str">
            <v>AVAHC-FIN-003</v>
          </cell>
          <cell r="O127" t="str">
            <v>New</v>
          </cell>
        </row>
        <row r="128">
          <cell r="A128" t="str">
            <v>5CD3271KKD</v>
          </cell>
          <cell r="B128" t="str">
            <v>HP</v>
          </cell>
          <cell r="C128" t="str">
            <v>440 G10 PROBOOK</v>
          </cell>
          <cell r="D128" t="str">
            <v>i5/8 GB DDR4/512 GB SSD/12.0"/WIN 11 PRO 64 BIT /CHARGER/3 YRS WARRANTY</v>
          </cell>
          <cell r="F128" t="str">
            <v>W/ BAG</v>
          </cell>
          <cell r="G128">
            <v>8000381053</v>
          </cell>
          <cell r="H128" t="str">
            <v>YNZAL MARKETING CORP</v>
          </cell>
          <cell r="I128">
            <v>45225</v>
          </cell>
          <cell r="J128" t="str">
            <v>SHARALYN GRANADA</v>
          </cell>
          <cell r="K128" t="str">
            <v>ALLHOME CORP.</v>
          </cell>
          <cell r="L128" t="str">
            <v>Merchandising</v>
          </cell>
          <cell r="M128" t="str">
            <v>AVAHC-MER-001</v>
          </cell>
          <cell r="O128" t="str">
            <v>New</v>
          </cell>
        </row>
        <row r="129">
          <cell r="A129" t="str">
            <v>5CD3271KD4</v>
          </cell>
          <cell r="B129" t="str">
            <v>HP</v>
          </cell>
          <cell r="C129" t="str">
            <v>440 G10 PROBOOK</v>
          </cell>
          <cell r="D129" t="str">
            <v>i5/8 GB DDR4/512 GB SSD/12.0"/WIN 11 PRO 64 BIT /CHARGER/3 YRS WARRANTY</v>
          </cell>
          <cell r="F129" t="str">
            <v>W/ BAG</v>
          </cell>
          <cell r="G129">
            <v>8871119259</v>
          </cell>
          <cell r="H129" t="str">
            <v>YNZAL MARKETING CORP</v>
          </cell>
          <cell r="I129">
            <v>45225</v>
          </cell>
          <cell r="J129" t="str">
            <v>HANSEL BARBIN</v>
          </cell>
          <cell r="K129" t="str">
            <v>ALLDAY MARTS INC.</v>
          </cell>
          <cell r="L129" t="str">
            <v>Audit</v>
          </cell>
          <cell r="M129" t="str">
            <v>AVAMI-AUD-001</v>
          </cell>
          <cell r="O129" t="str">
            <v>New</v>
          </cell>
        </row>
        <row r="130">
          <cell r="A130" t="str">
            <v>5CD3271KD1</v>
          </cell>
          <cell r="B130" t="str">
            <v>HP</v>
          </cell>
          <cell r="C130" t="str">
            <v>440 G10 PROBOOK</v>
          </cell>
          <cell r="D130" t="str">
            <v>i5/8 GB DDR4/512 GB SSD/12.0"/WIN 11 PRO 64 BIT /CHARGER/3 YRS WARRANTY</v>
          </cell>
          <cell r="F130" t="str">
            <v>W/ BAG</v>
          </cell>
          <cell r="G130">
            <v>8000379330</v>
          </cell>
          <cell r="H130" t="str">
            <v>YNZAL MARKETING CORP</v>
          </cell>
          <cell r="I130">
            <v>45225</v>
          </cell>
          <cell r="J130" t="str">
            <v>HR - KRYSTEL NORIEN DALIDA</v>
          </cell>
          <cell r="K130" t="str">
            <v>ALLHOME CORP.</v>
          </cell>
          <cell r="L130" t="str">
            <v>Supply Chain</v>
          </cell>
          <cell r="M130" t="str">
            <v>AVAHC-SUP-001</v>
          </cell>
          <cell r="O130" t="str">
            <v>New</v>
          </cell>
        </row>
        <row r="131">
          <cell r="A131" t="str">
            <v>5CD3271KCW</v>
          </cell>
          <cell r="B131" t="str">
            <v>HP</v>
          </cell>
          <cell r="C131" t="str">
            <v>440 G10 PROBOOK</v>
          </cell>
          <cell r="D131" t="str">
            <v>i5/8 GB DDR4/512 GB SSD/12.0"/WIN 11 PRO 64 BIT /CHARGER/3 YRS WARRANTY</v>
          </cell>
          <cell r="F131" t="str">
            <v>W/ BAG</v>
          </cell>
          <cell r="G131">
            <v>8000379330</v>
          </cell>
          <cell r="H131" t="str">
            <v>YNZAL MARKETING CORP</v>
          </cell>
          <cell r="I131">
            <v>45225</v>
          </cell>
          <cell r="J131" t="str">
            <v>HR - KRYSTEL NORIEN DALIDA</v>
          </cell>
          <cell r="K131" t="str">
            <v>ALLHOME CORP.</v>
          </cell>
          <cell r="L131" t="str">
            <v>Supply Chain</v>
          </cell>
          <cell r="M131" t="str">
            <v>AVAHC-SUP-002</v>
          </cell>
          <cell r="O131" t="str">
            <v>New</v>
          </cell>
        </row>
        <row r="132">
          <cell r="A132" t="str">
            <v>5CD1445RRN</v>
          </cell>
          <cell r="B132" t="str">
            <v>HP</v>
          </cell>
          <cell r="C132" t="str">
            <v>440 G08 PROBOOK</v>
          </cell>
          <cell r="D132" t="str">
            <v>i5/8GB DDR4/512 GB SSD/14.0"/WIN 10 PRO 64 BIT/CHARGER/3 YRS WARRANTY</v>
          </cell>
          <cell r="F132" t="str">
            <v>W/ BAG</v>
          </cell>
          <cell r="H132" t="str">
            <v>MERIDIAN I.T. CORPORATION</v>
          </cell>
          <cell r="I132">
            <v>44539</v>
          </cell>
          <cell r="K132" t="str">
            <v>ALLHOME CORP.</v>
          </cell>
          <cell r="L132" t="str">
            <v>Purchasing</v>
          </cell>
          <cell r="M132" t="str">
            <v>HOF-AHC-PURL010</v>
          </cell>
          <cell r="N132" t="str">
            <v>Temporary Used</v>
          </cell>
          <cell r="O132" t="str">
            <v>Used</v>
          </cell>
        </row>
        <row r="133">
          <cell r="A133" t="str">
            <v>NHQ7YSP00103305CBF3400</v>
          </cell>
          <cell r="B133" t="str">
            <v>ACER</v>
          </cell>
          <cell r="C133" t="str">
            <v>PH315-53-72RY PREDATOR</v>
          </cell>
          <cell r="D133" t="str">
            <v>i7/8 GB DDR4/256 GB SSD + 1 TB/15.6"/WIN 11 HOME 64 BIT/CHARGER/3 YRS WARRANTY</v>
          </cell>
          <cell r="E133" t="str">
            <v xml:space="preserve"> 6GB RTX 2060</v>
          </cell>
          <cell r="F133" t="str">
            <v>W/O BAG</v>
          </cell>
          <cell r="G133">
            <v>8000379966</v>
          </cell>
          <cell r="H133" t="str">
            <v>ALLHOME CORP.</v>
          </cell>
          <cell r="I133">
            <v>45233</v>
          </cell>
          <cell r="J133" t="str">
            <v>AH - ANJO PEREZ</v>
          </cell>
          <cell r="K133" t="str">
            <v>ALLHOME CORP.</v>
          </cell>
          <cell r="L133" t="str">
            <v>Merchandising</v>
          </cell>
          <cell r="M133" t="str">
            <v>AVAHC-MER-002</v>
          </cell>
          <cell r="O133" t="str">
            <v>New</v>
          </cell>
        </row>
        <row r="134">
          <cell r="A134" t="str">
            <v>NHQ7YSP00103305C3A3400</v>
          </cell>
          <cell r="B134" t="str">
            <v>ACER</v>
          </cell>
          <cell r="C134" t="str">
            <v>PH315-53-72RY PREDATOR</v>
          </cell>
          <cell r="D134" t="str">
            <v>i7/8 GB DDR4/256 GB SSD + 1 TB/15.6"/WIN 11 HOME 64 BIT/CHARGER/3 YRS WARRANTY</v>
          </cell>
          <cell r="E134" t="str">
            <v xml:space="preserve"> 6GB RTX 2060</v>
          </cell>
          <cell r="F134" t="str">
            <v>W/O BAG</v>
          </cell>
          <cell r="G134">
            <v>8000379966</v>
          </cell>
          <cell r="H134" t="str">
            <v>ALLHOME CORP.</v>
          </cell>
          <cell r="I134">
            <v>45233</v>
          </cell>
          <cell r="J134" t="str">
            <v>AH - ANJO PEREZ</v>
          </cell>
          <cell r="K134" t="str">
            <v>ALLHOME CORP.</v>
          </cell>
          <cell r="L134" t="str">
            <v>Merchandising</v>
          </cell>
          <cell r="M134" t="str">
            <v>AVAHC-MER-003</v>
          </cell>
          <cell r="O134" t="str">
            <v>New</v>
          </cell>
        </row>
        <row r="135">
          <cell r="A135" t="str">
            <v>NHQ7YSP00103305C633400</v>
          </cell>
          <cell r="B135" t="str">
            <v>ACER</v>
          </cell>
          <cell r="C135" t="str">
            <v>PH315-53-72RY PREDATOR</v>
          </cell>
          <cell r="D135" t="str">
            <v>i7/16 GB DDR4/512 GB SSD + 1TB HDD/15.6"/WIN 10 PRO 64 BIT/CHARGER/3 YRS WARRANTY</v>
          </cell>
          <cell r="E135" t="str">
            <v xml:space="preserve"> 6GB RTX 2060</v>
          </cell>
          <cell r="F135" t="str">
            <v>W/O BAG</v>
          </cell>
          <cell r="G135">
            <v>8000379966</v>
          </cell>
          <cell r="H135" t="str">
            <v>ALLHOME CORP.</v>
          </cell>
          <cell r="I135">
            <v>45233</v>
          </cell>
          <cell r="J135" t="str">
            <v>AH - ANJO PEREZ</v>
          </cell>
          <cell r="K135" t="str">
            <v>ALLHOME CORP.</v>
          </cell>
          <cell r="L135" t="str">
            <v>Merchandising</v>
          </cell>
          <cell r="M135" t="str">
            <v>AVAHC-MER-004</v>
          </cell>
          <cell r="O135" t="str">
            <v>New</v>
          </cell>
        </row>
        <row r="136">
          <cell r="A136" t="str">
            <v>NHQ7YSP001033059023400</v>
          </cell>
          <cell r="B136" t="str">
            <v>ACER</v>
          </cell>
          <cell r="C136" t="str">
            <v>PH315-53-72RY PREDATOR</v>
          </cell>
          <cell r="D136" t="str">
            <v>i7/8 GB DDR4/256 GB SSD + 1 TB/15.6"/WIN 11 HOME 64 BIT/CHARGER/3 YRS WARRANTY</v>
          </cell>
          <cell r="E136" t="str">
            <v xml:space="preserve"> 6GB RTX 2060</v>
          </cell>
          <cell r="F136" t="str">
            <v>W/O BAG</v>
          </cell>
          <cell r="G136">
            <v>8000379966</v>
          </cell>
          <cell r="H136" t="str">
            <v>ALLHOME CORP.</v>
          </cell>
          <cell r="I136">
            <v>45233</v>
          </cell>
          <cell r="J136" t="str">
            <v>AH - ANJO PEREZ</v>
          </cell>
          <cell r="K136" t="str">
            <v>ALLHOME CORP.</v>
          </cell>
          <cell r="L136" t="str">
            <v>Merchandising</v>
          </cell>
          <cell r="M136" t="str">
            <v>AVAHC-MER-005</v>
          </cell>
          <cell r="O136" t="str">
            <v>New</v>
          </cell>
        </row>
        <row r="137">
          <cell r="A137" t="str">
            <v>NHQ7YSP0010330582D3400</v>
          </cell>
          <cell r="B137" t="str">
            <v>ACER</v>
          </cell>
          <cell r="C137" t="str">
            <v>PH315-53-72RY PREDATOR</v>
          </cell>
          <cell r="D137" t="str">
            <v>i7/8 GB DDR4/256 GB SSD + 1 TB/15.6"/WIN 11 HOME 64 BIT/CHARGER/3 YRS WARRANTY</v>
          </cell>
          <cell r="E137" t="str">
            <v xml:space="preserve"> 6GB RTX 2060</v>
          </cell>
          <cell r="F137" t="str">
            <v>W/O BAG</v>
          </cell>
          <cell r="G137">
            <v>8000379966</v>
          </cell>
          <cell r="H137" t="str">
            <v>ALLHOME CORP.</v>
          </cell>
          <cell r="I137">
            <v>45233</v>
          </cell>
          <cell r="J137" t="str">
            <v>AH - ANJO PEREZ</v>
          </cell>
          <cell r="K137" t="str">
            <v>ALLHOME CORP.</v>
          </cell>
          <cell r="L137" t="str">
            <v>Merchandising</v>
          </cell>
          <cell r="M137" t="str">
            <v>AVAHC-MER-006</v>
          </cell>
          <cell r="O137" t="str">
            <v>New</v>
          </cell>
        </row>
        <row r="138">
          <cell r="A138" t="str">
            <v>NHQ7YSP001033057B23400</v>
          </cell>
          <cell r="B138" t="str">
            <v>ACER</v>
          </cell>
          <cell r="C138" t="str">
            <v>PH315-53-72RY PREDATOR</v>
          </cell>
          <cell r="D138" t="str">
            <v>i7/8 GB DDR4/256 GB SSD + 1 TB/15.6"/WIN 11 HOME 64 BIT/CHARGER/3 YRS WARRANTY</v>
          </cell>
          <cell r="E138" t="str">
            <v xml:space="preserve"> 6GB RTX 2060</v>
          </cell>
          <cell r="F138" t="str">
            <v>W/O BAG</v>
          </cell>
          <cell r="G138">
            <v>8000379966</v>
          </cell>
          <cell r="H138" t="str">
            <v>ALLHOME CORP.</v>
          </cell>
          <cell r="I138">
            <v>45233</v>
          </cell>
          <cell r="J138" t="str">
            <v>AH - ANJO PEREZ</v>
          </cell>
          <cell r="K138" t="str">
            <v>ALLHOME CORP.</v>
          </cell>
          <cell r="L138" t="str">
            <v>Merchandising</v>
          </cell>
          <cell r="M138" t="str">
            <v>AVAHC-MER-007</v>
          </cell>
          <cell r="O138" t="str">
            <v>New</v>
          </cell>
        </row>
        <row r="140">
          <cell r="A140" t="str">
            <v>NHQ7YSP00103305BE03400</v>
          </cell>
          <cell r="B140" t="str">
            <v>ACER</v>
          </cell>
          <cell r="C140" t="str">
            <v>PH315-53-72RY PREDATOR</v>
          </cell>
          <cell r="D140" t="str">
            <v>i7/8 GB DDR4/256 GB SSD + 1 TB/15.6"/WIN 11 HOME 64 BIT/CHARGER/3 YRS WARRANTY</v>
          </cell>
          <cell r="E140" t="str">
            <v xml:space="preserve"> 6GB RTX 2060</v>
          </cell>
          <cell r="F140" t="str">
            <v>W/O BAG</v>
          </cell>
          <cell r="G140">
            <v>8000379966</v>
          </cell>
          <cell r="H140" t="str">
            <v>ALLHOME CORP.</v>
          </cell>
          <cell r="I140">
            <v>45233</v>
          </cell>
          <cell r="J140" t="str">
            <v>AH - ANJO PEREZ</v>
          </cell>
          <cell r="K140" t="str">
            <v>ALLHOME CORP.</v>
          </cell>
          <cell r="L140" t="str">
            <v>Merchandising</v>
          </cell>
          <cell r="M140" t="str">
            <v>AVAHC-MER-009</v>
          </cell>
          <cell r="N140" t="str">
            <v>Not Working Charger</v>
          </cell>
          <cell r="O140" t="str">
            <v>New</v>
          </cell>
        </row>
        <row r="141">
          <cell r="A141" t="str">
            <v>NHQ7YSP001033057E73400</v>
          </cell>
          <cell r="B141" t="str">
            <v>ACER</v>
          </cell>
          <cell r="C141" t="str">
            <v>PH315-53-72RY PREDATOR</v>
          </cell>
          <cell r="D141" t="str">
            <v>i7/8 GB DDR4/256 GB SSD + 1 TB/15.6"/WIN 11 HOME 64 BIT/CHARGER/3 YRS WARRANTY</v>
          </cell>
          <cell r="E141" t="str">
            <v xml:space="preserve"> 6GB RTX 2060</v>
          </cell>
          <cell r="F141" t="str">
            <v>W/O BAG</v>
          </cell>
          <cell r="G141">
            <v>8000379966</v>
          </cell>
          <cell r="H141" t="str">
            <v>ALLHOME CORP.</v>
          </cell>
          <cell r="I141">
            <v>45233</v>
          </cell>
          <cell r="J141" t="str">
            <v>AH - ANJO PEREZ</v>
          </cell>
          <cell r="K141" t="str">
            <v>ALLHOME CORP.</v>
          </cell>
          <cell r="L141" t="str">
            <v>Merchandising</v>
          </cell>
          <cell r="M141" t="str">
            <v>AVAHC-MER-0010</v>
          </cell>
          <cell r="O141" t="str">
            <v>New</v>
          </cell>
        </row>
        <row r="142">
          <cell r="A142" t="str">
            <v>NHQ7YSP00104100F063400</v>
          </cell>
          <cell r="B142" t="str">
            <v>ACER</v>
          </cell>
          <cell r="C142" t="str">
            <v>PH315-53-72RY PREDATOR</v>
          </cell>
          <cell r="D142" t="str">
            <v>i7/8 GB DDR4/256 GB SSD + 1 TB/15.6"/WIN 11 HOME 64 BIT/CHARGER/3 YRS WARRANTY</v>
          </cell>
          <cell r="E142" t="str">
            <v xml:space="preserve"> 6GB RTX 2060</v>
          </cell>
          <cell r="F142" t="str">
            <v>W/O BAG</v>
          </cell>
          <cell r="G142">
            <v>8000379966</v>
          </cell>
          <cell r="H142" t="str">
            <v>ALLHOME CORP.</v>
          </cell>
          <cell r="I142">
            <v>45233</v>
          </cell>
          <cell r="J142" t="str">
            <v>AH - ANJO PEREZ</v>
          </cell>
          <cell r="K142" t="str">
            <v>ALLHOME CORP.</v>
          </cell>
          <cell r="L142" t="str">
            <v>Merchandising</v>
          </cell>
          <cell r="M142" t="str">
            <v>AVAHC-MER-0011</v>
          </cell>
          <cell r="O142" t="str">
            <v>New</v>
          </cell>
        </row>
        <row r="143">
          <cell r="A143" t="str">
            <v>LANRKD00438342C</v>
          </cell>
          <cell r="B143" t="str">
            <v>ASUS</v>
          </cell>
          <cell r="C143" t="str">
            <v>ROG Strix G512LU</v>
          </cell>
          <cell r="D143" t="str">
            <v>i7/16 GB DDR4/1 TB SSD/15.6"/WIN 10 PRO 64 BIT/CHARGER/3 YRS WARRANTY</v>
          </cell>
          <cell r="E143" t="str">
            <v xml:space="preserve">NVIDIA® GeForce GTX 1660 Ti </v>
          </cell>
          <cell r="F143" t="str">
            <v>W/ BAG</v>
          </cell>
          <cell r="H143" t="str">
            <v>ALLHOME CORP.</v>
          </cell>
          <cell r="I143">
            <v>45075</v>
          </cell>
          <cell r="K143" t="str">
            <v>FAMILY SHOPPERS UNLIMITED, INC.</v>
          </cell>
          <cell r="L143" t="str">
            <v>Store - Operations</v>
          </cell>
          <cell r="M143" t="str">
            <v>HOF-FSU-OPSL054</v>
          </cell>
          <cell r="N143" t="str">
            <v>Transfer</v>
          </cell>
          <cell r="O143" t="str">
            <v>Used</v>
          </cell>
        </row>
        <row r="144">
          <cell r="A144" t="str">
            <v>PF27CCXA</v>
          </cell>
          <cell r="B144" t="str">
            <v>LENOVO</v>
          </cell>
          <cell r="C144" t="str">
            <v>IDEAPAD 3-14IIL05</v>
          </cell>
          <cell r="D144" t="str">
            <v>i5; 512 SSD; WIN 10 PRO; 8GB RAM; 64 BIT</v>
          </cell>
          <cell r="E144" t="str">
            <v xml:space="preserve">NVIDIA GeForce MX330 2GB </v>
          </cell>
          <cell r="F144" t="str">
            <v>W/ BAG</v>
          </cell>
          <cell r="H144" t="str">
            <v>ALLHOME CORP.</v>
          </cell>
          <cell r="I144">
            <v>44075</v>
          </cell>
          <cell r="K144" t="str">
            <v>ALLHOME CORP.</v>
          </cell>
          <cell r="L144" t="str">
            <v>Human Resources</v>
          </cell>
          <cell r="M144" t="str">
            <v>HOF-AHC-HRDL015</v>
          </cell>
          <cell r="N144" t="str">
            <v>Transfer</v>
          </cell>
          <cell r="O144" t="str">
            <v>Used</v>
          </cell>
        </row>
        <row r="145">
          <cell r="A145" t="str">
            <v>LANRKD004356426</v>
          </cell>
          <cell r="B145" t="str">
            <v>ASUS</v>
          </cell>
          <cell r="C145" t="str">
            <v>ROG Strix G512LU</v>
          </cell>
          <cell r="D145" t="str">
            <v>i7/16 GB DDR4/1 TB SSD/15.6"/WIN 10 PRO 64 BIT/CHARGER/3 YRS WARRANTY</v>
          </cell>
          <cell r="E145" t="str">
            <v xml:space="preserve">NVIDIA® GeForce GTX 1660 Ti </v>
          </cell>
          <cell r="F145" t="str">
            <v>W/ BAG</v>
          </cell>
          <cell r="H145" t="str">
            <v>ALLHOME CORP.</v>
          </cell>
          <cell r="I145">
            <v>45068</v>
          </cell>
          <cell r="K145" t="str">
            <v>FAMILY SHOPPERS UNLIMITED, INC.</v>
          </cell>
          <cell r="L145" t="str">
            <v>Central Operations</v>
          </cell>
          <cell r="M145" t="str">
            <v>APL-FSU-OPSL012</v>
          </cell>
          <cell r="N145" t="str">
            <v>Transfer</v>
          </cell>
          <cell r="O145" t="str">
            <v>Used</v>
          </cell>
        </row>
        <row r="146">
          <cell r="A146" t="str">
            <v>BHLBB20329800373</v>
          </cell>
          <cell r="B146" t="str">
            <v>HUAWEI</v>
          </cell>
          <cell r="C146" t="str">
            <v>MateBook 13</v>
          </cell>
          <cell r="D146" t="str">
            <v>i7/16 GB DDR4/512 GB SSD/14.0"/WIN 11 PRO 64 BIT/CHARGER/3 YRS WARRANTY</v>
          </cell>
          <cell r="E146" t="str">
            <v>Intel® Iris® Xᵉ Graphics</v>
          </cell>
          <cell r="F146" t="str">
            <v>W/ BAG</v>
          </cell>
          <cell r="H146" t="str">
            <v>ALLHOME CORP.</v>
          </cell>
          <cell r="I146">
            <v>44957</v>
          </cell>
          <cell r="K146" t="str">
            <v>ALLHOME CORP.</v>
          </cell>
          <cell r="L146" t="str">
            <v>Planning</v>
          </cell>
          <cell r="M146" t="str">
            <v>HOF-AHC-OPSL010</v>
          </cell>
          <cell r="N146" t="str">
            <v>Transfer</v>
          </cell>
          <cell r="O146" t="str">
            <v>Used</v>
          </cell>
        </row>
        <row r="147">
          <cell r="A147" t="str">
            <v>5CD3271KJR</v>
          </cell>
          <cell r="B147" t="str">
            <v>HP</v>
          </cell>
          <cell r="C147" t="str">
            <v>440 G10 PROBOOK</v>
          </cell>
          <cell r="D147" t="str">
            <v>i5/8 GB DDR4/512 GB SSD/12.0"/WIN 11 PRO 64 BIT /CHARGER/3 YRS WARRANTY</v>
          </cell>
          <cell r="F147" t="str">
            <v>W/ BAG</v>
          </cell>
          <cell r="G147">
            <v>107033</v>
          </cell>
          <cell r="H147" t="str">
            <v>YNZAL MARKETING CORP</v>
          </cell>
          <cell r="I147">
            <v>45225</v>
          </cell>
          <cell r="J147" t="str">
            <v>HR - RODAH ARANETA</v>
          </cell>
          <cell r="K147" t="str">
            <v>THE VILLAGE SERVER, INC.</v>
          </cell>
          <cell r="L147" t="str">
            <v>Finance</v>
          </cell>
          <cell r="M147" t="str">
            <v>AVTVSI-FIN-001</v>
          </cell>
          <cell r="O147" t="str">
            <v>New</v>
          </cell>
        </row>
        <row r="148">
          <cell r="A148" t="str">
            <v>7CH3302JYR</v>
          </cell>
          <cell r="B148" t="str">
            <v>HP</v>
          </cell>
          <cell r="C148" t="str">
            <v>450 G10 PROBOOK</v>
          </cell>
          <cell r="D148" t="str">
            <v>i5/8 GB DDR4 +8GB ADDTL./512 GB SSD/15.6"/WIN 11 PRO 64 BIT/CHARGER/3 YRS WARRANTY</v>
          </cell>
          <cell r="F148" t="str">
            <v>W/ BAG</v>
          </cell>
          <cell r="G148">
            <v>8100034971</v>
          </cell>
          <cell r="H148" t="str">
            <v>YNZAL MARKETING CORP</v>
          </cell>
          <cell r="I148">
            <v>45243</v>
          </cell>
          <cell r="J148" t="str">
            <v>HR - CAITLYN FERRER</v>
          </cell>
          <cell r="M148" t="e">
            <v>#N/A</v>
          </cell>
        </row>
        <row r="149">
          <cell r="A149" t="str">
            <v>5CD332999N</v>
          </cell>
          <cell r="B149" t="str">
            <v>HP</v>
          </cell>
          <cell r="C149" t="str">
            <v>450 G10 PROBOOK</v>
          </cell>
          <cell r="D149" t="str">
            <v>i5/16 GB DDR4/512 GB SSD/15.6"/WIN 11 PRO 64 BIT/CHARGER/3 YRS WARRANTY</v>
          </cell>
          <cell r="F149" t="str">
            <v>W/ BAG</v>
          </cell>
          <cell r="G149">
            <v>8100034971</v>
          </cell>
          <cell r="H149" t="str">
            <v>YNZAL MARKETING CORP</v>
          </cell>
          <cell r="I149">
            <v>45243</v>
          </cell>
          <cell r="J149" t="str">
            <v>HR - CAITLYN FERRER</v>
          </cell>
          <cell r="K149" t="str">
            <v>FAMILY SHOPPERS UNLIMITED, INC.</v>
          </cell>
          <cell r="L149" t="str">
            <v>Central - Operations</v>
          </cell>
          <cell r="M149" t="str">
            <v>AVFSUI-OPS-001</v>
          </cell>
          <cell r="O149" t="str">
            <v>New</v>
          </cell>
        </row>
        <row r="150">
          <cell r="A150" t="str">
            <v>5CD3271KQQ</v>
          </cell>
          <cell r="B150" t="str">
            <v>HP</v>
          </cell>
          <cell r="C150" t="str">
            <v>450 G10 PROBOOK</v>
          </cell>
          <cell r="D150" t="str">
            <v>i5/16 GB DDR4/512 GB SSD/15.6"/WIN 11 PRO 64 BIT/CHARGER/3 YRS WARRANTY</v>
          </cell>
          <cell r="F150" t="str">
            <v>W/ BAG</v>
          </cell>
          <cell r="G150">
            <v>108429</v>
          </cell>
          <cell r="H150" t="str">
            <v>YNZAL MARKETING CORP</v>
          </cell>
          <cell r="I150">
            <v>45245</v>
          </cell>
          <cell r="J150" t="str">
            <v>HR - JOHN EMERSON</v>
          </cell>
          <cell r="K150" t="str">
            <v>CMSTAR MANAGEMENT, INC.</v>
          </cell>
          <cell r="L150" t="str">
            <v>Human Resources</v>
          </cell>
          <cell r="M150" t="str">
            <v>AVCMI-HRD-001</v>
          </cell>
          <cell r="O150" t="str">
            <v>New</v>
          </cell>
        </row>
        <row r="151">
          <cell r="A151" t="str">
            <v>5CD3271KRC</v>
          </cell>
          <cell r="B151" t="str">
            <v>HP</v>
          </cell>
          <cell r="C151" t="str">
            <v>450 G10 PROBOOK</v>
          </cell>
          <cell r="D151" t="str">
            <v>i5/16 GB DDR4/512 GB SSD/15.6"/WIN 11 PRO 64 BIT/CHARGER/3 YRS WARRANTY</v>
          </cell>
          <cell r="F151" t="str">
            <v>W/ BAG</v>
          </cell>
          <cell r="G151">
            <v>108429</v>
          </cell>
          <cell r="H151" t="str">
            <v>YNZAL MARKETING CORP</v>
          </cell>
          <cell r="I151">
            <v>45245</v>
          </cell>
          <cell r="J151" t="str">
            <v>HR - JOHN EMERSON</v>
          </cell>
          <cell r="K151" t="str">
            <v>CMSTAR MANAGEMENT, INC.</v>
          </cell>
          <cell r="L151" t="str">
            <v>Human Resources</v>
          </cell>
          <cell r="M151" t="str">
            <v>AVCMI-HRD-002</v>
          </cell>
          <cell r="O151" t="str">
            <v>New</v>
          </cell>
        </row>
        <row r="152">
          <cell r="A152" t="str">
            <v>5CD3271KQB</v>
          </cell>
          <cell r="B152" t="str">
            <v>HP</v>
          </cell>
          <cell r="C152" t="str">
            <v>450 G10 PROBOOK</v>
          </cell>
          <cell r="D152" t="str">
            <v>i5/16 GB DDR4/512 GB SSD/15.6"/WIN 11 PRO 64 BIT/CHARGER/3 YRS WARRANTY</v>
          </cell>
          <cell r="F152" t="str">
            <v>W/ BAG</v>
          </cell>
          <cell r="G152">
            <v>108429</v>
          </cell>
          <cell r="H152" t="str">
            <v>YNZAL MARKETING CORP</v>
          </cell>
          <cell r="I152">
            <v>45245</v>
          </cell>
          <cell r="J152" t="str">
            <v>HR - JOHN EMERSON</v>
          </cell>
          <cell r="K152" t="str">
            <v>CMSTAR MANAGEMENT, INC.</v>
          </cell>
          <cell r="L152" t="str">
            <v>Human Resources</v>
          </cell>
          <cell r="M152" t="str">
            <v>AVCMI-HRD-003</v>
          </cell>
          <cell r="O152" t="str">
            <v>New</v>
          </cell>
        </row>
        <row r="153">
          <cell r="A153" t="str">
            <v>5CD3271KRT</v>
          </cell>
          <cell r="B153" t="str">
            <v>HP</v>
          </cell>
          <cell r="C153" t="str">
            <v>450 G10 PROBOOK</v>
          </cell>
          <cell r="D153" t="str">
            <v>i5/16 GB DDR4/512 GB SSD/15.6"/WIN 11 PRO 64 BIT/CHARGER/3 YRS WARRANTY</v>
          </cell>
          <cell r="F153" t="str">
            <v>W/ BAG</v>
          </cell>
          <cell r="G153">
            <v>108429</v>
          </cell>
          <cell r="H153" t="str">
            <v>YNZAL MARKETING CORP</v>
          </cell>
          <cell r="I153">
            <v>45245</v>
          </cell>
          <cell r="J153" t="str">
            <v>HR - JOHN EMERSON</v>
          </cell>
          <cell r="K153" t="str">
            <v>CMSTAR MANAGEMENT, INC.</v>
          </cell>
          <cell r="L153" t="str">
            <v>Human Resources</v>
          </cell>
          <cell r="M153" t="str">
            <v>AVCMI-HRD-004</v>
          </cell>
          <cell r="O153" t="str">
            <v>New</v>
          </cell>
        </row>
        <row r="154">
          <cell r="A154" t="str">
            <v>5CD3271KR5</v>
          </cell>
          <cell r="B154" t="str">
            <v>HP</v>
          </cell>
          <cell r="C154" t="str">
            <v>450 G10 PROBOOK</v>
          </cell>
          <cell r="D154" t="str">
            <v>i5/16 GB DDR4/512 GB SSD/15.6"/WIN 11 PRO 64 BIT/CHARGER/3 YRS WARRANTY</v>
          </cell>
          <cell r="F154" t="str">
            <v>W/ BAG</v>
          </cell>
          <cell r="G154">
            <v>108429</v>
          </cell>
          <cell r="H154" t="str">
            <v>YNZAL MARKETING CORP</v>
          </cell>
          <cell r="I154">
            <v>45245</v>
          </cell>
          <cell r="J154" t="str">
            <v>HR - JOHN EMERSON</v>
          </cell>
          <cell r="K154" t="str">
            <v>CMSTAR MANAGEMENT, INC.</v>
          </cell>
          <cell r="L154" t="str">
            <v>Human Resources</v>
          </cell>
          <cell r="M154" t="str">
            <v>AVCMI-HRD-005</v>
          </cell>
          <cell r="O154" t="str">
            <v>New</v>
          </cell>
        </row>
        <row r="155">
          <cell r="A155" t="str">
            <v>5CD3213189</v>
          </cell>
          <cell r="B155" t="str">
            <v>HP</v>
          </cell>
          <cell r="C155" t="str">
            <v>NB 86J69PA</v>
          </cell>
          <cell r="D155" t="str">
            <v>i5/8 GB DDR4/512 GB SSD/15.6"/WIN 11 HOME 64 BIT/CHARGER/3 YRS WARRANTY</v>
          </cell>
          <cell r="F155" t="str">
            <v>W/ BAG</v>
          </cell>
          <cell r="G155">
            <v>7900339652</v>
          </cell>
          <cell r="H155" t="str">
            <v>ALLHOME CORP.</v>
          </cell>
          <cell r="I155">
            <v>45245</v>
          </cell>
          <cell r="J155" t="str">
            <v xml:space="preserve">HR - FREDYLENE BALENSOSA </v>
          </cell>
          <cell r="K155" t="str">
            <v>ALLDAY RETAIL CONCEPTS INC.</v>
          </cell>
          <cell r="L155" t="str">
            <v>Replenishment</v>
          </cell>
          <cell r="M155" t="str">
            <v>AVARCI-REP-001</v>
          </cell>
          <cell r="O155" t="str">
            <v>New</v>
          </cell>
        </row>
        <row r="156">
          <cell r="A156" t="str">
            <v>5CD32131DP</v>
          </cell>
          <cell r="B156" t="str">
            <v>HP</v>
          </cell>
          <cell r="C156" t="str">
            <v>NB 86J69PA</v>
          </cell>
          <cell r="D156" t="str">
            <v>i5/8 GB DDR4/512 GB SSD/15.6"/WIN 11 HOME 64 BIT/CHARGER/3 YRS WARRANTY</v>
          </cell>
          <cell r="F156" t="str">
            <v>W/ BAG</v>
          </cell>
          <cell r="G156">
            <v>8000381019</v>
          </cell>
          <cell r="H156" t="str">
            <v>ALLHOME CORP.</v>
          </cell>
          <cell r="I156">
            <v>45245</v>
          </cell>
          <cell r="J156" t="str">
            <v>HR - CAITLYN FERRER</v>
          </cell>
          <cell r="K156" t="str">
            <v>THE VILLAGE SERVER, INC.</v>
          </cell>
          <cell r="L156" t="str">
            <v>Supply Chain</v>
          </cell>
          <cell r="M156" t="str">
            <v>AVTVSI-SUP-001</v>
          </cell>
          <cell r="O156" t="str">
            <v>New</v>
          </cell>
        </row>
        <row r="157">
          <cell r="A157" t="str">
            <v>5CD321318D</v>
          </cell>
          <cell r="B157" t="str">
            <v>HP</v>
          </cell>
          <cell r="C157" t="str">
            <v>NB 86J69PA</v>
          </cell>
          <cell r="D157" t="str">
            <v>i5/8 GB DDR4/512 GB SSD/15.6"/WIN 11 HOME 64 BIT/CHARGER/3 YRS WARRANTY</v>
          </cell>
          <cell r="F157" t="str">
            <v>W/ BAG</v>
          </cell>
          <cell r="G157">
            <v>8000381019</v>
          </cell>
          <cell r="H157" t="str">
            <v>ALLHOME CORP.</v>
          </cell>
          <cell r="I157">
            <v>45245</v>
          </cell>
          <cell r="J157" t="str">
            <v>HR - CAITLYN FERRER</v>
          </cell>
          <cell r="K157" t="str">
            <v>THE VILLAGE SERVER, INC.</v>
          </cell>
          <cell r="L157" t="str">
            <v>Supply Chain</v>
          </cell>
          <cell r="M157" t="str">
            <v>AVTVSI-SUP-002</v>
          </cell>
          <cell r="O157" t="str">
            <v>New</v>
          </cell>
        </row>
        <row r="158">
          <cell r="A158" t="str">
            <v>5CD32131FS</v>
          </cell>
          <cell r="B158" t="str">
            <v>HP</v>
          </cell>
          <cell r="C158" t="str">
            <v>NB 86J69PA</v>
          </cell>
          <cell r="D158" t="str">
            <v>i5/16 GB DDR4/512 GB SSD/15.6"/WIN 11 PRO 64 BIT/CHARGER/3 YRS WARRANTY</v>
          </cell>
          <cell r="F158" t="str">
            <v>W/ BAG</v>
          </cell>
          <cell r="G158">
            <v>8000381019</v>
          </cell>
          <cell r="H158" t="str">
            <v>ALLHOME CORP.</v>
          </cell>
          <cell r="I158">
            <v>45245</v>
          </cell>
          <cell r="J158" t="str">
            <v>HR - CAITLYN FERRER</v>
          </cell>
          <cell r="K158" t="str">
            <v>THE VILLAGE SERVER, INC.</v>
          </cell>
          <cell r="L158" t="str">
            <v>Supply Chain</v>
          </cell>
          <cell r="M158" t="str">
            <v>AVTVSI-SUP-003</v>
          </cell>
          <cell r="O158" t="str">
            <v>New</v>
          </cell>
        </row>
        <row r="159">
          <cell r="A159" t="str">
            <v>5CD3259J1P</v>
          </cell>
          <cell r="B159" t="str">
            <v>HP</v>
          </cell>
          <cell r="C159" t="str">
            <v>440 G10 PROBOOK</v>
          </cell>
          <cell r="D159" t="str">
            <v>i5/8 GB DDR4/512 GB SSD/14.0"/WIN 11 PRO 64 BIT /CHARGER/3 YRS WARRANTY</v>
          </cell>
          <cell r="F159" t="str">
            <v>W/ BAG</v>
          </cell>
          <cell r="G159">
            <v>8871102562</v>
          </cell>
          <cell r="H159" t="str">
            <v>YNZAL MARKETING CORP</v>
          </cell>
          <cell r="I159">
            <v>45204</v>
          </cell>
          <cell r="J159" t="str">
            <v>HR - JAYVIE</v>
          </cell>
          <cell r="K159" t="str">
            <v>ALLGREEN RETAIL, INC.</v>
          </cell>
          <cell r="L159" t="str">
            <v>Accounting</v>
          </cell>
          <cell r="M159" t="str">
            <v>AVAGRI-ACC-001</v>
          </cell>
          <cell r="O159" t="str">
            <v>New</v>
          </cell>
        </row>
        <row r="160">
          <cell r="A160" t="str">
            <v>5CD3259J08</v>
          </cell>
          <cell r="B160" t="str">
            <v>HP</v>
          </cell>
          <cell r="C160" t="str">
            <v>440 G10 PROBOOK</v>
          </cell>
          <cell r="D160" t="str">
            <v>i5/8 GB DDR4/512 GB SSD/14.0"/WIN 11 PRO 64 BIT /CHARGER/3 YRS WARRANTY</v>
          </cell>
          <cell r="F160" t="str">
            <v>W/ BAG</v>
          </cell>
          <cell r="G160">
            <v>8871102613</v>
          </cell>
          <cell r="H160" t="str">
            <v>YNZAL MARKETING CORP</v>
          </cell>
          <cell r="I160">
            <v>45204</v>
          </cell>
          <cell r="J160" t="str">
            <v>HR - JAYVIE</v>
          </cell>
          <cell r="K160" t="str">
            <v>ALLGREEN RETAIL, INC.</v>
          </cell>
          <cell r="L160" t="str">
            <v>Accounting</v>
          </cell>
          <cell r="M160" t="str">
            <v>AVAGRI-ACC-002</v>
          </cell>
          <cell r="O160" t="str">
            <v>New</v>
          </cell>
        </row>
        <row r="161">
          <cell r="A161" t="str">
            <v>5CD3329981</v>
          </cell>
          <cell r="B161" t="str">
            <v>HP</v>
          </cell>
          <cell r="C161" t="str">
            <v>450 G10 PROBOOK</v>
          </cell>
          <cell r="D161" t="str">
            <v>i5/16 GB DDR4/512 GB SSD/15.6"/WIN 11 PRO 64 BIT/CHARGER/3 YRS WARRANTY</v>
          </cell>
          <cell r="F161" t="str">
            <v>W/ BAG</v>
          </cell>
          <cell r="G161">
            <v>8000367616</v>
          </cell>
          <cell r="H161" t="str">
            <v>YNZAL MARKETING CORP</v>
          </cell>
          <cell r="I161">
            <v>45250</v>
          </cell>
          <cell r="J161" t="str">
            <v>HR- KAT LEGONES</v>
          </cell>
          <cell r="K161" t="str">
            <v>ALLHOME CORP.</v>
          </cell>
          <cell r="L161" t="str">
            <v>Human Resources</v>
          </cell>
          <cell r="M161" t="str">
            <v>AVAHC-HRD-004</v>
          </cell>
          <cell r="O161" t="str">
            <v>New</v>
          </cell>
        </row>
        <row r="162">
          <cell r="A162" t="str">
            <v>5CD1445RRW</v>
          </cell>
          <cell r="B162" t="str">
            <v>HP</v>
          </cell>
          <cell r="C162" t="str">
            <v>430 G08 PROBOOK</v>
          </cell>
          <cell r="D162" t="str">
            <v>i5/8 GB DDR4/512 GB HDD/14.0"/WIN 10 PRO 64 BIT/CHARGER/3 YRS WARRANTY</v>
          </cell>
          <cell r="F162" t="str">
            <v>W/ BAG</v>
          </cell>
          <cell r="H162" t="str">
            <v>ALLHOME CORP.</v>
          </cell>
          <cell r="I162">
            <v>45007</v>
          </cell>
          <cell r="K162" t="str">
            <v>ALLDAY RETAIL CONCEPTS INC.</v>
          </cell>
          <cell r="L162" t="str">
            <v>Central - Operations</v>
          </cell>
          <cell r="M162" t="str">
            <v>HOF-ADR-OPSL045</v>
          </cell>
          <cell r="N162" t="str">
            <v>Transfer</v>
          </cell>
          <cell r="O162" t="str">
            <v>Used</v>
          </cell>
        </row>
        <row r="163">
          <cell r="A163" t="str">
            <v>M9NXCV21147639A</v>
          </cell>
          <cell r="B163" t="str">
            <v>ASUS</v>
          </cell>
          <cell r="C163" t="str">
            <v>ASUS X415</v>
          </cell>
          <cell r="D163" t="str">
            <v>i5/8 GB DDR4/512 GB HDD/14.0"/WIN 10 PRO 64 BIT/CHARGER/3 YRS WARRANTY</v>
          </cell>
          <cell r="F163" t="str">
            <v>W/ BAG</v>
          </cell>
          <cell r="H163" t="str">
            <v>JUMP SOLUTIONS INC.</v>
          </cell>
          <cell r="I163">
            <v>44747</v>
          </cell>
          <cell r="K163" t="str">
            <v>ALLDAY RETAIL CONCEPTS INC.</v>
          </cell>
          <cell r="L163" t="str">
            <v>Merchandising</v>
          </cell>
          <cell r="M163" t="str">
            <v>HOF-ADR-MERL054</v>
          </cell>
          <cell r="N163" t="str">
            <v>Transfer</v>
          </cell>
          <cell r="O163" t="str">
            <v>Used</v>
          </cell>
        </row>
        <row r="164">
          <cell r="A164" t="str">
            <v>M9NXCV211541397</v>
          </cell>
          <cell r="B164" t="str">
            <v>ASUS</v>
          </cell>
          <cell r="C164" t="str">
            <v>ASUS X415</v>
          </cell>
          <cell r="D164" t="str">
            <v>i5/8 GB DDR4/512 GB HDD/14.0"/WIN 10 PRO 64 BIT/CHARGER/3 YRS WARRANTY</v>
          </cell>
          <cell r="F164" t="str">
            <v>W/ BAG</v>
          </cell>
          <cell r="H164" t="str">
            <v>JUMP SOLUTIONS INC.</v>
          </cell>
          <cell r="I164">
            <v>44650</v>
          </cell>
          <cell r="K164" t="str">
            <v>ALLDAY RETAIL CONCEPTS INC.</v>
          </cell>
          <cell r="L164" t="str">
            <v>Merchandising</v>
          </cell>
          <cell r="M164" t="str">
            <v>HOF-ADR-MERL056</v>
          </cell>
          <cell r="N164" t="str">
            <v>Transfer</v>
          </cell>
          <cell r="O164" t="str">
            <v>Used</v>
          </cell>
        </row>
        <row r="165">
          <cell r="A165" t="str">
            <v>NXVPNSP00S14701CF57600</v>
          </cell>
          <cell r="B165" t="str">
            <v>ACER</v>
          </cell>
          <cell r="C165" t="str">
            <v>P214-53 TRAVELMATE</v>
          </cell>
          <cell r="D165" t="str">
            <v>i5/8 GB DDR4/512 GB SSD/15.6"/WIN 10 PRO 64 BIT/CHARGER/3 YRS WARRANTY</v>
          </cell>
          <cell r="F165" t="str">
            <v>W/ BAG</v>
          </cell>
          <cell r="H165" t="str">
            <v>ALLHOME CORP.</v>
          </cell>
          <cell r="K165" t="str">
            <v>ALLDAY MARTS INC.</v>
          </cell>
          <cell r="L165" t="str">
            <v>Central Operations</v>
          </cell>
          <cell r="M165" t="str">
            <v>HOF-ADM-OPSL017</v>
          </cell>
          <cell r="N165" t="str">
            <v>Transfer</v>
          </cell>
          <cell r="O165" t="str">
            <v>Used</v>
          </cell>
        </row>
        <row r="166">
          <cell r="A166" t="str">
            <v>M9NXCV21V058396</v>
          </cell>
          <cell r="B166" t="str">
            <v>ASUS</v>
          </cell>
          <cell r="C166" t="str">
            <v>ASUS P1411</v>
          </cell>
          <cell r="D166" t="str">
            <v>i5/8 GB DDR4/512 GB SSD/14.0"/WIN 10 PRO 64 BIT/CHARGER/3 YRS WARRANTY</v>
          </cell>
          <cell r="F166" t="str">
            <v>W/ BAG</v>
          </cell>
          <cell r="H166" t="str">
            <v>JUMP SOLUTIONS INC.</v>
          </cell>
          <cell r="I166">
            <v>44627</v>
          </cell>
          <cell r="K166" t="str">
            <v>CMSTAR MANAGEMENT, INC.</v>
          </cell>
          <cell r="L166" t="str">
            <v>Purchasing</v>
          </cell>
          <cell r="M166" t="str">
            <v>HOF-CMI-PURL021</v>
          </cell>
          <cell r="N166" t="str">
            <v>Defective - MOTHERBOARD; NO POWER</v>
          </cell>
          <cell r="O166" t="str">
            <v>New</v>
          </cell>
        </row>
        <row r="167">
          <cell r="A167" t="str">
            <v>3DNVY93</v>
          </cell>
          <cell r="B167" t="str">
            <v>DELL</v>
          </cell>
          <cell r="C167" t="str">
            <v>3410 LATITUDE</v>
          </cell>
          <cell r="D167" t="str">
            <v>i5/8 GB DDR4/256 GB SSD + 512 HDD/14.0"/WIN 11 PRO 64 BIT/CHARGER/3 YRS WARRANTY</v>
          </cell>
          <cell r="F167" t="str">
            <v>W/O BAG</v>
          </cell>
          <cell r="H167" t="str">
            <v>JUMP SOLUTIONS INC.</v>
          </cell>
          <cell r="I167">
            <v>44310</v>
          </cell>
          <cell r="K167" t="str">
            <v>ALLGREEN RETAIL, INC.</v>
          </cell>
          <cell r="L167" t="str">
            <v>Supply Chain</v>
          </cell>
          <cell r="M167" t="str">
            <v>AVAGRI-SUP-001</v>
          </cell>
          <cell r="N167" t="str">
            <v>Transfer</v>
          </cell>
          <cell r="O167" t="str">
            <v>Used</v>
          </cell>
        </row>
        <row r="168">
          <cell r="A168" t="str">
            <v>5CD3271K8N</v>
          </cell>
          <cell r="B168" t="str">
            <v>HP</v>
          </cell>
          <cell r="C168" t="str">
            <v>440 G7 PROBOOK</v>
          </cell>
          <cell r="D168" t="str">
            <v>i5/8 GB DDR4/512 GB SSD/14.0"/WIN 11 PRO 64 BIT /CHARGER/3 YRS WARRANTY</v>
          </cell>
          <cell r="F168" t="str">
            <v>W/ BAG</v>
          </cell>
          <cell r="G168">
            <v>8100035295</v>
          </cell>
          <cell r="H168" t="str">
            <v>YNZAL MARKETING CORP</v>
          </cell>
          <cell r="I168">
            <v>45254</v>
          </cell>
          <cell r="J168" t="str">
            <v>MARIE KRISTINE ADEA</v>
          </cell>
          <cell r="K168" t="str">
            <v>FAMILY SHOPPERS UNLIMITED, INC.</v>
          </cell>
          <cell r="L168" t="str">
            <v>Merchandising</v>
          </cell>
          <cell r="M168" t="str">
            <v>AVFSUI-MER-001</v>
          </cell>
          <cell r="O168" t="str">
            <v>New</v>
          </cell>
        </row>
        <row r="169">
          <cell r="A169" t="str">
            <v>5CD1445RS0</v>
          </cell>
          <cell r="B169" t="str">
            <v>HP</v>
          </cell>
          <cell r="C169" t="str">
            <v>430 G08 PROBOOK</v>
          </cell>
          <cell r="D169" t="str">
            <v>i5/8 GB DDR4/512 GB SSD/12.0"/WIN 11 PRO 64 BIT /CHARGER/3 YRS WARRANTY</v>
          </cell>
          <cell r="F169" t="str">
            <v>W/ BAG</v>
          </cell>
          <cell r="I169">
            <v>45134</v>
          </cell>
          <cell r="K169" t="str">
            <v>ALLDAY MARTS INC.</v>
          </cell>
          <cell r="L169" t="str">
            <v>Central Operations</v>
          </cell>
          <cell r="M169" t="str">
            <v>STR-ADM-OPSL041</v>
          </cell>
          <cell r="N169" t="str">
            <v>Transfer</v>
          </cell>
          <cell r="O169" t="str">
            <v>Used</v>
          </cell>
        </row>
        <row r="170">
          <cell r="A170" t="str">
            <v>NXVPQSP0312021C1A37600</v>
          </cell>
          <cell r="B170" t="str">
            <v>ACER</v>
          </cell>
          <cell r="C170" t="str">
            <v>ACER TMP214-53G-540B I5 LAPTOP BK</v>
          </cell>
          <cell r="D170" t="str">
            <v>i5/16 GB DDR4/512 GB SSD/14.0"/WIN 10 PRO 64 BIT/CHARGER/3 YRS WARRANTY</v>
          </cell>
          <cell r="F170" t="str">
            <v>W/O BAG</v>
          </cell>
          <cell r="G170">
            <v>8000369305</v>
          </cell>
          <cell r="H170" t="str">
            <v>ALLHOME CORP.</v>
          </cell>
          <cell r="I170">
            <v>45259</v>
          </cell>
          <cell r="J170" t="str">
            <v>FRANS-ANN ROBERA</v>
          </cell>
          <cell r="K170" t="str">
            <v>ALLHOME CORP.</v>
          </cell>
          <cell r="L170" t="str">
            <v>Marketing</v>
          </cell>
          <cell r="M170" t="str">
            <v>AVAHC-MAR-001</v>
          </cell>
          <cell r="O170" t="str">
            <v>New</v>
          </cell>
        </row>
        <row r="171">
          <cell r="A171" t="str">
            <v>K2010N1118221</v>
          </cell>
          <cell r="B171" t="str">
            <v>MSI</v>
          </cell>
          <cell r="C171" t="str">
            <v>Prestige 15 A11SCX</v>
          </cell>
          <cell r="D171" t="str">
            <v>i7/16 GB DDR4/1 TB SSD/15.6"/WIN 11 PRO 64 BIT/CHARGER/3 YRS WARRANTY</v>
          </cell>
          <cell r="F171" t="str">
            <v>W/ BAG</v>
          </cell>
          <cell r="H171" t="str">
            <v>ALLHOME CORP.</v>
          </cell>
          <cell r="I171">
            <v>45261</v>
          </cell>
          <cell r="J171" t="str">
            <v>ROJAS, JOYME</v>
          </cell>
          <cell r="K171" t="str">
            <v>ALLHOME CORP.</v>
          </cell>
          <cell r="L171" t="str">
            <v>Marketing</v>
          </cell>
          <cell r="M171" t="str">
            <v>AVAHC-MAR-002</v>
          </cell>
          <cell r="N171" t="str">
            <v>Transfer</v>
          </cell>
          <cell r="O171" t="str">
            <v>Used</v>
          </cell>
        </row>
        <row r="172">
          <cell r="A172" t="str">
            <v>5CD3271K8L</v>
          </cell>
          <cell r="B172" t="str">
            <v>HP</v>
          </cell>
          <cell r="C172" t="str">
            <v>440 G10 PROBOOK</v>
          </cell>
          <cell r="D172" t="str">
            <v>i5/8 GB DDR4/512 GB SSD/14.0"/WIN 11 PRO 64 BIT /CHARGER/3 YRS WARRANTY</v>
          </cell>
          <cell r="F172" t="str">
            <v>W/ BAG</v>
          </cell>
          <cell r="G172">
            <v>111642</v>
          </cell>
          <cell r="H172" t="str">
            <v>YNZAL MARKETING CORP</v>
          </cell>
          <cell r="I172">
            <v>45266</v>
          </cell>
          <cell r="J172" t="str">
            <v>NOELLYN RUALES - FGS PURCH TL</v>
          </cell>
          <cell r="K172" t="str">
            <v>THE VILLAGE SERVER, INC.</v>
          </cell>
          <cell r="L172" t="str">
            <v>Purchasing</v>
          </cell>
          <cell r="M172" t="str">
            <v>AVTVSI-PUR-002</v>
          </cell>
          <cell r="O172" t="str">
            <v>New</v>
          </cell>
        </row>
        <row r="173">
          <cell r="A173" t="str">
            <v>5CD3271K8V</v>
          </cell>
          <cell r="B173" t="str">
            <v>HP</v>
          </cell>
          <cell r="C173" t="str">
            <v>440 G10 PROBOOK</v>
          </cell>
          <cell r="D173" t="str">
            <v>i5/8 GB DDR4/512 GB SSD/14.0"/WIN 11 PRO 64 BIT /CHARGER/3 YRS WARRANTY</v>
          </cell>
          <cell r="F173" t="str">
            <v>W/ BAG</v>
          </cell>
          <cell r="G173">
            <v>111642</v>
          </cell>
          <cell r="H173" t="str">
            <v>YNZAL MARKETING CORP</v>
          </cell>
          <cell r="I173">
            <v>45266</v>
          </cell>
          <cell r="J173" t="str">
            <v>NOELLYN RUALES - FGS PURCH TL</v>
          </cell>
          <cell r="K173" t="str">
            <v>THE VILLAGE SERVER, INC.</v>
          </cell>
          <cell r="L173" t="str">
            <v>Purchasing</v>
          </cell>
          <cell r="M173" t="str">
            <v>AVTVSI-PUR-003</v>
          </cell>
          <cell r="O173" t="str">
            <v>New</v>
          </cell>
        </row>
        <row r="174">
          <cell r="A174" t="str">
            <v>5CD3271KB2</v>
          </cell>
          <cell r="B174" t="str">
            <v>HP</v>
          </cell>
          <cell r="C174" t="str">
            <v>440 G10 PROBOOK</v>
          </cell>
          <cell r="D174" t="str">
            <v>i5/8 GB DDR4/512 GB SSD/14.0"/WIN 11 PRO 64 BIT /CHARGER/3 YRS WARRANTY</v>
          </cell>
          <cell r="F174" t="str">
            <v>W/ BAG</v>
          </cell>
          <cell r="G174">
            <v>111642</v>
          </cell>
          <cell r="H174" t="str">
            <v>YNZAL MARKETING CORP</v>
          </cell>
          <cell r="I174">
            <v>45266</v>
          </cell>
          <cell r="J174" t="str">
            <v>NOELLYN RUALES - FGS PURCH TL</v>
          </cell>
          <cell r="K174" t="str">
            <v>THE VILLAGE SERVER, INC.</v>
          </cell>
          <cell r="L174" t="str">
            <v>Merchandising</v>
          </cell>
          <cell r="M174" t="str">
            <v>AVTVSI-MER-001</v>
          </cell>
          <cell r="O174" t="str">
            <v>New</v>
          </cell>
        </row>
        <row r="175">
          <cell r="A175" t="str">
            <v>PF2LEAZC</v>
          </cell>
          <cell r="B175" t="str">
            <v>LENOVO</v>
          </cell>
          <cell r="C175" t="str">
            <v>THINKPAD L15 GEN1</v>
          </cell>
          <cell r="D175" t="str">
            <v>i5/16 GB DDR4/512 GB SSD/15.6"/WIN 10 PRO 64 BIT/CHARGER/3 YRS WARRANTY</v>
          </cell>
          <cell r="F175" t="str">
            <v>W/O BAG</v>
          </cell>
          <cell r="H175" t="str">
            <v>MODERN TECH COMPUTER SYSTEM, INC.</v>
          </cell>
          <cell r="I175">
            <v>44317</v>
          </cell>
          <cell r="K175" t="str">
            <v>ALLHOME CORP.</v>
          </cell>
          <cell r="L175" t="str">
            <v>Central Operations</v>
          </cell>
          <cell r="M175" t="str">
            <v>STR-AHC-OPSL049</v>
          </cell>
          <cell r="N175" t="str">
            <v>Transfer</v>
          </cell>
          <cell r="O175" t="str">
            <v>Used</v>
          </cell>
        </row>
        <row r="176">
          <cell r="A176" t="str">
            <v>5CD338M35C</v>
          </cell>
          <cell r="B176" t="str">
            <v>HP</v>
          </cell>
          <cell r="C176" t="str">
            <v>ZBOOK POWER G10</v>
          </cell>
          <cell r="D176" t="str">
            <v>i7/16 GB DDR4/1 TB SSD/15.6"/WIN 11 PRO 64 BIT/CHARGER/3 YRS WARRANTY</v>
          </cell>
          <cell r="F176" t="str">
            <v>BAG WITH MOUSE</v>
          </cell>
          <cell r="G176">
            <v>8871143719</v>
          </cell>
          <cell r="H176" t="str">
            <v>INTEGRATED COMPUTER SYSTEMS, INC.</v>
          </cell>
          <cell r="I176">
            <v>45267</v>
          </cell>
          <cell r="J176" t="str">
            <v>HR - KRISTEL TILOS</v>
          </cell>
          <cell r="K176" t="str">
            <v>ALLDAY MARTS INC.</v>
          </cell>
          <cell r="L176" t="str">
            <v>Planning</v>
          </cell>
          <cell r="M176" t="str">
            <v>AVAMI-PLAN-001</v>
          </cell>
          <cell r="O176" t="str">
            <v>New</v>
          </cell>
        </row>
        <row r="177">
          <cell r="A177" t="str">
            <v>9S716R6121266ZN3000172</v>
          </cell>
          <cell r="B177" t="str">
            <v>MSI</v>
          </cell>
          <cell r="C177" t="str">
            <v>GF63 Thin 11SC</v>
          </cell>
          <cell r="D177" t="str">
            <v>i7/16 GB DDR4/512 GB SSD/15.6"/WIN 10 PRO 64 BIT/CHARGER/3 YRS WARRANTY</v>
          </cell>
          <cell r="E177" t="str">
            <v xml:space="preserve">NVIDIA® GeForce GTX 1660 Ti </v>
          </cell>
          <cell r="F177" t="str">
            <v>W/ BAG</v>
          </cell>
          <cell r="H177" t="str">
            <v>JUMP SOLUTIONS INC.</v>
          </cell>
          <cell r="I177">
            <v>44764</v>
          </cell>
          <cell r="K177" t="str">
            <v>ALLDAY MARTS INC.</v>
          </cell>
          <cell r="L177" t="str">
            <v>Merchandising</v>
          </cell>
          <cell r="M177" t="str">
            <v>HOF-ADM-MERL030</v>
          </cell>
          <cell r="N177" t="str">
            <v>Transfer</v>
          </cell>
          <cell r="O177" t="str">
            <v>Used</v>
          </cell>
        </row>
        <row r="178">
          <cell r="A178" t="str">
            <v>M9NXCV21U976391</v>
          </cell>
          <cell r="B178" t="str">
            <v>ASUS</v>
          </cell>
          <cell r="C178" t="str">
            <v>ASUS X415</v>
          </cell>
          <cell r="D178" t="str">
            <v>i5/8 GB DDR4/512 GB HDD/14.0"/WIN 10 PRO 64 BIT/CHARGER/3 YRS WARRANTY</v>
          </cell>
          <cell r="F178" t="str">
            <v>W/ BAG</v>
          </cell>
          <cell r="H178" t="str">
            <v>JUMP SOLUTIONS INC.</v>
          </cell>
          <cell r="I178">
            <v>44606</v>
          </cell>
          <cell r="K178" t="str">
            <v>ALLGREEN RETAIL, INC.</v>
          </cell>
          <cell r="L178" t="str">
            <v>Merchandising</v>
          </cell>
          <cell r="M178" t="str">
            <v>HOF-AGR-MERL022</v>
          </cell>
          <cell r="N178" t="str">
            <v>Transfer</v>
          </cell>
          <cell r="O178" t="str">
            <v>Used</v>
          </cell>
        </row>
        <row r="179">
          <cell r="A179" t="str">
            <v>C98PZK3</v>
          </cell>
          <cell r="B179" t="str">
            <v>DELL</v>
          </cell>
          <cell r="C179" t="str">
            <v>15 3000 INSPIRON</v>
          </cell>
          <cell r="D179" t="str">
            <v>i5/16 GB DDR4/512 GB SSD/14.0"/WIN 10 PRO 64 BIT/CHARGER/3 YRS WARRANTY</v>
          </cell>
          <cell r="E179" t="str">
            <v>GEFORCE MX350</v>
          </cell>
          <cell r="F179" t="str">
            <v>W/O BAG</v>
          </cell>
          <cell r="H179" t="str">
            <v>ALLHOME CORP.</v>
          </cell>
          <cell r="I179">
            <v>44997</v>
          </cell>
          <cell r="K179" t="str">
            <v>ALLDAY RETAIL CONCEPTS INC.</v>
          </cell>
          <cell r="L179" t="str">
            <v>Engineering</v>
          </cell>
          <cell r="N179" t="str">
            <v>Service Laptop</v>
          </cell>
          <cell r="O179" t="str">
            <v>Used</v>
          </cell>
        </row>
        <row r="180">
          <cell r="A180" t="str">
            <v>5CDFH25J7K</v>
          </cell>
          <cell r="B180" t="str">
            <v>HP</v>
          </cell>
          <cell r="C180" t="str">
            <v>Victus Gaming Laptop 15-fb0091AX (79J61PA</v>
          </cell>
          <cell r="D180" t="str">
            <v>AMD RYZEN/16 GB DDR4/512 GB SSD + 1TB HDD/15.6"/WIN 11 PRO 64 BIT /CHARGER/3 YRS WARRANTY</v>
          </cell>
          <cell r="E180" t="str">
            <v>AMD Radeon RX 6500M Graphics (4 GB GDDR6 )</v>
          </cell>
          <cell r="F180" t="str">
            <v>W/ BAG</v>
          </cell>
          <cell r="H180" t="str">
            <v>CT LINK</v>
          </cell>
          <cell r="I180">
            <v>44963</v>
          </cell>
          <cell r="K180" t="str">
            <v>THE VILLAGE SERVER, INC.</v>
          </cell>
          <cell r="L180" t="str">
            <v>Marketing</v>
          </cell>
          <cell r="M180" t="str">
            <v>AVTVSI-MAR-</v>
          </cell>
          <cell r="N180" t="str">
            <v>Transfer</v>
          </cell>
          <cell r="O180" t="str">
            <v>Used</v>
          </cell>
        </row>
        <row r="181">
          <cell r="A181" t="str">
            <v>NHX9W9G3M4</v>
          </cell>
          <cell r="B181" t="str">
            <v>MACBOOK</v>
          </cell>
          <cell r="C181" t="str">
            <v>MACBOOK PRO</v>
          </cell>
          <cell r="D181" t="str">
            <v>APPLE M2 CHIP/8GB /256 GB SSD/13.6"/SONOMA OS 14.2.1/CHARGER/1 YR WARRANTY</v>
          </cell>
          <cell r="F181" t="str">
            <v>W/O BAG</v>
          </cell>
          <cell r="H181" t="str">
            <v>ALLHOME CORP.</v>
          </cell>
          <cell r="I181">
            <v>44562</v>
          </cell>
          <cell r="K181" t="str">
            <v>ALLHOME CORP.</v>
          </cell>
          <cell r="L181" t="str">
            <v>Marketing</v>
          </cell>
          <cell r="M181" t="str">
            <v>AVAHC-MAR-</v>
          </cell>
          <cell r="N181" t="str">
            <v>Transfer</v>
          </cell>
          <cell r="O181" t="str">
            <v>Used</v>
          </cell>
        </row>
        <row r="182">
          <cell r="A182" t="str">
            <v>5CD926BJYL</v>
          </cell>
          <cell r="B182" t="str">
            <v>HP</v>
          </cell>
          <cell r="C182" t="str">
            <v>440 G06 PROBOOK</v>
          </cell>
          <cell r="D182" t="str">
            <v>i5/8 GB DDR4/1 TB HDD/14.0"/WIN 11 PRO 64 BIT/CHARGER/3 YRS WARRANTY</v>
          </cell>
          <cell r="F182" t="str">
            <v>W/ BAG</v>
          </cell>
          <cell r="H182" t="str">
            <v>INTEGRATED COMPUTER SYSTEMS, INC.</v>
          </cell>
          <cell r="I182">
            <v>42986</v>
          </cell>
          <cell r="K182" t="str">
            <v>FAMILY SHOPPERS UNLIMITED, INC.</v>
          </cell>
          <cell r="L182" t="str">
            <v>Merchandising</v>
          </cell>
          <cell r="M182" t="str">
            <v>AVFSUI-MER-</v>
          </cell>
          <cell r="N182" t="str">
            <v>Service Laptop</v>
          </cell>
          <cell r="O182" t="str">
            <v>Used</v>
          </cell>
        </row>
        <row r="183">
          <cell r="A183" t="str">
            <v>5CD9494W36</v>
          </cell>
          <cell r="B183" t="str">
            <v>HP</v>
          </cell>
          <cell r="C183" t="str">
            <v>440 G06 PROBOOK</v>
          </cell>
          <cell r="D183" t="str">
            <v>i5/8 GB DDR4/1 TB HDD/14.0"/WIN 11 PRO 64 BIT/CHARGER/3 YRS WARRANTY</v>
          </cell>
          <cell r="F183" t="str">
            <v>W/O BAG</v>
          </cell>
          <cell r="H183" t="str">
            <v>MERIDIAN I.T. CORPORATION</v>
          </cell>
          <cell r="I183">
            <v>43850</v>
          </cell>
          <cell r="K183" t="str">
            <v>CMSTAR MANAGEMENT, INC.</v>
          </cell>
          <cell r="L183" t="str">
            <v>Central - Operations</v>
          </cell>
          <cell r="M183" t="str">
            <v>AVCMI-OPS-</v>
          </cell>
          <cell r="O183" t="str">
            <v>Used</v>
          </cell>
        </row>
        <row r="184">
          <cell r="A184" t="str">
            <v>PW023JYJ</v>
          </cell>
          <cell r="B184" t="str">
            <v>LENOVO</v>
          </cell>
          <cell r="C184" t="str">
            <v>ThinkBook 13s G2 ITL</v>
          </cell>
          <cell r="D184" t="str">
            <v>i5/8 GB DDR4/512 GB SSD/13"/WIN 10 PRO 64 BIT/CHARGER/3 YRS WARRANTY</v>
          </cell>
          <cell r="E184" t="str">
            <v>Intel® Iris® Xe Graphics</v>
          </cell>
          <cell r="F184" t="str">
            <v>W/ BAG</v>
          </cell>
          <cell r="H184" t="str">
            <v>JUMP SOLUTIONS INC.</v>
          </cell>
          <cell r="I184">
            <v>45187</v>
          </cell>
          <cell r="K184" t="str">
            <v>THE VILLAGE SERVER, INC.</v>
          </cell>
          <cell r="L184" t="str">
            <v>Facilities Management</v>
          </cell>
          <cell r="M184" t="str">
            <v>AVTVSI-FM-</v>
          </cell>
          <cell r="N184" t="str">
            <v>Transfer</v>
          </cell>
          <cell r="O184" t="str">
            <v>Used</v>
          </cell>
        </row>
        <row r="185">
          <cell r="A185" t="str">
            <v>K2308N0183144</v>
          </cell>
          <cell r="B185" t="str">
            <v>MSI</v>
          </cell>
          <cell r="C185" t="str">
            <v>GF63 12VE-088PH</v>
          </cell>
          <cell r="D185" t="str">
            <v>i7/16 GB DDR4/512 GB SSD/15.6"/WIN 10 PRO 64 BIT/CHARGER/3 YRS WARRANTY</v>
          </cell>
          <cell r="E185" t="str">
            <v>NVIDIA GeForce RTX 4050</v>
          </cell>
          <cell r="F185" t="str">
            <v>W/ BAG</v>
          </cell>
          <cell r="G185">
            <v>8871160052</v>
          </cell>
          <cell r="H185" t="str">
            <v>ALLHOME CORP.</v>
          </cell>
          <cell r="I185">
            <v>45313</v>
          </cell>
          <cell r="J185" t="str">
            <v xml:space="preserve">CHRIS TRIA </v>
          </cell>
          <cell r="K185" t="str">
            <v>ALLDAY RETAIL CONCEPTS INC.</v>
          </cell>
          <cell r="L185" t="str">
            <v>Finance</v>
          </cell>
          <cell r="M185" t="str">
            <v>AVARCI-FIN-001</v>
          </cell>
          <cell r="O185" t="str">
            <v>NEW</v>
          </cell>
        </row>
        <row r="186">
          <cell r="A186" t="str">
            <v>PF2A2GL7</v>
          </cell>
          <cell r="B186" t="str">
            <v>LENOVO</v>
          </cell>
          <cell r="C186" t="str">
            <v>440 G10 PROBOOK</v>
          </cell>
          <cell r="D186" t="str">
            <v>i5/8 GB DDR4/512 GB SSD/14.0"/WIN 11 PRO 64 BIT /CHARGER/3 YRS WARRANTY</v>
          </cell>
          <cell r="E186" t="str">
            <v>NVIDIA GE Force MX 330 2GB</v>
          </cell>
          <cell r="F186" t="str">
            <v>W/O BAG</v>
          </cell>
          <cell r="I186">
            <v>44044</v>
          </cell>
          <cell r="N186" t="str">
            <v>Service Laptop</v>
          </cell>
          <cell r="O186" t="str">
            <v>Used</v>
          </cell>
        </row>
        <row r="187">
          <cell r="A187" t="str">
            <v>NXVPNSP03V146221807600</v>
          </cell>
          <cell r="B187" t="str">
            <v>ACER</v>
          </cell>
          <cell r="C187" t="str">
            <v>P214-53 TRAVELMATE</v>
          </cell>
          <cell r="D187" t="str">
            <v>i5/8 GB DDR4/1 TB HDD/14.0"/WIN 11 PRO 64 BIT/CHARGER/3 YRS WARRANTY</v>
          </cell>
          <cell r="F187" t="str">
            <v>W/O BAG</v>
          </cell>
          <cell r="H187" t="str">
            <v>ALLHOME CORP.</v>
          </cell>
          <cell r="I187">
            <v>45317</v>
          </cell>
          <cell r="J187" t="str">
            <v>FRANCIS BERJA</v>
          </cell>
          <cell r="K187" t="str">
            <v>ALLHOME CORP.</v>
          </cell>
          <cell r="L187" t="str">
            <v>Merchandising</v>
          </cell>
          <cell r="M187" t="str">
            <v>AVAHC-MER-010</v>
          </cell>
          <cell r="O187" t="str">
            <v>NEW</v>
          </cell>
        </row>
        <row r="188">
          <cell r="A188" t="str">
            <v>R9N0LP02X40738E</v>
          </cell>
          <cell r="B188" t="str">
            <v>ASUS</v>
          </cell>
          <cell r="C188" t="str">
            <v>Zenbook 14 OLED</v>
          </cell>
          <cell r="D188" t="str">
            <v>i7/8 GB DDR4/512 GB SSD/15.6"/WIN 11 HOME 64 BIT/CHARGER /1 YR WARRANTY</v>
          </cell>
          <cell r="E188" t="str">
            <v>AMD Ryzen</v>
          </cell>
          <cell r="F188" t="str">
            <v>W/ BAG</v>
          </cell>
          <cell r="G188">
            <v>11695</v>
          </cell>
          <cell r="H188" t="str">
            <v>ALLHOME CORP.</v>
          </cell>
          <cell r="I188">
            <v>45322</v>
          </cell>
          <cell r="J188" t="str">
            <v>ALFONSO LICUDAN</v>
          </cell>
          <cell r="K188" t="str">
            <v>CMSTAR MANAGEMENT, INC.</v>
          </cell>
          <cell r="L188" t="str">
            <v>Store - Operations</v>
          </cell>
          <cell r="M188" t="str">
            <v>AVCMI-OPS-001</v>
          </cell>
          <cell r="O188" t="str">
            <v>New</v>
          </cell>
        </row>
        <row r="189">
          <cell r="A189" t="str">
            <v>R2803298</v>
          </cell>
          <cell r="B189" t="str">
            <v>FUJITSU</v>
          </cell>
          <cell r="C189" t="str">
            <v>UH-X</v>
          </cell>
          <cell r="D189" t="str">
            <v>i5/8 GB DDR4/512 GB SSD/12.0"/WIN 11 PRO 64 BIT /CHARGER/3 YRS WARRANTY</v>
          </cell>
          <cell r="E189" t="str">
            <v>Intel® Iris® Xe Graphics</v>
          </cell>
          <cell r="F189" t="str">
            <v>W/ BAG</v>
          </cell>
          <cell r="G189">
            <v>2156</v>
          </cell>
          <cell r="H189" t="str">
            <v>GR8 TECH ENTERPRISE INC.</v>
          </cell>
          <cell r="I189">
            <v>45327</v>
          </cell>
          <cell r="J189" t="str">
            <v>GORDON TING</v>
          </cell>
          <cell r="K189" t="str">
            <v>PARALLAX, INC.</v>
          </cell>
          <cell r="L189" t="str">
            <v>Store - Operations</v>
          </cell>
          <cell r="M189" t="str">
            <v>AVPI-OPS-001</v>
          </cell>
          <cell r="O189" t="str">
            <v>NEW</v>
          </cell>
        </row>
        <row r="190">
          <cell r="A190" t="str">
            <v>R2803296</v>
          </cell>
          <cell r="B190" t="str">
            <v>FUJITSU</v>
          </cell>
          <cell r="C190" t="str">
            <v>UH-X</v>
          </cell>
          <cell r="D190" t="str">
            <v>i5/8 GB DDR4/512 GB SSD/12.0"/WIN 11 PRO 64 BIT /CHARGER/3 YRS WARRANTY</v>
          </cell>
          <cell r="E190" t="str">
            <v>Intel® Iris® Xe Graphics</v>
          </cell>
          <cell r="F190" t="str">
            <v>W/ BAG</v>
          </cell>
          <cell r="G190">
            <v>2156</v>
          </cell>
          <cell r="H190" t="str">
            <v>GR8 TECH ENTERPRISE INC.</v>
          </cell>
          <cell r="I190">
            <v>45327</v>
          </cell>
          <cell r="J190" t="str">
            <v>GORDON TING</v>
          </cell>
          <cell r="K190" t="str">
            <v>PARALLAX, INC.</v>
          </cell>
          <cell r="L190" t="str">
            <v>Store - Operations</v>
          </cell>
          <cell r="M190" t="str">
            <v>AVPI-OPS-002</v>
          </cell>
          <cell r="O190" t="str">
            <v>NEW</v>
          </cell>
        </row>
        <row r="191">
          <cell r="A191" t="str">
            <v>R2803309</v>
          </cell>
          <cell r="B191" t="str">
            <v>FUJITSU</v>
          </cell>
          <cell r="C191" t="str">
            <v>UH-X</v>
          </cell>
          <cell r="D191" t="str">
            <v>i5/8 GB DDR4/512 GB SSD/12.0"/WIN 11 PRO 64 BIT /CHARGER/3 YRS WARRANTY</v>
          </cell>
          <cell r="E191" t="str">
            <v>Intel® Iris® Xe Graphics</v>
          </cell>
          <cell r="F191" t="str">
            <v>W/ BAG</v>
          </cell>
          <cell r="G191">
            <v>2156</v>
          </cell>
          <cell r="H191" t="str">
            <v>GR8 TECH ENTERPRISE INC.</v>
          </cell>
          <cell r="I191">
            <v>45327</v>
          </cell>
          <cell r="J191" t="str">
            <v>GORDON TING</v>
          </cell>
          <cell r="K191" t="str">
            <v>PARALLAX, INC.</v>
          </cell>
          <cell r="L191" t="str">
            <v>Store - Operations</v>
          </cell>
          <cell r="M191" t="str">
            <v>AVPI-OPS-003</v>
          </cell>
          <cell r="O191" t="str">
            <v>NEW</v>
          </cell>
        </row>
        <row r="192">
          <cell r="A192" t="str">
            <v>R2803295</v>
          </cell>
          <cell r="B192" t="str">
            <v>FUJITSU</v>
          </cell>
          <cell r="C192" t="str">
            <v>UH-X</v>
          </cell>
          <cell r="D192" t="str">
            <v>i5/8 GB DDR4/512 GB SSD/12.0"/WIN 11 PRO 64 BIT /CHARGER/3 YRS WARRANTY</v>
          </cell>
          <cell r="E192" t="str">
            <v>Intel® Iris® Xe Graphics</v>
          </cell>
          <cell r="F192" t="str">
            <v>W/ BAG</v>
          </cell>
          <cell r="G192">
            <v>2156</v>
          </cell>
          <cell r="H192" t="str">
            <v>GR8 TECH ENTERPRISE INC.</v>
          </cell>
          <cell r="I192">
            <v>45327</v>
          </cell>
          <cell r="J192" t="str">
            <v>GORDON TING</v>
          </cell>
          <cell r="K192" t="str">
            <v>PARALLAX, INC.</v>
          </cell>
          <cell r="L192" t="str">
            <v>Store - Operations</v>
          </cell>
          <cell r="M192" t="str">
            <v>AVPI-OPS-004</v>
          </cell>
          <cell r="O192" t="str">
            <v>NEW</v>
          </cell>
        </row>
        <row r="193">
          <cell r="A193" t="str">
            <v>R2803300</v>
          </cell>
          <cell r="B193" t="str">
            <v>FUJITSU</v>
          </cell>
          <cell r="C193" t="str">
            <v>UH-X</v>
          </cell>
          <cell r="D193" t="str">
            <v>i5/8 GB DDR4/512 GB SSD/12.0"/WIN 11 PRO 64 BIT /CHARGER/3 YRS WARRANTY</v>
          </cell>
          <cell r="E193" t="str">
            <v>Intel® Iris® Xe Graphics</v>
          </cell>
          <cell r="F193" t="str">
            <v>W/ BAG</v>
          </cell>
          <cell r="G193">
            <v>2156</v>
          </cell>
          <cell r="H193" t="str">
            <v>GR8 TECH ENTERPRISE INC.</v>
          </cell>
          <cell r="I193">
            <v>45327</v>
          </cell>
          <cell r="J193" t="str">
            <v>GORDON TING</v>
          </cell>
          <cell r="K193" t="str">
            <v>PARALLAX, INC.</v>
          </cell>
          <cell r="L193" t="str">
            <v>Store - Operations</v>
          </cell>
          <cell r="M193" t="str">
            <v>AVPI-OPS-005</v>
          </cell>
          <cell r="O193" t="str">
            <v>NEW</v>
          </cell>
        </row>
        <row r="194">
          <cell r="A194" t="str">
            <v>R2803290</v>
          </cell>
          <cell r="B194" t="str">
            <v>FUJITSU</v>
          </cell>
          <cell r="C194" t="str">
            <v>UH-X</v>
          </cell>
          <cell r="D194" t="str">
            <v>i5/8 GB DDR4/512 GB SSD/12.0"/WIN 11 PRO 64 BIT /CHARGER/3 YRS WARRANTY</v>
          </cell>
          <cell r="E194" t="str">
            <v>Intel® Iris® Xe Graphics</v>
          </cell>
          <cell r="F194" t="str">
            <v>W/ BAG</v>
          </cell>
          <cell r="G194">
            <v>2156</v>
          </cell>
          <cell r="H194" t="str">
            <v>GR8 TECH ENTERPRISE INC.</v>
          </cell>
          <cell r="I194">
            <v>45327</v>
          </cell>
          <cell r="J194" t="str">
            <v>GORDON TING</v>
          </cell>
          <cell r="K194" t="str">
            <v>PARALLAX, INC.</v>
          </cell>
          <cell r="L194" t="str">
            <v>Store - Operations</v>
          </cell>
          <cell r="M194" t="str">
            <v>AVPI-OPS-006</v>
          </cell>
          <cell r="O194" t="str">
            <v>NEW</v>
          </cell>
        </row>
        <row r="195">
          <cell r="A195" t="str">
            <v>R2803299</v>
          </cell>
          <cell r="B195" t="str">
            <v>FUJITSU</v>
          </cell>
          <cell r="C195" t="str">
            <v>UH-X</v>
          </cell>
          <cell r="D195" t="str">
            <v>i5/8 GB DDR4/512 GB SSD/12.0"/WIN 11 PRO 64 BIT /CHARGER/3 YRS WARRANTY</v>
          </cell>
          <cell r="E195" t="str">
            <v>Intel® Iris® Xe Graphics</v>
          </cell>
          <cell r="F195" t="str">
            <v>W/ BAG</v>
          </cell>
          <cell r="G195">
            <v>2156</v>
          </cell>
          <cell r="H195" t="str">
            <v>GR8 TECH ENTERPRISE INC.</v>
          </cell>
          <cell r="I195">
            <v>45327</v>
          </cell>
          <cell r="J195" t="str">
            <v>GORDON TING</v>
          </cell>
          <cell r="K195" t="str">
            <v>PARALLAX, INC.</v>
          </cell>
          <cell r="L195" t="str">
            <v>Store - Operations</v>
          </cell>
          <cell r="M195" t="str">
            <v>AVPI-OPS-007</v>
          </cell>
          <cell r="O195" t="str">
            <v>NEW</v>
          </cell>
        </row>
        <row r="196">
          <cell r="A196" t="str">
            <v>R2803304</v>
          </cell>
          <cell r="B196" t="str">
            <v>FUJITSU</v>
          </cell>
          <cell r="C196" t="str">
            <v>UH-X</v>
          </cell>
          <cell r="D196" t="str">
            <v>i5/8 GB DDR4/512 GB SSD/12.0"/WIN 11 PRO 64 BIT /CHARGER/3 YRS WARRANTY</v>
          </cell>
          <cell r="E196" t="str">
            <v>Intel® Iris® Xe Graphics</v>
          </cell>
          <cell r="F196" t="str">
            <v>W/ BAG</v>
          </cell>
          <cell r="H196" t="str">
            <v>GR8 TECH ENTERPRISE INC.</v>
          </cell>
          <cell r="I196">
            <v>45327</v>
          </cell>
          <cell r="J196" t="str">
            <v>GORDON TING</v>
          </cell>
          <cell r="K196" t="str">
            <v>PARALLAX, INC.</v>
          </cell>
          <cell r="L196" t="str">
            <v>Store - Operations</v>
          </cell>
          <cell r="M196" t="str">
            <v>AVPI-OPS-011</v>
          </cell>
          <cell r="O196" t="str">
            <v>new</v>
          </cell>
        </row>
        <row r="197">
          <cell r="A197" t="str">
            <v>5CD312488K</v>
          </cell>
          <cell r="B197" t="str">
            <v>HP</v>
          </cell>
          <cell r="C197" t="str">
            <v>HP PROBOOK 440 G9</v>
          </cell>
          <cell r="D197" t="str">
            <v>I5/16GB/512 GB SSD /14''/WIN 11 PRO 64 BIT/CHARGER/3 YRS WARRANTY</v>
          </cell>
          <cell r="E197" t="str">
            <v>Intel® Iris® Xe Graphics</v>
          </cell>
          <cell r="F197" t="str">
            <v>W/ BAG</v>
          </cell>
          <cell r="G197">
            <v>120869</v>
          </cell>
          <cell r="H197" t="str">
            <v>GR8 TECH ENTERPRISE INC.</v>
          </cell>
          <cell r="I197">
            <v>45327</v>
          </cell>
          <cell r="J197" t="str">
            <v>R.SERRANO</v>
          </cell>
          <cell r="K197" t="str">
            <v>CMSTAR MANAGEMENT, INC.</v>
          </cell>
          <cell r="L197" t="str">
            <v>Central - Operations</v>
          </cell>
          <cell r="M197" t="str">
            <v>AVCMI-OPS-008</v>
          </cell>
          <cell r="O197" t="str">
            <v>NEW</v>
          </cell>
        </row>
        <row r="198">
          <cell r="A198" t="str">
            <v>5CD31248NP</v>
          </cell>
          <cell r="B198" t="str">
            <v>HP</v>
          </cell>
          <cell r="C198" t="str">
            <v>HP PROBOOK 440 G9</v>
          </cell>
          <cell r="D198" t="str">
            <v>I5/16GB/512 GB SSD /14''/WIN 11 PRO 64 BIT/CHARGER/3 YRS WARRANTY</v>
          </cell>
          <cell r="E198" t="str">
            <v>Intel® Iris® Xe Graphics</v>
          </cell>
          <cell r="F198" t="str">
            <v>W/ BAG</v>
          </cell>
          <cell r="G198">
            <v>120869</v>
          </cell>
          <cell r="H198" t="str">
            <v>GR8 TECH ENTERPRISE INC.</v>
          </cell>
          <cell r="I198">
            <v>45327</v>
          </cell>
          <cell r="J198" t="str">
            <v>R.SERRANO</v>
          </cell>
          <cell r="K198" t="str">
            <v>CMSTAR MANAGEMENT, INC.</v>
          </cell>
          <cell r="L198" t="str">
            <v>Central - Operations</v>
          </cell>
          <cell r="M198" t="str">
            <v>AVCMI-OPS-009</v>
          </cell>
          <cell r="O198" t="str">
            <v>NEW</v>
          </cell>
        </row>
        <row r="199">
          <cell r="A199" t="str">
            <v>PF4M1NZR</v>
          </cell>
          <cell r="B199" t="str">
            <v>LENOVO</v>
          </cell>
          <cell r="C199" t="str">
            <v>IDEAPAD SLIM 3-15IAH8</v>
          </cell>
          <cell r="D199" t="str">
            <v>i5/16GB DDR5/512 GB SSD/15.6"/WIN 11 HOME 64 BIT/CHARGER/1 YR WARRANTY</v>
          </cell>
          <cell r="E199" t="str">
            <v>Intel UHD Graphics</v>
          </cell>
          <cell r="F199" t="str">
            <v>W/ BAG</v>
          </cell>
          <cell r="G199">
            <v>8000391024</v>
          </cell>
          <cell r="H199" t="str">
            <v>ALLHOME CORP.</v>
          </cell>
          <cell r="I199">
            <v>45334</v>
          </cell>
          <cell r="J199" t="str">
            <v>JONEE CARATIHAN</v>
          </cell>
          <cell r="K199" t="str">
            <v>ALLHOME CORP.</v>
          </cell>
          <cell r="L199" t="str">
            <v>Accounting - Inventory</v>
          </cell>
          <cell r="M199" t="str">
            <v>AVAHC-ACC-002</v>
          </cell>
          <cell r="O199" t="str">
            <v>NEW</v>
          </cell>
        </row>
        <row r="200">
          <cell r="A200" t="str">
            <v>PF4M3E9Z</v>
          </cell>
          <cell r="B200" t="str">
            <v>LENOVO</v>
          </cell>
          <cell r="C200" t="str">
            <v>IDEAPAD SLIM 3-15IAH8</v>
          </cell>
          <cell r="D200" t="str">
            <v>i5/16GB DDR5/512 GB SSD/15.6"/WIN 11 HOME 64 BIT/CHARGER/1 YR WARRANTY</v>
          </cell>
          <cell r="E200" t="str">
            <v>Intel UHD Graphics</v>
          </cell>
          <cell r="F200" t="str">
            <v>W/ BAG</v>
          </cell>
          <cell r="G200">
            <v>8000391024</v>
          </cell>
          <cell r="H200" t="str">
            <v>ALLHOME CORP.</v>
          </cell>
          <cell r="I200">
            <v>45334</v>
          </cell>
          <cell r="J200" t="str">
            <v>JONEE CARATIHAN</v>
          </cell>
          <cell r="K200" t="str">
            <v>ALLHOME CORP.</v>
          </cell>
          <cell r="L200" t="str">
            <v>Accounting - Inventory</v>
          </cell>
          <cell r="M200" t="str">
            <v>AVAHC-ACC-003</v>
          </cell>
          <cell r="O200" t="str">
            <v>NEW</v>
          </cell>
        </row>
        <row r="201">
          <cell r="A201" t="str">
            <v>PF4MAQHA</v>
          </cell>
          <cell r="B201" t="str">
            <v>LENOVO</v>
          </cell>
          <cell r="C201" t="str">
            <v>IDEAPAD SLIM 3-15IAH8</v>
          </cell>
          <cell r="D201" t="str">
            <v>i5/16GB DDR5/512 GB SSD/15.6"/WIN 11 HOME 64 BIT/CHARGER/1 YR WARRANTY</v>
          </cell>
          <cell r="E201" t="str">
            <v>Intel UHD Graphics</v>
          </cell>
          <cell r="F201" t="str">
            <v>W/ BAG</v>
          </cell>
          <cell r="G201">
            <v>8000391024</v>
          </cell>
          <cell r="H201" t="str">
            <v>ALLHOME CORP.</v>
          </cell>
          <cell r="I201">
            <v>45334</v>
          </cell>
          <cell r="J201" t="str">
            <v>JONEE CARATIHAN</v>
          </cell>
          <cell r="K201" t="str">
            <v>ALLHOME CORP.</v>
          </cell>
          <cell r="L201" t="str">
            <v>Accounting - Inventory</v>
          </cell>
          <cell r="M201" t="str">
            <v>AVAHC-ACC-004</v>
          </cell>
          <cell r="O201" t="str">
            <v>NEW</v>
          </cell>
        </row>
        <row r="202">
          <cell r="A202" t="str">
            <v>PF4MINQY</v>
          </cell>
          <cell r="B202" t="str">
            <v>LENOVO</v>
          </cell>
          <cell r="C202" t="str">
            <v>IDEAPAD SLIM 3-15IAH8</v>
          </cell>
          <cell r="D202" t="str">
            <v>i5/16GB DDR5/512 GB SSD/15.6"/WIN 11 HOME 64 BIT/CHARGER/1 YR WARRANTY</v>
          </cell>
          <cell r="E202" t="str">
            <v>Intel UHD Graphics</v>
          </cell>
          <cell r="F202" t="str">
            <v>W/ BAG</v>
          </cell>
          <cell r="G202">
            <v>8000391024</v>
          </cell>
          <cell r="H202" t="str">
            <v>ALLHOME CORP.</v>
          </cell>
          <cell r="I202">
            <v>45334</v>
          </cell>
          <cell r="J202" t="str">
            <v>JONEE CARATIHAN</v>
          </cell>
          <cell r="K202" t="str">
            <v>ALLHOME CORP.</v>
          </cell>
          <cell r="L202" t="str">
            <v>Accounting - Inventory</v>
          </cell>
          <cell r="M202" t="str">
            <v>AVAHC-ACC-005</v>
          </cell>
          <cell r="O202" t="str">
            <v>NEW</v>
          </cell>
        </row>
        <row r="203">
          <cell r="A203" t="str">
            <v>PF4LZN9S</v>
          </cell>
          <cell r="B203" t="str">
            <v>LENOVO</v>
          </cell>
          <cell r="C203" t="str">
            <v>IDEAPAD SLIM 3-15IAH8</v>
          </cell>
          <cell r="D203" t="str">
            <v>i5/16GB DDR5/512 GB SSD/15.6"/WIN 11 HOME 64 BIT/CHARGER/1 YR WARRANTY</v>
          </cell>
          <cell r="E203" t="str">
            <v>Intel UHD Graphics</v>
          </cell>
          <cell r="F203" t="str">
            <v>W/ BAG</v>
          </cell>
          <cell r="G203">
            <v>8000391024</v>
          </cell>
          <cell r="H203" t="str">
            <v>ALLHOME CORP.</v>
          </cell>
          <cell r="I203">
            <v>45334</v>
          </cell>
          <cell r="J203" t="str">
            <v>JONEE CARATIHAN</v>
          </cell>
          <cell r="K203" t="str">
            <v>ALLHOME CORP.</v>
          </cell>
          <cell r="L203" t="str">
            <v>Accounting - Inventory</v>
          </cell>
          <cell r="M203" t="str">
            <v>AVAHC-ACC-006</v>
          </cell>
          <cell r="O203" t="str">
            <v>NEW</v>
          </cell>
        </row>
        <row r="204">
          <cell r="A204" t="str">
            <v>PF4M33XX</v>
          </cell>
          <cell r="B204" t="str">
            <v>LENOVO</v>
          </cell>
          <cell r="C204" t="str">
            <v>IDEAPAD SLIM 3-15IAH8</v>
          </cell>
          <cell r="D204" t="str">
            <v>i5/16GB DDR5/512 GB SSD/15.6"/WIN 11 HOME 64 BIT/CHARGER/1 YR WARRANTY</v>
          </cell>
          <cell r="E204" t="str">
            <v>Intel UHD Graphics</v>
          </cell>
          <cell r="F204" t="str">
            <v>W/ BAG</v>
          </cell>
          <cell r="G204">
            <v>8000391024</v>
          </cell>
          <cell r="H204" t="str">
            <v>ALLHOME CORP.</v>
          </cell>
          <cell r="I204">
            <v>45334</v>
          </cell>
          <cell r="J204" t="str">
            <v>JONEE CARATIHAN</v>
          </cell>
          <cell r="K204" t="str">
            <v>ALLHOME CORP.</v>
          </cell>
          <cell r="L204" t="str">
            <v>Accounting - Inventory</v>
          </cell>
          <cell r="M204" t="str">
            <v>AVAHC-ACC-007</v>
          </cell>
          <cell r="O204" t="str">
            <v>NEW</v>
          </cell>
        </row>
        <row r="205">
          <cell r="A205" t="str">
            <v>PF4M9PWJ</v>
          </cell>
          <cell r="B205" t="str">
            <v>LENOVO</v>
          </cell>
          <cell r="C205" t="str">
            <v>IDEAPAD SLIM 3-15IAH8</v>
          </cell>
          <cell r="D205" t="str">
            <v>i5/16GB DDR5/512 GB SSD/15.6"/WIN 11 HOME 64 BIT/CHARGER/1 YR WARRANTY</v>
          </cell>
          <cell r="E205" t="str">
            <v>Intel UHD Graphics</v>
          </cell>
          <cell r="F205" t="str">
            <v>W/ BAG</v>
          </cell>
          <cell r="G205">
            <v>8000391024</v>
          </cell>
          <cell r="H205" t="str">
            <v>ALLHOME CORP.</v>
          </cell>
          <cell r="I205">
            <v>45334</v>
          </cell>
          <cell r="J205" t="str">
            <v>JONEE CARATIHAN</v>
          </cell>
          <cell r="K205" t="str">
            <v>ALLHOME CORP.</v>
          </cell>
          <cell r="L205" t="str">
            <v>Accounting - Inventory</v>
          </cell>
          <cell r="M205" t="str">
            <v>AVAHC-ACC-008</v>
          </cell>
          <cell r="O205" t="str">
            <v>NEW</v>
          </cell>
        </row>
        <row r="206">
          <cell r="A206" t="str">
            <v>PF4M9KAY</v>
          </cell>
          <cell r="B206" t="str">
            <v>LENOVO</v>
          </cell>
          <cell r="C206" t="str">
            <v>IDEAPAD SLIM 3-15IAH8</v>
          </cell>
          <cell r="D206" t="str">
            <v>i5/16GB DDR5/512 GB SSD/15.6"/WIN 11 HOME 64 BIT/CHARGER/1 YR WARRANTY</v>
          </cell>
          <cell r="E206" t="str">
            <v>Intel UHD Graphics</v>
          </cell>
          <cell r="F206" t="str">
            <v>W/ BAG</v>
          </cell>
          <cell r="G206">
            <v>8000391024</v>
          </cell>
          <cell r="H206" t="str">
            <v>ALLHOME CORP.</v>
          </cell>
          <cell r="I206">
            <v>45334</v>
          </cell>
          <cell r="J206" t="str">
            <v>JONEE CARATIHAN</v>
          </cell>
          <cell r="K206" t="str">
            <v>ALLHOME CORP.</v>
          </cell>
          <cell r="L206" t="str">
            <v>Accounting - Inventory</v>
          </cell>
          <cell r="M206" t="str">
            <v>AVAHC-ACC-009</v>
          </cell>
          <cell r="O206" t="str">
            <v>NEW</v>
          </cell>
        </row>
        <row r="207">
          <cell r="A207" t="str">
            <v>PF4LZ1F1</v>
          </cell>
          <cell r="B207" t="str">
            <v>LENOVO</v>
          </cell>
          <cell r="C207" t="str">
            <v>IDEAPAD SLIM 3-15IAH8</v>
          </cell>
          <cell r="D207" t="str">
            <v>i5/16GB DDR5/512 GB SSD/15.6"/WIN 11 HOME 64 BIT/CHARGER/1 YR WARRANTY</v>
          </cell>
          <cell r="E207" t="str">
            <v>Intel UHD Graphics</v>
          </cell>
          <cell r="F207" t="str">
            <v>W/ BAG</v>
          </cell>
          <cell r="G207">
            <v>8000391024</v>
          </cell>
          <cell r="H207" t="str">
            <v>ALLHOME CORP.</v>
          </cell>
          <cell r="I207">
            <v>45334</v>
          </cell>
          <cell r="J207" t="str">
            <v>JONEE CARATIHAN</v>
          </cell>
          <cell r="K207" t="str">
            <v>ALLHOME CORP.</v>
          </cell>
          <cell r="L207" t="str">
            <v>Accounting - Inventory</v>
          </cell>
          <cell r="M207" t="str">
            <v>AVAHC-ACC-010</v>
          </cell>
          <cell r="O207" t="str">
            <v>NEW</v>
          </cell>
        </row>
        <row r="208">
          <cell r="A208" t="str">
            <v>5CD3466WPM</v>
          </cell>
          <cell r="B208" t="str">
            <v>HP</v>
          </cell>
          <cell r="C208" t="str">
            <v>450 G10 PROBOOK</v>
          </cell>
          <cell r="D208" t="str">
            <v>i5/16 GB DDR4/512 GB SSD/15.6"/WIN 10 PRO 64 BIT/CHARGER/3 YRS WARRANTY</v>
          </cell>
          <cell r="E208" t="str">
            <v>Intel UHD Graphics</v>
          </cell>
          <cell r="F208" t="str">
            <v>W/ BAG</v>
          </cell>
          <cell r="G208">
            <v>121717</v>
          </cell>
          <cell r="H208" t="str">
            <v>GR8 TECH ENTERPRISE INC.</v>
          </cell>
          <cell r="I208">
            <v>45341</v>
          </cell>
          <cell r="J208" t="str">
            <v>KIM PORRAS</v>
          </cell>
          <cell r="K208" t="str">
            <v>THE VILLAGE SERVER, INC.</v>
          </cell>
          <cell r="L208" t="str">
            <v>Information Technology</v>
          </cell>
          <cell r="M208" t="str">
            <v>AVTVSI-ITG-001</v>
          </cell>
          <cell r="O208" t="str">
            <v>NEW</v>
          </cell>
        </row>
        <row r="209">
          <cell r="A209" t="str">
            <v>5CD31248JB</v>
          </cell>
          <cell r="B209" t="str">
            <v>HP</v>
          </cell>
          <cell r="C209" t="str">
            <v>HP PROBOOK 440 G9</v>
          </cell>
          <cell r="D209" t="str">
            <v>i5/16 GB DDR4/512 GB SSD/14.0"/WIN 10 PRO 64 BIT/CHARGER/3 YRS WARRANTY</v>
          </cell>
          <cell r="E209" t="str">
            <v>Intel UHD Graphics</v>
          </cell>
          <cell r="F209" t="str">
            <v>W/ BAG</v>
          </cell>
          <cell r="G209">
            <v>9220060950</v>
          </cell>
          <cell r="H209" t="str">
            <v>GR8 TECH ENTERPRISE INC.</v>
          </cell>
          <cell r="I209">
            <v>45338</v>
          </cell>
          <cell r="J209" t="str">
            <v>JHAEL MANUEL</v>
          </cell>
          <cell r="K209" t="str">
            <v>ALLGREEN RETAIL, INC.</v>
          </cell>
          <cell r="L209" t="str">
            <v>Central Operations</v>
          </cell>
          <cell r="M209" t="str">
            <v>AVAGRI-OPS-001</v>
          </cell>
          <cell r="O209" t="str">
            <v>NEW</v>
          </cell>
        </row>
        <row r="210">
          <cell r="A210" t="str">
            <v>5CD31248KP</v>
          </cell>
          <cell r="B210" t="str">
            <v>HP</v>
          </cell>
          <cell r="C210" t="str">
            <v>HP PROBOOK 440 G9</v>
          </cell>
          <cell r="D210" t="str">
            <v>i5/16 GB DDR4/512 GB SSD/14.0"/WIN 10 PRO 64 BIT/CHARGER/3 YRS WARRANTY</v>
          </cell>
          <cell r="E210" t="str">
            <v>Intel UHD Graphics</v>
          </cell>
          <cell r="F210" t="str">
            <v>W/ BAG</v>
          </cell>
          <cell r="G210">
            <v>7900344990</v>
          </cell>
          <cell r="H210" t="str">
            <v>GR8 TECH ENTERPRISE INC.</v>
          </cell>
          <cell r="I210">
            <v>45338</v>
          </cell>
          <cell r="J210" t="str">
            <v xml:space="preserve">HR - FREDYLENE BALENSOSA </v>
          </cell>
          <cell r="K210" t="str">
            <v>ALLGREEN RETAIL, INC.</v>
          </cell>
          <cell r="L210" t="str">
            <v>Training</v>
          </cell>
          <cell r="M210" t="str">
            <v>AVAGRI-TRA-001</v>
          </cell>
          <cell r="O210" t="str">
            <v>NEW</v>
          </cell>
        </row>
        <row r="211">
          <cell r="A211" t="str">
            <v>5CD312486L</v>
          </cell>
          <cell r="B211" t="str">
            <v>HP</v>
          </cell>
          <cell r="C211" t="str">
            <v>HP PROBOOK 440 G9</v>
          </cell>
          <cell r="D211" t="str">
            <v>i5/16 GB DDR4/512 GB SSD/14.0"/WIN 10 PRO 64 BIT/CHARGER/3 YRS WARRANTY</v>
          </cell>
          <cell r="E211" t="str">
            <v>Intel UHD Graphics</v>
          </cell>
          <cell r="F211" t="str">
            <v>W/ BAG</v>
          </cell>
          <cell r="G211">
            <v>8000396856</v>
          </cell>
          <cell r="H211" t="str">
            <v>GR8 TECH ENTERPRISE INC.</v>
          </cell>
          <cell r="I211">
            <v>45338</v>
          </cell>
          <cell r="J211" t="str">
            <v>HR - KRYSTEL NORIEN DALIDA</v>
          </cell>
          <cell r="K211" t="str">
            <v>ALLHOME CORP.</v>
          </cell>
          <cell r="L211" t="str">
            <v>Executive</v>
          </cell>
          <cell r="M211" t="str">
            <v>AVAHC-EXEC-001</v>
          </cell>
          <cell r="O211" t="str">
            <v>NEW</v>
          </cell>
        </row>
        <row r="212">
          <cell r="A212" t="str">
            <v>5CD33299CY</v>
          </cell>
          <cell r="B212" t="str">
            <v>HP</v>
          </cell>
          <cell r="C212" t="str">
            <v>450 G10 PROBOOK</v>
          </cell>
          <cell r="D212" t="str">
            <v>i5/16 GB DDR4/512 GB SSD/14.0"/WIN 10 PRO 64 BIT/CHARGER/3 YRS WARRANTY</v>
          </cell>
          <cell r="E212" t="str">
            <v>Intel UHD Graphics</v>
          </cell>
          <cell r="F212" t="str">
            <v>W/ BAG</v>
          </cell>
          <cell r="G212">
            <v>5025</v>
          </cell>
          <cell r="H212" t="str">
            <v>YNZAL MARKETING CORP</v>
          </cell>
          <cell r="I212">
            <v>45279</v>
          </cell>
          <cell r="J212" t="str">
            <v>HR - MICHAELLA ADRIELLE LEYBA</v>
          </cell>
          <cell r="K212" t="str">
            <v>THE VILLAGE SERVER, INC.</v>
          </cell>
          <cell r="L212" t="str">
            <v>Accounting</v>
          </cell>
          <cell r="M212" t="str">
            <v>AVTVSI-ACC-007</v>
          </cell>
          <cell r="O212" t="str">
            <v>NEW</v>
          </cell>
        </row>
        <row r="213">
          <cell r="A213" t="str">
            <v>NXB12SP0003370C2CC7600</v>
          </cell>
          <cell r="B213" t="str">
            <v>ACER</v>
          </cell>
          <cell r="C213" t="str">
            <v>ACER TMP214-53G-540B I5 LAPTOP BK</v>
          </cell>
          <cell r="D213" t="str">
            <v>i5/8 GB DDR4 +8GB ADDTL./512 GB SSD/14.0"/WIN 11 PRO 64 BIT /CHARGER/3 YRS WARRANTY</v>
          </cell>
          <cell r="E213" t="str">
            <v>Intel UHD Graphics</v>
          </cell>
          <cell r="F213" t="str">
            <v>W/ BAG</v>
          </cell>
          <cell r="G213">
            <v>8000394882</v>
          </cell>
          <cell r="H213" t="str">
            <v>ALLHOME CORP.</v>
          </cell>
          <cell r="I213">
            <v>45338</v>
          </cell>
          <cell r="J213" t="str">
            <v>HR - KRYSTEL NORIEN DALIDA</v>
          </cell>
          <cell r="K213" t="str">
            <v>ALLHOME CORP.</v>
          </cell>
          <cell r="L213" t="str">
            <v>Merchandising</v>
          </cell>
          <cell r="M213" t="str">
            <v>AVAHC-MER-012</v>
          </cell>
          <cell r="O213" t="str">
            <v>NEW</v>
          </cell>
        </row>
        <row r="214">
          <cell r="A214" t="str">
            <v>K2311N0056478</v>
          </cell>
          <cell r="B214" t="str">
            <v>MSI</v>
          </cell>
          <cell r="C214" t="str">
            <v>GF63 12VE-088PH</v>
          </cell>
          <cell r="D214" t="str">
            <v>i7/32 GB DDR5/1TB SSD/15.6"/WIN 11 PRO 64 BIT /CHARGER / MOUSE/3 YRS WARRANTY</v>
          </cell>
          <cell r="E214" t="str">
            <v>NVIDIA GeForce RTX 4050</v>
          </cell>
          <cell r="F214" t="str">
            <v>W/ BAG</v>
          </cell>
          <cell r="G214">
            <v>7504</v>
          </cell>
          <cell r="H214" t="str">
            <v>GR8 TECH ENTERPRISE INC.</v>
          </cell>
          <cell r="I214">
            <v>45359</v>
          </cell>
          <cell r="J214" t="str">
            <v>HR - MICHAELLA ADRIELLE LEYBA</v>
          </cell>
          <cell r="K214" t="str">
            <v>THE VILLAGE SERVER, INC.</v>
          </cell>
          <cell r="L214" t="str">
            <v>Marketing</v>
          </cell>
          <cell r="M214" t="str">
            <v>AVTVSI-MAR-001</v>
          </cell>
          <cell r="O214" t="str">
            <v>NEW</v>
          </cell>
        </row>
        <row r="215">
          <cell r="A215" t="str">
            <v>K2311N0056473</v>
          </cell>
          <cell r="B215" t="str">
            <v>MSI</v>
          </cell>
          <cell r="C215" t="str">
            <v>GF63 12VE-088PH</v>
          </cell>
          <cell r="D215" t="str">
            <v>i7/32 GB DDR5/1TB SSD/15.6"/WIN 11 PRO 64 BIT /CHARGER / MOUSE/3 YRS WARRANTY</v>
          </cell>
          <cell r="E215" t="str">
            <v>NVIDIA GeForce RTX 4050</v>
          </cell>
          <cell r="F215" t="str">
            <v>W/ BAG</v>
          </cell>
          <cell r="G215">
            <v>7504</v>
          </cell>
          <cell r="H215" t="str">
            <v>GR8 TECH ENTERPRISE INC.</v>
          </cell>
          <cell r="I215">
            <v>45359</v>
          </cell>
          <cell r="J215" t="str">
            <v>HR - MICHAELLA ADRIELLE LEYBA</v>
          </cell>
          <cell r="K215" t="str">
            <v>THE VILLAGE SERVER, INC.</v>
          </cell>
          <cell r="L215" t="str">
            <v>Marketing</v>
          </cell>
          <cell r="M215" t="str">
            <v>AVTVSI-MAR-002</v>
          </cell>
          <cell r="O215" t="str">
            <v>NEW</v>
          </cell>
        </row>
        <row r="216">
          <cell r="A216" t="str">
            <v>K2311N0056476</v>
          </cell>
          <cell r="B216" t="str">
            <v>MSI</v>
          </cell>
          <cell r="C216" t="str">
            <v>GF63 12VE-088PH</v>
          </cell>
          <cell r="D216" t="str">
            <v>i7/32 GB DDR5/1TB SSD/15.6"/WIN 11 PRO 64 BIT /CHARGER / MOUSE/3 YRS WARRANTY</v>
          </cell>
          <cell r="E216" t="str">
            <v>NVIDIA GeForce RTX 4050</v>
          </cell>
          <cell r="F216" t="str">
            <v>W/ BAG</v>
          </cell>
          <cell r="G216">
            <v>8000400978</v>
          </cell>
          <cell r="H216" t="str">
            <v>GR8 TECH ENTERPRISE INC.</v>
          </cell>
          <cell r="I216">
            <v>45359</v>
          </cell>
          <cell r="J216" t="str">
            <v>HR - IRENE</v>
          </cell>
          <cell r="K216" t="str">
            <v>ALLHOME CORP.</v>
          </cell>
          <cell r="L216" t="str">
            <v>Marketing</v>
          </cell>
          <cell r="M216" t="str">
            <v>AVAHC-MAR-005</v>
          </cell>
          <cell r="O216" t="str">
            <v>NEW</v>
          </cell>
        </row>
        <row r="217">
          <cell r="A217" t="str">
            <v>5CD3466WP5</v>
          </cell>
          <cell r="B217" t="str">
            <v>HP</v>
          </cell>
          <cell r="C217" t="str">
            <v>450 G10 PROBOOK</v>
          </cell>
          <cell r="D217" t="str">
            <v>i5/16 GB DDR4/512 GB SSD/15.6"/WIN 11 PRO 64 BIT/CHARGER/3 YRS WARRANTY</v>
          </cell>
          <cell r="E217" t="str">
            <v>Intel UHD Graphics</v>
          </cell>
          <cell r="F217" t="str">
            <v>W/ BAG</v>
          </cell>
          <cell r="G217">
            <v>123723</v>
          </cell>
          <cell r="H217" t="str">
            <v>GR8 TECH ENTERPRISE INC.</v>
          </cell>
          <cell r="I217">
            <v>45362</v>
          </cell>
          <cell r="J217" t="str">
            <v>ACCOUNTING- PINKY</v>
          </cell>
          <cell r="K217" t="str">
            <v>CMSTAR MANAGEMENT, INC.</v>
          </cell>
          <cell r="L217" t="str">
            <v>Accounting</v>
          </cell>
          <cell r="M217" t="str">
            <v>AVCMI-ACC-004</v>
          </cell>
          <cell r="O217" t="str">
            <v>NEW</v>
          </cell>
        </row>
        <row r="218">
          <cell r="A218" t="str">
            <v>5CD3466WP7</v>
          </cell>
          <cell r="B218" t="str">
            <v>HP</v>
          </cell>
          <cell r="C218" t="str">
            <v>450 G10 PROBOOK</v>
          </cell>
          <cell r="D218" t="str">
            <v>i5/16 GB DDR4/512 GB SSD/15.6"/WIN 11 PRO 64 BIT/CHARGER/3 YRS WARRANTY</v>
          </cell>
          <cell r="E218" t="str">
            <v>Intel UHD Graphics</v>
          </cell>
          <cell r="F218" t="str">
            <v>W/ BAG</v>
          </cell>
          <cell r="G218">
            <v>123723</v>
          </cell>
          <cell r="H218" t="str">
            <v>GR8 TECH ENTERPRISE INC.</v>
          </cell>
          <cell r="I218">
            <v>45362</v>
          </cell>
          <cell r="J218" t="str">
            <v>ACCOUNTING- PINKY</v>
          </cell>
          <cell r="K218" t="str">
            <v>CMSTAR MANAGEMENT, INC.</v>
          </cell>
          <cell r="L218" t="str">
            <v>Accounting</v>
          </cell>
          <cell r="M218" t="str">
            <v>AVCMI-ACC-005</v>
          </cell>
          <cell r="O218" t="str">
            <v>NEW</v>
          </cell>
        </row>
        <row r="219">
          <cell r="A219" t="str">
            <v>GZZ95X3</v>
          </cell>
          <cell r="B219" t="str">
            <v>DELL</v>
          </cell>
          <cell r="C219" t="str">
            <v>5630 VOSTRO</v>
          </cell>
          <cell r="D219" t="str">
            <v>i7/16GB DDR5/512 GB SSD/16.0"/WIN11 PRO 64 BIT/CHARGER/3 YRS WARRANTY</v>
          </cell>
          <cell r="E219" t="str">
            <v>NVIDIA GeForce RTX 2050</v>
          </cell>
          <cell r="F219" t="str">
            <v>W/ BAG</v>
          </cell>
          <cell r="G219">
            <v>8100036030</v>
          </cell>
          <cell r="H219" t="str">
            <v>GR8 TECH ENTERPRISE INC.</v>
          </cell>
          <cell r="I219">
            <v>45364</v>
          </cell>
          <cell r="J219" t="str">
            <v>RODAH ARANETA</v>
          </cell>
          <cell r="K219" t="str">
            <v>ALLHOME CORP.</v>
          </cell>
          <cell r="L219" t="str">
            <v>Finance</v>
          </cell>
          <cell r="M219" t="str">
            <v>AVAHC-FIN-004</v>
          </cell>
          <cell r="O219" t="str">
            <v>NEW</v>
          </cell>
        </row>
        <row r="220">
          <cell r="A220" t="str">
            <v>0B95518</v>
          </cell>
          <cell r="B220" t="str">
            <v>LENOVO</v>
          </cell>
          <cell r="C220" t="str">
            <v>LENOVO L14</v>
          </cell>
          <cell r="D220" t="str">
            <v>i7/16 GB DDR4/512 GB SSD/13.0"/WIN 10 PRO 64 BIT/CHARGER/3 YRS WARRANTY</v>
          </cell>
          <cell r="F220" t="str">
            <v>W/ BAG</v>
          </cell>
          <cell r="G220">
            <v>6739</v>
          </cell>
          <cell r="H220" t="str">
            <v>YNZAL MARKETING CORP</v>
          </cell>
          <cell r="I220">
            <v>45369</v>
          </cell>
          <cell r="J220" t="str">
            <v>ACCOUNTING- PINKY</v>
          </cell>
          <cell r="K220" t="str">
            <v>THE VILLAGE SERVER, INC.</v>
          </cell>
          <cell r="L220" t="str">
            <v>Accounting</v>
          </cell>
          <cell r="M220" t="str">
            <v>AVTVSI-ACC-005</v>
          </cell>
          <cell r="O220" t="str">
            <v>NEW</v>
          </cell>
        </row>
        <row r="221">
          <cell r="A221" t="str">
            <v>K2311N0056477</v>
          </cell>
          <cell r="B221" t="str">
            <v>MSI</v>
          </cell>
          <cell r="C221" t="str">
            <v>GF63 12VE-088PH</v>
          </cell>
          <cell r="D221" t="str">
            <v>i7/32 GB DDR5/1TB SSD/15.6"/WIN 11 PRO 64 BIT /CHARGER / MOUSE/3 YRS WARRANTY</v>
          </cell>
          <cell r="E221" t="str">
            <v>NVIDIA GeForce RTX 4060</v>
          </cell>
          <cell r="F221" t="str">
            <v>W/ BAG</v>
          </cell>
          <cell r="G221">
            <v>8174</v>
          </cell>
          <cell r="H221" t="str">
            <v>GR8 TECH ENTERPRISE INC.</v>
          </cell>
          <cell r="I221">
            <v>45373</v>
          </cell>
          <cell r="J221" t="str">
            <v>HR - MICHAELLA ADRIELLE LEYBA</v>
          </cell>
          <cell r="K221" t="str">
            <v>THE VILLAGE SERVER, INC.</v>
          </cell>
          <cell r="L221" t="str">
            <v>Marketing</v>
          </cell>
          <cell r="M221" t="str">
            <v>AVTVSI-MAR-003</v>
          </cell>
          <cell r="O221" t="str">
            <v>NEW</v>
          </cell>
        </row>
        <row r="222">
          <cell r="A222" t="str">
            <v>5CD34737H8</v>
          </cell>
          <cell r="B222" t="str">
            <v>HP</v>
          </cell>
          <cell r="C222" t="str">
            <v>450 G10 PROBOOK</v>
          </cell>
          <cell r="D222" t="str">
            <v>i5/16 GB DDR4/512 GB SSD/15.6"/WIN 10 PRO 64 BIT/CHARGER/3 YRS WARRANTY</v>
          </cell>
          <cell r="E222" t="str">
            <v>Intel UHD Graphics</v>
          </cell>
          <cell r="F222" t="str">
            <v>W/ BAG</v>
          </cell>
          <cell r="G222">
            <v>8173</v>
          </cell>
          <cell r="H222" t="str">
            <v>GR8 TECH ENTERPRISE INC.</v>
          </cell>
          <cell r="I222">
            <v>45373</v>
          </cell>
          <cell r="J222" t="str">
            <v>HR - MICHAELLA ADRIELLE LEYBA</v>
          </cell>
          <cell r="K222" t="str">
            <v>THE VILLAGE SERVER, INC.</v>
          </cell>
          <cell r="L222" t="str">
            <v>Marketing</v>
          </cell>
          <cell r="M222" t="str">
            <v>AVTVSI-MAR-004</v>
          </cell>
          <cell r="O222" t="str">
            <v>NEW</v>
          </cell>
        </row>
        <row r="223">
          <cell r="A223" t="str">
            <v>5CD31248L6</v>
          </cell>
          <cell r="B223" t="str">
            <v>HP</v>
          </cell>
          <cell r="C223" t="str">
            <v>HP PROBOOK 440 G9</v>
          </cell>
          <cell r="D223" t="str">
            <v>i5/16 GB DDR4/512 GB SSD/15.6"/WIN 11 PRO 64 BIT/CHARGER/3 YRS WARRANTY</v>
          </cell>
          <cell r="E223" t="str">
            <v>Intel UHD Graphics</v>
          </cell>
          <cell r="F223" t="str">
            <v>W/ BAG</v>
          </cell>
          <cell r="G223">
            <v>8173</v>
          </cell>
          <cell r="H223" t="str">
            <v>GR8 TECH ENTERPRISE INC.</v>
          </cell>
          <cell r="I223">
            <v>45373</v>
          </cell>
          <cell r="J223" t="str">
            <v>HR - MICHAELLA ADRIELLE LEYBA</v>
          </cell>
          <cell r="K223" t="str">
            <v>THE VILLAGE SERVER, INC.</v>
          </cell>
          <cell r="L223" t="str">
            <v>Central - Operations</v>
          </cell>
          <cell r="M223" t="str">
            <v>AVTVSI-OPS-005</v>
          </cell>
          <cell r="O223" t="str">
            <v>NEW</v>
          </cell>
        </row>
        <row r="224">
          <cell r="A224" t="str">
            <v>5CD31248K8</v>
          </cell>
          <cell r="B224" t="str">
            <v>HP</v>
          </cell>
          <cell r="C224" t="str">
            <v>HP PROBOOK 440 G9</v>
          </cell>
          <cell r="D224" t="str">
            <v>i5/16 GB DDR4/512 GB SSD/15.6"/WIN 11 PRO 64 BIT/CHARGER/3 YRS WARRANTY</v>
          </cell>
          <cell r="E224" t="str">
            <v>Intel UHD Graphics</v>
          </cell>
          <cell r="F224" t="str">
            <v>W/ BAG</v>
          </cell>
          <cell r="G224">
            <v>8173</v>
          </cell>
          <cell r="H224" t="str">
            <v>GR8 TECH ENTERPRISE INC.</v>
          </cell>
          <cell r="I224">
            <v>45373</v>
          </cell>
          <cell r="J224" t="str">
            <v>HR - MICHAELLA ADRIELLE LEYBA</v>
          </cell>
          <cell r="K224" t="str">
            <v>THE VILLAGE SERVER, INC.</v>
          </cell>
          <cell r="L224" t="str">
            <v>Central - Operations</v>
          </cell>
          <cell r="M224" t="str">
            <v>AVTVSI-OPS-006</v>
          </cell>
          <cell r="O224" t="str">
            <v>NEW</v>
          </cell>
        </row>
        <row r="225">
          <cell r="A225" t="str">
            <v>5CD34737KM</v>
          </cell>
          <cell r="B225" t="str">
            <v>HP</v>
          </cell>
          <cell r="C225" t="str">
            <v>450 G10 PROBOOK</v>
          </cell>
          <cell r="D225" t="str">
            <v>i5/16 GB DDR4/512 GB SSD/15.6"/WIN 11 PRO 64 BIT/CHARGER/3 YRS WARRANTY</v>
          </cell>
          <cell r="E225" t="str">
            <v>Intel UHD Graphics</v>
          </cell>
          <cell r="F225" t="str">
            <v>W/ BAG</v>
          </cell>
          <cell r="G225">
            <v>8871192427</v>
          </cell>
          <cell r="H225" t="str">
            <v>GR8 TECH ENTERPRISE INC.</v>
          </cell>
          <cell r="I225">
            <v>45383</v>
          </cell>
          <cell r="J225" t="str">
            <v>HR- JOICE MIRANDA</v>
          </cell>
          <cell r="K225" t="str">
            <v>ALLDAY MARTS INC.</v>
          </cell>
          <cell r="L225" t="str">
            <v>Store - Operations</v>
          </cell>
          <cell r="M225" t="str">
            <v>AVAMI-OPS-002</v>
          </cell>
          <cell r="O225" t="str">
            <v>NEW</v>
          </cell>
        </row>
        <row r="226">
          <cell r="A226" t="str">
            <v>5CD34737F5</v>
          </cell>
          <cell r="B226" t="str">
            <v>HP</v>
          </cell>
          <cell r="C226" t="str">
            <v>450 G10 PROBOOK</v>
          </cell>
          <cell r="D226" t="str">
            <v>i5/16 GB DDR4/512 GB SSD/15.6"/WIN 11 PRO 64 BIT/CHARGER/3 YRS WARRANTY</v>
          </cell>
          <cell r="E226" t="str">
            <v>Intel UHD Graphics</v>
          </cell>
          <cell r="F226" t="str">
            <v>W/ BAG</v>
          </cell>
          <cell r="G226">
            <v>8871192427</v>
          </cell>
          <cell r="H226" t="str">
            <v>GR8 TECH ENTERPRISE INC.</v>
          </cell>
          <cell r="I226">
            <v>45383</v>
          </cell>
          <cell r="J226" t="str">
            <v>HR- JOICE MIRANDA</v>
          </cell>
          <cell r="K226" t="str">
            <v>ALLDAY MARTS INC.</v>
          </cell>
          <cell r="L226" t="str">
            <v>Store - Operations</v>
          </cell>
          <cell r="M226" t="str">
            <v>AVAMI-OPS-003</v>
          </cell>
          <cell r="O226" t="str">
            <v>NEW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AEFCB-69A5-4F58-8D4D-0F425734EF60}" name="Table6" displayName="Table6" ref="A2:AA263" totalsRowShown="0" tableBorderDxfId="70" headerRowCellStyle="Normal" dataCellStyle="Normal">
  <autoFilter ref="A2:AA263" xr:uid="{4A7AEFCB-69A5-4F58-8D4D-0F425734EF60}"/>
  <tableColumns count="27">
    <tableColumn id="1" xr3:uid="{84E179AB-257A-4D7C-A22E-5CC81204E1B6}" name="Serial" dataCellStyle="Normal"/>
    <tableColumn id="2" xr3:uid="{1AE635B6-AF7F-4E10-895B-ABA0C55FE1B7}" name="Condition" dataCellStyle="Normal"/>
    <tableColumn id="3" xr3:uid="{52E4BA69-21EC-418E-8CAD-A1D23387928B}" name="Name of Requestor" dataCellStyle="Normal"/>
    <tableColumn id="4" xr3:uid="{FFFF66B2-2698-4675-BBF6-148AADA83853}" name="Validation" dataCellStyle="Normal">
      <calculatedColumnFormula>E3&amp;" "&amp;L3</calculatedColumnFormula>
    </tableColumn>
    <tableColumn id="5" xr3:uid="{F0CB1F74-5EE6-4A54-9D07-93935AAAF286}" name="Full Name" dataCellStyle="Normal"/>
    <tableColumn id="6" xr3:uid="{C5C17B49-CFAA-4F3A-B4D7-092E03A4F988}" name="Business Unit" dataCellStyle="Normal">
      <calculatedColumnFormula>_xlfn.XLOOKUP(E3,[1]Employee!A:A,[1]Employee!D:D,"Not Found",0,1)</calculatedColumnFormula>
    </tableColumn>
    <tableColumn id="7" xr3:uid="{49F52B0F-CAB6-4A04-B43D-EFA053B4B5D6}" name="I_Department" dataCellStyle="Normal">
      <calculatedColumnFormula>_xlfn.XLOOKUP(E3,[1]Employee!A:A,[1]Employee!E:E,"Not Found")</calculatedColumnFormula>
    </tableColumn>
    <tableColumn id="8" xr3:uid="{9A2B57F1-21E4-4554-9274-252A8182189F}" name="I_Designation &amp; Loc" dataCellStyle="Normal">
      <calculatedColumnFormula>_xlfn.XLOOKUP(E3,[1]Employee!A:A,[1]Employee!F:F,"not FOund")&amp;", "&amp;_xlfn.XLOOKUP(E3,[1]Employee!A:A,[1]Employee!G:G,"Not Founf")</calculatedColumnFormula>
    </tableColumn>
    <tableColumn id="9" xr3:uid="{B32BF42A-D1DD-4CCE-ABA5-5573D4154A15}" name="Mobile No" dataCellStyle="Normal">
      <calculatedColumnFormula>_xlfn.XLOOKUP(E3,[1]Employee!A:A,[1]Employee!I:I,"Not Found")</calculatedColumnFormula>
    </tableColumn>
    <tableColumn id="10" xr3:uid="{4458A2F9-DB6F-4476-AA8B-AB0E27A8F50B}" name="Date Received" dataCellStyle="Normal"/>
    <tableColumn id="11" xr3:uid="{C0C59BBA-4196-4B82-AEF9-79949695E011}" name="EMP Status" dataCellStyle="Normal">
      <calculatedColumnFormula>_xlfn.XLOOKUP(E3,[1]Employee!A:A,[1]Employee!H:H,"Not Found")&amp;" "&amp;_xlfn.XLOOKUP(E3,[1]Employee!A:A,[1]Employee!K:K,"Not Found")</calculatedColumnFormula>
    </tableColumn>
    <tableColumn id="12" xr3:uid="{6C1D88C2-4BCC-43CA-A5B8-6F992FF6729E}" name="Returned Date" dataCellStyle="Normal"/>
    <tableColumn id="13" xr3:uid="{D61E04C3-B27B-4371-BB13-746ACF807EA1}" name="Name of Retuned Laptop" dataCellStyle="Normal"/>
    <tableColumn id="14" xr3:uid="{64C60133-DC3C-4C8E-9CCC-8F5015974E6C}" name="Business Unit2" dataCellStyle="Normal"/>
    <tableColumn id="15" xr3:uid="{2F2E3A13-E432-4169-84A4-8BD8682B56B0}" name="P_Department" dataCellStyle="Normal"/>
    <tableColumn id="16" xr3:uid="{10A146C0-7322-4A5B-B623-E01095E09441}" name="Details  / Remarks" dataCellStyle="Normal"/>
    <tableColumn id="17" xr3:uid="{BEB22802-1F3D-4361-8518-42B58A1D6D79}" name="Brand Name" dataCellStyle="Normal"/>
    <tableColumn id="18" xr3:uid="{E666E636-0F65-4974-92A5-363FB2DD1F29}" name="Model Name" dataCellStyle="Normal"/>
    <tableColumn id="19" xr3:uid="{C6AA7F1E-BAC0-4843-A3DA-DD5F9730ED4E}" name="Specification" dataCellStyle="Normal"/>
    <tableColumn id="20" xr3:uid="{D63BB739-E112-4F1A-8314-9C6069ADA862}" name="GRAPHIC CARD" dataCellStyle="Normal"/>
    <tableColumn id="21" xr3:uid="{AD8E0E36-8DCE-46BE-A8F7-FA7D3F9B3145}" name="ACCESORIES" dataCellStyle="Normal"/>
    <tableColumn id="22" xr3:uid="{795C4164-9C1B-4802-A119-DCDEF378399A}" name="PO#" dataCellStyle="Normal"/>
    <tableColumn id="23" xr3:uid="{33501FB2-2711-4BD8-8E5E-295DCB9C34A2}" name="Vendor Name" dataCellStyle="Normal"/>
    <tableColumn id="24" xr3:uid="{70801B01-A007-444C-A558-EC0BE0C40312}" name="BU Name" dataCellStyle="Normal"/>
    <tableColumn id="25" xr3:uid="{43CAB41F-F966-4711-A2E6-C774697B5327}" name="Department" dataCellStyle="Normal"/>
    <tableColumn id="26" xr3:uid="{F7B3E478-621B-49F3-A8B3-ED91C75AE981}" name="Computer Name" dataCellStyle="Normal"/>
    <tableColumn id="27" xr3:uid="{147694C4-4DA3-42C3-8948-B77094570942}" name="Remarks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7B06-21A1-4363-B8A4-9F28329209C7}">
  <dimension ref="A1:AA263"/>
  <sheetViews>
    <sheetView tabSelected="1" workbookViewId="0">
      <selection sqref="A1:XFD1048576"/>
    </sheetView>
  </sheetViews>
  <sheetFormatPr defaultRowHeight="15" x14ac:dyDescent="0.25"/>
  <cols>
    <col min="1" max="1" width="25.42578125" bestFit="1" customWidth="1"/>
    <col min="2" max="2" width="13.28515625" bestFit="1" customWidth="1"/>
    <col min="3" max="3" width="40.140625" bestFit="1" customWidth="1"/>
    <col min="4" max="4" width="36.5703125" bestFit="1" customWidth="1"/>
    <col min="5" max="5" width="32.28515625" bestFit="1" customWidth="1"/>
    <col min="6" max="6" width="31.5703125" bestFit="1" customWidth="1"/>
    <col min="7" max="7" width="33.85546875" bestFit="1" customWidth="1"/>
    <col min="8" max="8" width="54.85546875" bestFit="1" customWidth="1"/>
    <col min="9" max="9" width="25" bestFit="1" customWidth="1"/>
    <col min="10" max="10" width="12.7109375" bestFit="1" customWidth="1"/>
    <col min="11" max="11" width="27.7109375" bestFit="1" customWidth="1"/>
    <col min="12" max="12" width="15" bestFit="1" customWidth="1"/>
    <col min="13" max="13" width="60" bestFit="1" customWidth="1"/>
    <col min="14" max="14" width="31.5703125" bestFit="1" customWidth="1"/>
    <col min="15" max="15" width="27.85546875" bestFit="1" customWidth="1"/>
    <col min="16" max="16" width="147.42578125" bestFit="1" customWidth="1"/>
    <col min="17" max="17" width="13.42578125" bestFit="1" customWidth="1"/>
    <col min="18" max="18" width="45.7109375" bestFit="1" customWidth="1"/>
    <col min="19" max="19" width="89.140625" bestFit="1" customWidth="1"/>
    <col min="20" max="20" width="41.140625" bestFit="1" customWidth="1"/>
    <col min="21" max="21" width="16" bestFit="1" customWidth="1"/>
    <col min="22" max="22" width="11.140625" bestFit="1" customWidth="1"/>
    <col min="23" max="23" width="36.5703125" bestFit="1" customWidth="1"/>
    <col min="24" max="24" width="31.5703125" bestFit="1" customWidth="1"/>
    <col min="25" max="25" width="27.140625" bestFit="1" customWidth="1"/>
    <col min="26" max="26" width="19" bestFit="1" customWidth="1"/>
    <col min="27" max="27" width="24.7109375" bestFit="1" customWidth="1"/>
  </cols>
  <sheetData>
    <row r="1" spans="1:27" x14ac:dyDescent="0.25">
      <c r="M1" s="1" t="s">
        <v>0</v>
      </c>
      <c r="N1" s="1"/>
      <c r="O1" s="1"/>
      <c r="P1" s="1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</row>
    <row r="3" spans="1:27" x14ac:dyDescent="0.25">
      <c r="A3" t="s">
        <v>29</v>
      </c>
      <c r="B3" t="s">
        <v>30</v>
      </c>
      <c r="C3" t="s">
        <v>31</v>
      </c>
      <c r="D3" t="str">
        <f>E3&amp;" "&amp;L3</f>
        <v xml:space="preserve">VITAR, KRISTINE </v>
      </c>
      <c r="E3" t="s">
        <v>32</v>
      </c>
      <c r="F3" t="str">
        <f>_xlfn.XLOOKUP(E3,[1]Employee!A:A,[1]Employee!D:D,"Not Found",0,1)</f>
        <v>FAMILY SHOPPERS UNLIMITED, INC.</v>
      </c>
      <c r="G3" t="str">
        <f>_xlfn.XLOOKUP(E3,[1]Employee!A:A,[1]Employee!E:E,"Not Found")</f>
        <v>MERCHANDISING</v>
      </c>
      <c r="H3" t="str">
        <f>_xlfn.XLOOKUP(E3,[1]Employee!A:A,[1]Employee!F:F,"not FOund")&amp;", "&amp;_xlfn.XLOOKUP(E3,[1]Employee!A:A,[1]Employee!G:G,"Not Founf")</f>
        <v>CATERGORY BUYER, HO LAS PINAS</v>
      </c>
      <c r="I3">
        <f>_xlfn.XLOOKUP(E3,[1]Employee!A:A,[1]Employee!I:I,"Not Found")</f>
        <v>9853738608</v>
      </c>
      <c r="J3">
        <v>45432</v>
      </c>
      <c r="K3" t="str">
        <f>_xlfn.XLOOKUP(E3,[1]Employee!A:A,[1]Employee!H:H,"Not Found")&amp;" "&amp;_xlfn.XLOOKUP(E3,[1]Employee!A:A,[1]Employee!K:K,"Not Found")</f>
        <v>DIRECT Active</v>
      </c>
      <c r="M3" t="s">
        <v>33</v>
      </c>
      <c r="N3" t="s">
        <v>34</v>
      </c>
      <c r="O3" t="s">
        <v>35</v>
      </c>
      <c r="P3" t="s">
        <v>36</v>
      </c>
    </row>
    <row r="4" spans="1:27" x14ac:dyDescent="0.25">
      <c r="A4" t="s">
        <v>37</v>
      </c>
      <c r="B4" t="s">
        <v>30</v>
      </c>
      <c r="C4" t="s">
        <v>38</v>
      </c>
      <c r="D4" t="str">
        <f>E4&amp;" "&amp;L4</f>
        <v xml:space="preserve">MAURICIO, DANILO JR </v>
      </c>
      <c r="E4" t="s">
        <v>39</v>
      </c>
      <c r="F4" t="str">
        <f>_xlfn.XLOOKUP(E4,[1]Employee!A:A,[1]Employee!D:D,"Not Found",0,1)</f>
        <v>ALLHOME CORP.</v>
      </c>
      <c r="G4" t="str">
        <f>_xlfn.XLOOKUP(E4,[1]Employee!A:A,[1]Employee!E:E,"Not Found")</f>
        <v>FACILITIES MANAGEMENT</v>
      </c>
      <c r="H4" t="str">
        <f>_xlfn.XLOOKUP(E4,[1]Employee!A:A,[1]Employee!F:F,"not FOund")&amp;", "&amp;_xlfn.XLOOKUP(E4,[1]Employee!A:A,[1]Employee!G:G,"Not Founf")</f>
        <v>FM HELPDESK, AH LIBIS</v>
      </c>
      <c r="I4" t="str">
        <f>_xlfn.XLOOKUP(E4,[1]Employee!A:A,[1]Employee!I:I,"Not Found")</f>
        <v>09556571337 / 09478498376</v>
      </c>
      <c r="K4" t="str">
        <f>_xlfn.XLOOKUP(E4,[1]Employee!A:A,[1]Employee!H:H,"Not Found")&amp;" "&amp;_xlfn.XLOOKUP(E4,[1]Employee!A:A,[1]Employee!K:K,"Not Found")</f>
        <v>AGENCY - PEOPLESERVE Active</v>
      </c>
      <c r="M4" t="s">
        <v>40</v>
      </c>
      <c r="N4" t="s">
        <v>41</v>
      </c>
      <c r="O4" t="s">
        <v>42</v>
      </c>
      <c r="P4" t="s">
        <v>43</v>
      </c>
      <c r="Q4" t="str">
        <f>VLOOKUP(A:A,'[1]Inventory Laptop'!A:B,2,0)</f>
        <v>LENOVO</v>
      </c>
      <c r="R4" t="str">
        <f>VLOOKUP(A:A,'[1]Inventory Laptop'!A:C,3,0)</f>
        <v>ThinkBook 13s G2 ITL</v>
      </c>
      <c r="S4" t="str">
        <f>VLOOKUP(A:A,'[1]Inventory Laptop'!A:H,4,0)</f>
        <v>i5/8 GB DDR4/512 GB HDD/14.0"/WIN 10 PRO 64 BIT/CHARGER/3 YRS WARRANTY</v>
      </c>
      <c r="T4" t="str">
        <f>VLOOKUP(A:A,'[1]Inventory Laptop'!A:H,5,0)</f>
        <v>Intel® Iris® Xe Graphics</v>
      </c>
      <c r="U4" t="str">
        <f>VLOOKUP(A:A,'[1]Inventory Laptop'!A:H,6,0)</f>
        <v>W/ BAG</v>
      </c>
      <c r="V4">
        <f>VLOOKUP(A:A,'[1]Inventory Laptop'!A:I,7,0)</f>
        <v>0</v>
      </c>
      <c r="W4" t="str">
        <f>_xlfn.XLOOKUP($A4,'[1]Inventory Laptop'!A:A,'[1]Inventory Laptop'!H:H,1,0)</f>
        <v>JUMP SOLUTIONS INC.</v>
      </c>
      <c r="X4" t="str">
        <f>VLOOKUP(A:A,'[1]Inventory Laptop'!A:O,11,0)</f>
        <v>CMSTAR MANAGEMENT, INC.</v>
      </c>
      <c r="Y4" t="str">
        <f>VLOOKUP(A:A,'[1]Inventory Laptop'!A:O,12,0)</f>
        <v>FACILITIES MANAGEMENT</v>
      </c>
      <c r="Z4" t="str">
        <f>VLOOKUP(A:A,'[1]Inventory Laptop'!A:O,13,0)</f>
        <v>AVCMI-FM-</v>
      </c>
      <c r="AA4" t="str">
        <f>VLOOKUP(A:A,'[1]Inventory Laptop'!A:O,14,0)</f>
        <v>Transfer</v>
      </c>
    </row>
    <row r="5" spans="1:27" x14ac:dyDescent="0.25">
      <c r="A5" t="s">
        <v>44</v>
      </c>
      <c r="B5" t="s">
        <v>45</v>
      </c>
      <c r="C5" t="s">
        <v>46</v>
      </c>
      <c r="D5" t="str">
        <f t="shared" ref="D5:D67" si="0">E5&amp;" "&amp;L5</f>
        <v>MANIKAM, MAHENDRAN 45411</v>
      </c>
      <c r="E5" t="s">
        <v>47</v>
      </c>
      <c r="F5" t="str">
        <f>_xlfn.XLOOKUP(E5,[1]Employee!A:A,[1]Employee!D:D,"Not Found",0,1)</f>
        <v>ALLHOME CORP.</v>
      </c>
      <c r="G5" t="str">
        <f>_xlfn.XLOOKUP(E5,[1]Employee!A:A,[1]Employee!E:E,"Not Found")</f>
        <v>CENTRAL - OPERATIONS</v>
      </c>
      <c r="H5" t="str">
        <f>_xlfn.XLOOKUP(E5,[1]Employee!A:A,[1]Employee!F:F,"not FOund")&amp;", "&amp;_xlfn.XLOOKUP(E5,[1]Employee!A:A,[1]Employee!G:G,"Not Founf")</f>
        <v>CREDIT SALES, HO LAS PINAS</v>
      </c>
      <c r="I5">
        <f>_xlfn.XLOOKUP(E5,[1]Employee!A:A,[1]Employee!I:I,"Not Found")</f>
        <v>9189029165</v>
      </c>
      <c r="J5">
        <v>45217</v>
      </c>
      <c r="K5" t="str">
        <f>_xlfn.XLOOKUP(E5,[1]Employee!A:A,[1]Employee!H:H,"Not Found")&amp;" "&amp;_xlfn.XLOOKUP(E5,[1]Employee!A:A,[1]Employee!K:K,"Not Found")</f>
        <v>DIRECT Active</v>
      </c>
      <c r="L5">
        <v>45411</v>
      </c>
      <c r="Q5" t="str">
        <f>VLOOKUP(A:A,'[1]Inventory Laptop'!A:B,2,0)</f>
        <v>DELL</v>
      </c>
      <c r="R5" t="str">
        <f>VLOOKUP(A:A,'[1]Inventory Laptop'!A:C,3,0)</f>
        <v>15 3000 INSPIRON</v>
      </c>
      <c r="S5" t="str">
        <f>VLOOKUP(A:A,'[1]Inventory Laptop'!A:H,4,0)</f>
        <v>i5-1135g7 / 8GB RAM / 512  / 15.6" / WIN 11 PRO / 3 YRS /  /CHARGER</v>
      </c>
      <c r="T5">
        <f>VLOOKUP(A:A,'[1]Inventory Laptop'!A:H,5,0)</f>
        <v>0</v>
      </c>
      <c r="U5" t="str">
        <f>VLOOKUP(A:A,'[1]Inventory Laptop'!A:H,6,0)</f>
        <v>W/ BAG</v>
      </c>
      <c r="V5">
        <f>VLOOKUP(A:A,'[1]Inventory Laptop'!A:I,7,0)</f>
        <v>0</v>
      </c>
      <c r="W5" t="str">
        <f>_xlfn.XLOOKUP($A5,'[1]Inventory Laptop'!A:A,'[1]Inventory Laptop'!H:H,1,0)</f>
        <v>ALLHOME CORP.</v>
      </c>
      <c r="X5" t="str">
        <f>VLOOKUP(A:A,'[1]Inventory Laptop'!A:O,11,0)</f>
        <v>ALLHOME CORP.</v>
      </c>
      <c r="Y5" t="str">
        <f>VLOOKUP(A:A,'[1]Inventory Laptop'!A:O,12,0)</f>
        <v>Store - Operations</v>
      </c>
      <c r="Z5" t="str">
        <f>VLOOKUP(A:A,'[1]Inventory Laptop'!A:O,13,0)</f>
        <v>AVAHC-OPS-001</v>
      </c>
      <c r="AA5" t="str">
        <f>VLOOKUP(A:A,'[1]Inventory Laptop'!A:O,14,0)</f>
        <v>to be repair open hinged</v>
      </c>
    </row>
    <row r="6" spans="1:27" ht="11.25" customHeight="1" x14ac:dyDescent="0.25">
      <c r="A6" t="s">
        <v>48</v>
      </c>
      <c r="B6" t="s">
        <v>30</v>
      </c>
      <c r="C6" t="s">
        <v>49</v>
      </c>
      <c r="D6" t="str">
        <f>E6&amp;" "&amp;L6</f>
        <v xml:space="preserve">NAVARRO, SHASHEIL MAUREEN </v>
      </c>
      <c r="E6" t="s">
        <v>50</v>
      </c>
      <c r="F6" t="str">
        <f>_xlfn.XLOOKUP(E6,[1]Employee!A:A,[1]Employee!D:D,"Not Found",0,1)</f>
        <v>THE VILLAGE SERVER, INC.</v>
      </c>
      <c r="G6" t="str">
        <f>_xlfn.XLOOKUP(E6,[1]Employee!A:A,[1]Employee!E:E,"Not Found")</f>
        <v>ENGINEERING</v>
      </c>
      <c r="H6" t="str">
        <f>_xlfn.XLOOKUP(E6,[1]Employee!A:A,[1]Employee!F:F,"not FOund")&amp;", "&amp;_xlfn.XLOOKUP(E6,[1]Employee!A:A,[1]Employee!G:G,"Not Founf")</f>
        <v>QS ENGINEERING, HQ MOLINO</v>
      </c>
      <c r="I6">
        <f>_xlfn.XLOOKUP(E6,[1]Employee!A:A,[1]Employee!I:I,"Not Found")</f>
        <v>9770233863</v>
      </c>
      <c r="K6" t="str">
        <f>_xlfn.XLOOKUP(E6,[1]Employee!A:A,[1]Employee!H:H,"Not Found")&amp;" "&amp;_xlfn.XLOOKUP(E6,[1]Employee!A:A,[1]Employee!K:K,"Not Found")</f>
        <v>DIRECT Active</v>
      </c>
      <c r="M6" t="s">
        <v>51</v>
      </c>
      <c r="N6" t="s">
        <v>52</v>
      </c>
      <c r="O6" t="s">
        <v>53</v>
      </c>
      <c r="P6" t="s">
        <v>54</v>
      </c>
      <c r="Q6" t="str">
        <f>VLOOKUP(A:A,'[1]Inventory Laptop'!A:B,2,0)</f>
        <v>LENOVO</v>
      </c>
      <c r="R6" t="str">
        <f>VLOOKUP(A:A,'[1]Inventory Laptop'!A:C,3,0)</f>
        <v>Legion 5-15IMH05</v>
      </c>
      <c r="S6" t="str">
        <f>VLOOKUP(A:A,'[1]Inventory Laptop'!A:H,4,0)</f>
        <v>i7/16GB DDR5/512 GB SSD/16.0"/WIN11 PRO 64 BIT/CHARGER/3 YRS WARRANTY</v>
      </c>
      <c r="T6" t="str">
        <f>VLOOKUP(A:A,'[1]Inventory Laptop'!A:H,5,0)</f>
        <v>GTX 1650 w/ Max-Q Design</v>
      </c>
      <c r="U6" t="str">
        <f>VLOOKUP(A:A,'[1]Inventory Laptop'!A:H,6,0)</f>
        <v>W/ BAG</v>
      </c>
      <c r="V6">
        <f>VLOOKUP(A:A,'[1]Inventory Laptop'!A:I,7,0)</f>
        <v>0</v>
      </c>
      <c r="W6" t="str">
        <f>_xlfn.XLOOKUP($A6,'[1]Inventory Laptop'!A:A,'[1]Inventory Laptop'!H:H,1,0)</f>
        <v>PROVANTAGE</v>
      </c>
      <c r="X6" t="str">
        <f>VLOOKUP(A:A,'[1]Inventory Laptop'!A:O,11,0)</f>
        <v>THE VILLAGE SERVER, INC.</v>
      </c>
      <c r="Y6" t="str">
        <f>VLOOKUP(A:A,'[1]Inventory Laptop'!A:O,12,0)</f>
        <v>PLANNING</v>
      </c>
      <c r="Z6" t="str">
        <f>VLOOKUP(A:A,'[1]Inventory Laptop'!A:O,13,0)</f>
        <v>AVTVSI-PLAN-001</v>
      </c>
      <c r="AA6" t="str">
        <f>VLOOKUP(A:A,'[1]Inventory Laptop'!A:O,14,0)</f>
        <v>Transfer</v>
      </c>
    </row>
    <row r="7" spans="1:27" ht="0.75" hidden="1" customHeight="1" x14ac:dyDescent="0.25">
      <c r="A7" t="s">
        <v>55</v>
      </c>
      <c r="B7" t="s">
        <v>30</v>
      </c>
      <c r="C7" t="s">
        <v>56</v>
      </c>
      <c r="D7" t="str">
        <f>E7&amp;" "&amp;L7</f>
        <v xml:space="preserve">CABRERA, KARREN ELOISA MAE </v>
      </c>
      <c r="E7" t="s">
        <v>57</v>
      </c>
      <c r="F7" t="str">
        <f>_xlfn.XLOOKUP(E7,[1]Employee!A:A,[1]Employee!D:D,"Not Found",0,1)</f>
        <v>FAMILY SHOPPERS UNLIMITED, INC.</v>
      </c>
      <c r="G7" t="str">
        <f>_xlfn.XLOOKUP(E7,[1]Employee!A:A,[1]Employee!E:E,"Not Found")</f>
        <v>VISUALS</v>
      </c>
      <c r="H7" t="str">
        <f>_xlfn.XLOOKUP(E7,[1]Employee!A:A,[1]Employee!F:F,"not FOund")&amp;", "&amp;_xlfn.XLOOKUP(E7,[1]Employee!A:A,[1]Employee!G:G,"Not Founf")</f>
        <v>VISUAL DESIGNER, HQ MOLINO</v>
      </c>
      <c r="I7">
        <f>_xlfn.XLOOKUP(E7,[1]Employee!A:A,[1]Employee!I:I,"Not Found")</f>
        <v>9263739155</v>
      </c>
      <c r="K7" t="str">
        <f>_xlfn.XLOOKUP(E7,[1]Employee!A:A,[1]Employee!H:H,"Not Found")&amp;" "&amp;_xlfn.XLOOKUP(E7,[1]Employee!A:A,[1]Employee!K:K,"Not Found")</f>
        <v xml:space="preserve">DIRECT </v>
      </c>
      <c r="M7" t="s">
        <v>58</v>
      </c>
      <c r="N7" t="s">
        <v>59</v>
      </c>
      <c r="O7" t="s">
        <v>60</v>
      </c>
      <c r="P7" t="s">
        <v>61</v>
      </c>
      <c r="Q7" t="str">
        <f>VLOOKUP(A:A,'[1]Inventory Laptop'!A:B,2,0)</f>
        <v>MSI</v>
      </c>
      <c r="R7" t="str">
        <f>VLOOKUP(A:A,'[1]Inventory Laptop'!A:C,3,0)</f>
        <v>GF63 Thin 11SC</v>
      </c>
      <c r="S7" t="str">
        <f>VLOOKUP(A:A,'[1]Inventory Laptop'!A:H,4,0)</f>
        <v>i7/16 GB DDR4/512 GB SSD/15.6"/WIN 11 PRO 64 BIT /CHARGER/3 YRS WARRANTY</v>
      </c>
      <c r="T7" t="str">
        <f>VLOOKUP(A:A,'[1]Inventory Laptop'!A:H,5,0)</f>
        <v>GTX 1650 w/ Max-Q Design</v>
      </c>
      <c r="U7" t="str">
        <f>VLOOKUP(A:A,'[1]Inventory Laptop'!A:H,6,0)</f>
        <v>W/ BAG</v>
      </c>
      <c r="V7">
        <f>VLOOKUP(A:A,'[1]Inventory Laptop'!A:I,7,0)</f>
        <v>0</v>
      </c>
      <c r="W7" t="str">
        <f>_xlfn.XLOOKUP($A7,'[1]Inventory Laptop'!A:A,'[1]Inventory Laptop'!H:H,1,0)</f>
        <v>JUMP SOLUTIONS INC.</v>
      </c>
      <c r="X7" t="str">
        <f>VLOOKUP(A:A,'[1]Inventory Laptop'!A:O,11,0)</f>
        <v>ALLHOME CORP.</v>
      </c>
      <c r="Y7" t="str">
        <f>VLOOKUP(A:A,'[1]Inventory Laptop'!A:O,12,0)</f>
        <v>VISUALS</v>
      </c>
      <c r="Z7" t="str">
        <f>VLOOKUP(A:A,'[1]Inventory Laptop'!A:O,13,0)</f>
        <v>AVAHC-VIS-001</v>
      </c>
      <c r="AA7" t="str">
        <f>VLOOKUP(A:A,'[1]Inventory Laptop'!A:O,14,0)</f>
        <v>Transfer</v>
      </c>
    </row>
    <row r="8" spans="1:27" hidden="1" x14ac:dyDescent="0.25">
      <c r="A8" t="s">
        <v>62</v>
      </c>
      <c r="B8" t="s">
        <v>30</v>
      </c>
      <c r="C8" t="s">
        <v>63</v>
      </c>
      <c r="D8" t="str">
        <f>E8&amp;" "&amp;L8</f>
        <v xml:space="preserve">DE RAMOS, ANGELBERT </v>
      </c>
      <c r="E8" t="s">
        <v>64</v>
      </c>
      <c r="F8" t="str">
        <f>_xlfn.XLOOKUP(E8,[1]Employee!A:A,[1]Employee!D:D,"Not Found",0,1)</f>
        <v>ALLDAY MARTS INC.</v>
      </c>
      <c r="G8" t="str">
        <f>_xlfn.XLOOKUP(E8,[1]Employee!A:A,[1]Employee!E:E,"Not Found")</f>
        <v>REPLENISHMENT</v>
      </c>
      <c r="H8" t="str">
        <f>_xlfn.XLOOKUP(E8,[1]Employee!A:A,[1]Employee!F:F,"not FOund")&amp;", "&amp;_xlfn.XLOOKUP(E8,[1]Employee!A:A,[1]Employee!G:G,"Not Founf")</f>
        <v>REPLENISHMENT DEPT, HO LAS PIÑAS</v>
      </c>
      <c r="I8">
        <f>_xlfn.XLOOKUP(E8,[1]Employee!A:A,[1]Employee!I:I,"Not Found")</f>
        <v>9455242633</v>
      </c>
      <c r="K8" t="str">
        <f>_xlfn.XLOOKUP(E8,[1]Employee!A:A,[1]Employee!H:H,"Not Found")&amp;" "&amp;_xlfn.XLOOKUP(E8,[1]Employee!A:A,[1]Employee!K:K,"Not Found")</f>
        <v>DIRECT Transferred In</v>
      </c>
      <c r="M8" t="s">
        <v>65</v>
      </c>
      <c r="N8" t="s">
        <v>66</v>
      </c>
      <c r="O8" t="s">
        <v>67</v>
      </c>
      <c r="P8" t="s">
        <v>68</v>
      </c>
      <c r="Q8" t="str">
        <f>VLOOKUP(A:A,'[1]Inventory Laptop'!A:B,2,0)</f>
        <v>LENOVO</v>
      </c>
      <c r="R8" t="str">
        <f>VLOOKUP(A:A,'[1]Inventory Laptop'!A:C,3,0)</f>
        <v>IDEAPAD 3-14IIL05 - Type 81WD</v>
      </c>
      <c r="S8" t="str">
        <f>VLOOKUP(A:A,'[1]Inventory Laptop'!A:H,4,0)</f>
        <v>i5/8 GB DDR4/512 GB SSD/14.0"/WIN 10 PRO 64 BIT/CHARGER/3 YRS WARRANTY</v>
      </c>
      <c r="T8">
        <f>VLOOKUP(A:A,'[1]Inventory Laptop'!A:H,5,0)</f>
        <v>0</v>
      </c>
      <c r="U8" t="str">
        <f>VLOOKUP(A:A,'[1]Inventory Laptop'!A:H,6,0)</f>
        <v>W/ BAG</v>
      </c>
      <c r="V8">
        <f>VLOOKUP(A:A,'[1]Inventory Laptop'!A:I,7,0)</f>
        <v>0</v>
      </c>
      <c r="W8">
        <f>_xlfn.XLOOKUP($A8,'[1]Inventory Laptop'!A:A,'[1]Inventory Laptop'!H:H,1,0)</f>
        <v>0</v>
      </c>
      <c r="X8" t="str">
        <f>VLOOKUP(A:A,'[1]Inventory Laptop'!A:O,11,0)</f>
        <v>ALLDAY RETAIL CONCEPTS INC.</v>
      </c>
      <c r="Y8" t="str">
        <f>VLOOKUP(A:A,'[1]Inventory Laptop'!A:O,12,0)</f>
        <v>REPLENISHMENT</v>
      </c>
      <c r="Z8" t="str">
        <f>VLOOKUP(A:A,'[1]Inventory Laptop'!A:O,13,0)</f>
        <v>AVARCI-REP-002</v>
      </c>
      <c r="AA8" t="str">
        <f>VLOOKUP(A:A,'[1]Inventory Laptop'!A:O,14,0)</f>
        <v>Transfer</v>
      </c>
    </row>
    <row r="9" spans="1:27" x14ac:dyDescent="0.25">
      <c r="A9" t="s">
        <v>69</v>
      </c>
      <c r="C9" t="s">
        <v>70</v>
      </c>
      <c r="D9" t="str">
        <f t="shared" si="0"/>
        <v xml:space="preserve">BAUTRO, LYCA </v>
      </c>
      <c r="E9" t="s">
        <v>71</v>
      </c>
      <c r="F9" t="str">
        <f>_xlfn.XLOOKUP(E9,[1]Employee!A:A,[1]Employee!D:D,"Not Found",0,1)</f>
        <v>FAMILY SHOPPERS UNLIMITED, INC.</v>
      </c>
      <c r="G9" t="str">
        <f>_xlfn.XLOOKUP(E9,[1]Employee!A:A,[1]Employee!E:E,"Not Found")</f>
        <v>BUSINESS SYSTEM</v>
      </c>
      <c r="H9" t="str">
        <f>_xlfn.XLOOKUP(E9,[1]Employee!A:A,[1]Employee!F:F,"not FOund")&amp;", "&amp;_xlfn.XLOOKUP(E9,[1]Employee!A:A,[1]Employee!G:G,"Not Founf")</f>
        <v>IT - SUPPORT, HO LAS PINAS</v>
      </c>
      <c r="I9">
        <f>_xlfn.XLOOKUP(E9,[1]Employee!A:A,[1]Employee!I:I,"Not Found")</f>
        <v>9190820567</v>
      </c>
      <c r="J9">
        <v>45422</v>
      </c>
      <c r="K9" t="str">
        <f>_xlfn.XLOOKUP(E9,[1]Employee!A:A,[1]Employee!H:H,"Not Found")&amp;" "&amp;_xlfn.XLOOKUP(E9,[1]Employee!A:A,[1]Employee!K:K,"Not Found")</f>
        <v>DIRECT Active</v>
      </c>
      <c r="M9" t="s">
        <v>72</v>
      </c>
      <c r="N9" t="s">
        <v>66</v>
      </c>
      <c r="O9" t="s">
        <v>73</v>
      </c>
      <c r="P9" t="s">
        <v>74</v>
      </c>
      <c r="Q9" t="str">
        <f>VLOOKUP(A:A,'[1]Inventory Laptop'!A:B,2,0)</f>
        <v>HP</v>
      </c>
      <c r="R9" t="str">
        <f>VLOOKUP(A:A,'[1]Inventory Laptop'!A:C,3,0)</f>
        <v>440 G08 PROBOOK</v>
      </c>
      <c r="S9" t="str">
        <f>VLOOKUP(A:A,'[1]Inventory Laptop'!A:H,4,0)</f>
        <v>I5/16 GB DDR5/512 GB SSD /14''/WIN 11 PRO 64 BIT/CHARGER/3 YRS WARRANTY</v>
      </c>
      <c r="T9">
        <f>VLOOKUP(A:A,'[1]Inventory Laptop'!A:H,5,0)</f>
        <v>0</v>
      </c>
      <c r="U9" t="str">
        <f>VLOOKUP(A:A,'[1]Inventory Laptop'!A:H,6,0)</f>
        <v>W/O BAG</v>
      </c>
      <c r="V9">
        <f>VLOOKUP(A:A,'[1]Inventory Laptop'!A:I,7,0)</f>
        <v>0</v>
      </c>
      <c r="W9" t="str">
        <f>_xlfn.XLOOKUP($A9,'[1]Inventory Laptop'!A:A,'[1]Inventory Laptop'!H:H,1,0)</f>
        <v>MERIDIAN I.T. CORPORATION</v>
      </c>
      <c r="X9" t="str">
        <f>VLOOKUP(A:A,'[1]Inventory Laptop'!A:O,11,0)</f>
        <v>ALLDAY RETAIL CONCEPTS INC.</v>
      </c>
      <c r="Y9" t="str">
        <f>VLOOKUP(A:A,'[1]Inventory Laptop'!A:O,12,0)</f>
        <v>BUSINESS SYSTEM</v>
      </c>
      <c r="Z9" t="str">
        <f>VLOOKUP(A:A,'[1]Inventory Laptop'!A:O,13,0)</f>
        <v>AVARCI-ITG-001</v>
      </c>
      <c r="AA9" t="str">
        <f>VLOOKUP(A:A,'[1]Inventory Laptop'!A:O,14,0)</f>
        <v>Transfer</v>
      </c>
    </row>
    <row r="10" spans="1:27" x14ac:dyDescent="0.25">
      <c r="A10" t="s">
        <v>75</v>
      </c>
      <c r="B10" t="s">
        <v>30</v>
      </c>
      <c r="C10" t="s">
        <v>76</v>
      </c>
      <c r="D10" t="str">
        <f t="shared" si="0"/>
        <v xml:space="preserve">BUENAFE, ANNELOU MARIE </v>
      </c>
      <c r="E10" t="s">
        <v>77</v>
      </c>
      <c r="F10" t="str">
        <f>_xlfn.XLOOKUP(E10,[1]Employee!A:A,[1]Employee!D:D,"Not Found",0,1)</f>
        <v>ALLHOME CORP.</v>
      </c>
      <c r="G10" t="str">
        <f>_xlfn.XLOOKUP(E10,[1]Employee!A:A,[1]Employee!E:E,"Not Found")</f>
        <v>E- COMMERCE</v>
      </c>
      <c r="H10" t="str">
        <f>_xlfn.XLOOKUP(E10,[1]Employee!A:A,[1]Employee!F:F,"not FOund")&amp;", "&amp;_xlfn.XLOOKUP(E10,[1]Employee!A:A,[1]Employee!G:G,"Not Founf")</f>
        <v>CHAT SUPPORT, HO LAS PINAS</v>
      </c>
      <c r="I10">
        <f>_xlfn.XLOOKUP(E10,[1]Employee!A:A,[1]Employee!I:I,"Not Found")</f>
        <v>9096050594</v>
      </c>
      <c r="J10">
        <v>45421</v>
      </c>
      <c r="K10" t="str">
        <f>_xlfn.XLOOKUP(E10,[1]Employee!A:A,[1]Employee!H:H,"Not Found")&amp;" "&amp;_xlfn.XLOOKUP(E10,[1]Employee!A:A,[1]Employee!K:K,"Not Found")</f>
        <v>AGENCY - PEOPLESERVE Active</v>
      </c>
      <c r="M10" t="s">
        <v>78</v>
      </c>
      <c r="N10" t="s">
        <v>59</v>
      </c>
      <c r="O10" t="s">
        <v>79</v>
      </c>
      <c r="P10" t="s">
        <v>80</v>
      </c>
      <c r="Q10" t="str">
        <f>VLOOKUP(A:A,'[1]Inventory Laptop'!A:B,2,0)</f>
        <v>LENOVO</v>
      </c>
      <c r="R10" t="str">
        <f>VLOOKUP(A:A,'[1]Inventory Laptop'!A:C,3,0)</f>
        <v>IDEAPAD 3-14IIL05 - Type 81WD</v>
      </c>
      <c r="S10" t="str">
        <f>VLOOKUP(A:A,'[1]Inventory Laptop'!A:H,4,0)</f>
        <v>i5/8 GB DDR4/512 GB SSD/14.0"/WIN 10 PRO 64 BIT/CHARGER/3 YRS WARRANTY</v>
      </c>
      <c r="T10">
        <f>VLOOKUP(A:A,'[1]Inventory Laptop'!A:H,5,0)</f>
        <v>0</v>
      </c>
      <c r="U10" t="str">
        <f>VLOOKUP(A:A,'[1]Inventory Laptop'!A:H,6,0)</f>
        <v>W/ BAG</v>
      </c>
      <c r="V10">
        <f>VLOOKUP(A:A,'[1]Inventory Laptop'!A:I,7,0)</f>
        <v>0</v>
      </c>
      <c r="W10" t="str">
        <f>_xlfn.XLOOKUP($A10,'[1]Inventory Laptop'!A:A,'[1]Inventory Laptop'!H:H,1,0)</f>
        <v>ALLHOME CORP.</v>
      </c>
      <c r="X10" t="str">
        <f>VLOOKUP(A:A,'[1]Inventory Laptop'!A:O,11,0)</f>
        <v>ALLHOME CORP.</v>
      </c>
      <c r="Y10" t="str">
        <f>VLOOKUP(A:A,'[1]Inventory Laptop'!A:O,12,0)</f>
        <v>E- COMMERCE</v>
      </c>
      <c r="Z10" t="str">
        <f>VLOOKUP(A:A,'[1]Inventory Laptop'!A:O,13,0)</f>
        <v>AVAHC-ECOM-001</v>
      </c>
      <c r="AA10" t="str">
        <f>VLOOKUP(A:A,'[1]Inventory Laptop'!A:O,14,0)</f>
        <v>Transfer</v>
      </c>
    </row>
    <row r="11" spans="1:27" x14ac:dyDescent="0.25">
      <c r="A11" t="s">
        <v>81</v>
      </c>
      <c r="B11" t="s">
        <v>30</v>
      </c>
      <c r="C11" t="s">
        <v>82</v>
      </c>
      <c r="D11" t="str">
        <f t="shared" si="0"/>
        <v xml:space="preserve">NOGUET, RAM </v>
      </c>
      <c r="E11" t="s">
        <v>83</v>
      </c>
      <c r="F11" t="str">
        <f>_xlfn.XLOOKUP(E11,[1]Employee!A:A,[1]Employee!D:D,"Not Found",0,1)</f>
        <v>ALLDAY RETAIL CONCEPTS INC.</v>
      </c>
      <c r="G11" t="str">
        <f>_xlfn.XLOOKUP(E11,[1]Employee!A:A,[1]Employee!E:E,"Not Found")</f>
        <v>STORE - OPERATIONS</v>
      </c>
      <c r="H11" t="str">
        <f>_xlfn.XLOOKUP(E11,[1]Employee!A:A,[1]Employee!F:F,"not FOund")&amp;", "&amp;_xlfn.XLOOKUP(E11,[1]Employee!A:A,[1]Employee!G:G,"Not Founf")</f>
        <v>AREA MANAGER, NORTH AREA</v>
      </c>
      <c r="I11">
        <f>_xlfn.XLOOKUP(E11,[1]Employee!A:A,[1]Employee!I:I,"Not Found")</f>
        <v>9209848061</v>
      </c>
      <c r="K11" t="str">
        <f>_xlfn.XLOOKUP(E11,[1]Employee!A:A,[1]Employee!H:H,"Not Found")&amp;" "&amp;_xlfn.XLOOKUP(E11,[1]Employee!A:A,[1]Employee!K:K,"Not Found")</f>
        <v>DIRECT Active</v>
      </c>
      <c r="M11" t="s">
        <v>84</v>
      </c>
      <c r="N11" t="s">
        <v>66</v>
      </c>
      <c r="O11" t="s">
        <v>85</v>
      </c>
      <c r="P11" t="s">
        <v>86</v>
      </c>
      <c r="Q11" t="str">
        <f>VLOOKUP(A:A,'[1]Inventory Laptop'!A:B,2,0)</f>
        <v>DELL</v>
      </c>
      <c r="R11" t="str">
        <f>VLOOKUP(A:A,'[1]Inventory Laptop'!A:C,3,0)</f>
        <v>5400 LATITUDE</v>
      </c>
      <c r="S11" t="str">
        <f>VLOOKUP(A:A,'[1]Inventory Laptop'!A:H,4,0)</f>
        <v>i7/8GB /512 GB HDD/14.0"/WIN 10 PRO 64 BIT/CHARGER/3 YRS WARRANTY</v>
      </c>
      <c r="T11" t="str">
        <f>VLOOKUP(A:A,'[1]Inventory Laptop'!A:H,5,0)</f>
        <v>GTX 1650 w/ Max-Q Design</v>
      </c>
      <c r="U11" t="str">
        <f>VLOOKUP(A:A,'[1]Inventory Laptop'!A:H,6,0)</f>
        <v>W/O BAG</v>
      </c>
      <c r="V11">
        <f>VLOOKUP(A:A,'[1]Inventory Laptop'!A:I,7,0)</f>
        <v>0</v>
      </c>
      <c r="W11">
        <f>_xlfn.XLOOKUP($A11,'[1]Inventory Laptop'!A:A,'[1]Inventory Laptop'!H:H,1,0)</f>
        <v>0</v>
      </c>
      <c r="X11" t="str">
        <f>VLOOKUP(A:A,'[1]Inventory Laptop'!A:O,11,0)</f>
        <v>ALLDAY RETAIL CONCEPTS INC.</v>
      </c>
      <c r="Y11" t="str">
        <f>VLOOKUP(A:A,'[1]Inventory Laptop'!A:O,12,0)</f>
        <v>STORE - OPERATIONS</v>
      </c>
      <c r="Z11" t="str">
        <f>VLOOKUP(A:A,'[1]Inventory Laptop'!A:O,13,0)</f>
        <v>AVARCI-OPS-001</v>
      </c>
      <c r="AA11">
        <f>VLOOKUP(A:A,'[1]Inventory Laptop'!A:O,14,0)</f>
        <v>0</v>
      </c>
    </row>
    <row r="12" spans="1:27" x14ac:dyDescent="0.25">
      <c r="A12" t="s">
        <v>87</v>
      </c>
      <c r="B12" t="s">
        <v>30</v>
      </c>
      <c r="C12" t="s">
        <v>88</v>
      </c>
      <c r="D12" t="str">
        <f t="shared" si="0"/>
        <v xml:space="preserve">PANGANIBAN, ROBILYN </v>
      </c>
      <c r="E12" t="s">
        <v>89</v>
      </c>
      <c r="F12" t="str">
        <f>_xlfn.XLOOKUP(E12,[1]Employee!A:A,[1]Employee!D:D,"Not Found",0,1)</f>
        <v>ALLHOME CORP.</v>
      </c>
      <c r="G12" t="str">
        <f>_xlfn.XLOOKUP(E12,[1]Employee!A:A,[1]Employee!E:E,"Not Found")</f>
        <v>FINANCE</v>
      </c>
      <c r="H12" t="str">
        <f>_xlfn.XLOOKUP(E12,[1]Employee!A:A,[1]Employee!F:F,"not FOund")&amp;", "&amp;_xlfn.XLOOKUP(E12,[1]Employee!A:A,[1]Employee!G:G,"Not Founf")</f>
        <v>FINANCE STAFF, HO LAS PINAS</v>
      </c>
      <c r="I12">
        <f>_xlfn.XLOOKUP(E12,[1]Employee!A:A,[1]Employee!I:I,"Not Found")</f>
        <v>9918304204</v>
      </c>
      <c r="J12">
        <v>45411</v>
      </c>
      <c r="K12" t="str">
        <f>_xlfn.XLOOKUP(E12,[1]Employee!A:A,[1]Employee!H:H,"Not Found")&amp;" "&amp;_xlfn.XLOOKUP(E12,[1]Employee!A:A,[1]Employee!K:K,"Not Found")</f>
        <v>DIRECT Active</v>
      </c>
      <c r="M12" t="s">
        <v>90</v>
      </c>
      <c r="N12" t="s">
        <v>59</v>
      </c>
      <c r="O12" t="s">
        <v>91</v>
      </c>
      <c r="P12" t="s">
        <v>92</v>
      </c>
      <c r="Q12" t="str">
        <f>VLOOKUP(A:A,'[1]Inventory Laptop'!A:B,2,0)</f>
        <v>ASUS</v>
      </c>
      <c r="R12" t="str">
        <f>VLOOKUP(A:A,'[1]Inventory Laptop'!A:C,3,0)</f>
        <v>ASUS X415</v>
      </c>
      <c r="S12" t="str">
        <f>VLOOKUP(A:A,'[1]Inventory Laptop'!A:H,4,0)</f>
        <v>i5/8 GB DDR4/512 GB HDD/14.0"/WIN 10 PRO 64 BIT/CHARGER/3 YRS WARRANTY</v>
      </c>
      <c r="T12">
        <f>VLOOKUP(A:A,'[1]Inventory Laptop'!A:H,5,0)</f>
        <v>0</v>
      </c>
      <c r="U12" t="str">
        <f>VLOOKUP(A:A,'[1]Inventory Laptop'!A:H,6,0)</f>
        <v>W/O BAG</v>
      </c>
      <c r="V12">
        <f>VLOOKUP(A:A,'[1]Inventory Laptop'!A:I,7,0)</f>
        <v>0</v>
      </c>
      <c r="W12" t="str">
        <f>_xlfn.XLOOKUP($A12,'[1]Inventory Laptop'!A:A,'[1]Inventory Laptop'!H:H,1,0)</f>
        <v>JUMP SOLUTIONS INC.</v>
      </c>
      <c r="X12" t="str">
        <f>VLOOKUP(A:A,'[1]Inventory Laptop'!A:O,11,0)</f>
        <v>ALLHOME CORP.</v>
      </c>
      <c r="Y12" t="str">
        <f>VLOOKUP(A:A,'[1]Inventory Laptop'!A:O,12,0)</f>
        <v>Finance</v>
      </c>
      <c r="Z12" t="str">
        <f>VLOOKUP(A:A,'[1]Inventory Laptop'!A:O,13,0)</f>
        <v>AVAHC-FIN-</v>
      </c>
      <c r="AA12" t="str">
        <f>VLOOKUP(A:A,'[1]Inventory Laptop'!A:O,14,0)</f>
        <v>Transfer</v>
      </c>
    </row>
    <row r="13" spans="1:27" x14ac:dyDescent="0.25">
      <c r="A13" t="s">
        <v>93</v>
      </c>
      <c r="B13" t="s">
        <v>30</v>
      </c>
      <c r="C13" t="s">
        <v>94</v>
      </c>
      <c r="D13" t="str">
        <f t="shared" si="0"/>
        <v xml:space="preserve">LUSTRACION, KATRINE JOY </v>
      </c>
      <c r="E13" t="s">
        <v>95</v>
      </c>
      <c r="F13" t="str">
        <f>_xlfn.XLOOKUP(E13,[1]Employee!A:A,[1]Employee!D:D,"Not Found",0,1)</f>
        <v>ALLHOME CORP.</v>
      </c>
      <c r="G13" t="str">
        <f>_xlfn.XLOOKUP(E13,[1]Employee!A:A,[1]Employee!E:E,"Not Found")</f>
        <v>FINANCE</v>
      </c>
      <c r="H13" t="str">
        <f>_xlfn.XLOOKUP(E13,[1]Employee!A:A,[1]Employee!F:F,"not FOund")&amp;", "&amp;_xlfn.XLOOKUP(E13,[1]Employee!A:A,[1]Employee!G:G,"Not Founf")</f>
        <v>FINANCE STAFF, HO LAS PINAS</v>
      </c>
      <c r="I13">
        <f>_xlfn.XLOOKUP(E13,[1]Employee!A:A,[1]Employee!I:I,"Not Found")</f>
        <v>9366388235</v>
      </c>
      <c r="J13">
        <v>45411</v>
      </c>
      <c r="K13" t="str">
        <f>_xlfn.XLOOKUP(E13,[1]Employee!A:A,[1]Employee!H:H,"Not Found")&amp;" "&amp;_xlfn.XLOOKUP(E13,[1]Employee!A:A,[1]Employee!K:K,"Not Found")</f>
        <v>DIRECT Active</v>
      </c>
      <c r="M13" t="s">
        <v>96</v>
      </c>
      <c r="N13" t="s">
        <v>59</v>
      </c>
      <c r="O13" t="s">
        <v>91</v>
      </c>
      <c r="P13" t="s">
        <v>97</v>
      </c>
      <c r="Q13" t="str">
        <f>VLOOKUP(A:A,'[1]Inventory Laptop'!A:B,2,0)</f>
        <v>HP</v>
      </c>
      <c r="R13" t="str">
        <f>VLOOKUP(A:A,'[1]Inventory Laptop'!A:C,3,0)</f>
        <v>440 G06 PROBOOK</v>
      </c>
      <c r="S13" t="str">
        <f>VLOOKUP(A:A,'[1]Inventory Laptop'!A:H,4,0)</f>
        <v>i5/8 GB DDR4/256 GB SSD + 512 HDD/14.0"/WIN 11 PRO 64 BIT/CHARGER/3 YRS WARRANTY</v>
      </c>
      <c r="T13">
        <f>VLOOKUP(A:A,'[1]Inventory Laptop'!A:H,5,0)</f>
        <v>0</v>
      </c>
      <c r="U13" t="str">
        <f>VLOOKUP(A:A,'[1]Inventory Laptop'!A:H,6,0)</f>
        <v>W/O BAG</v>
      </c>
      <c r="V13">
        <f>VLOOKUP(A:A,'[1]Inventory Laptop'!A:I,7,0)</f>
        <v>0</v>
      </c>
      <c r="W13" t="str">
        <f>_xlfn.XLOOKUP($A13,'[1]Inventory Laptop'!A:A,'[1]Inventory Laptop'!H:H,1,0)</f>
        <v>JUMP SOLUTIONS INC.</v>
      </c>
      <c r="X13" t="str">
        <f>VLOOKUP(A:A,'[1]Inventory Laptop'!A:O,11,0)</f>
        <v>ALLHOME CORP.</v>
      </c>
      <c r="Y13" t="str">
        <f>VLOOKUP(A:A,'[1]Inventory Laptop'!A:O,12,0)</f>
        <v>Finance</v>
      </c>
      <c r="Z13" t="str">
        <f>VLOOKUP(A:A,'[1]Inventory Laptop'!A:O,13,0)</f>
        <v>AVAHC-FIN-</v>
      </c>
      <c r="AA13" t="str">
        <f>VLOOKUP(A:A,'[1]Inventory Laptop'!A:O,14,0)</f>
        <v>Transfer</v>
      </c>
    </row>
    <row r="14" spans="1:27" x14ac:dyDescent="0.25">
      <c r="A14" t="s">
        <v>98</v>
      </c>
      <c r="B14" t="s">
        <v>30</v>
      </c>
      <c r="C14" t="s">
        <v>99</v>
      </c>
      <c r="D14" t="str">
        <f t="shared" si="0"/>
        <v xml:space="preserve">CASTANEDA, CHERRY </v>
      </c>
      <c r="E14" t="s">
        <v>100</v>
      </c>
      <c r="F14" t="str">
        <f>_xlfn.XLOOKUP(E14,[1]Employee!A:A,[1]Employee!D:D,"Not Found",0,1)</f>
        <v>THE VILLAGE SERVER, INC.</v>
      </c>
      <c r="G14" t="str">
        <f>_xlfn.XLOOKUP(E14,[1]Employee!A:A,[1]Employee!E:E,"Not Found")</f>
        <v>SUPPLY CHAIN</v>
      </c>
      <c r="H14" t="str">
        <f>_xlfn.XLOOKUP(E14,[1]Employee!A:A,[1]Employee!F:F,"not FOund")&amp;", "&amp;_xlfn.XLOOKUP(E14,[1]Employee!A:A,[1]Employee!G:G,"Not Founf")</f>
        <v>LOGISTICS AND WAREHOUSE MANAGER, WAREHOUSE</v>
      </c>
      <c r="I14">
        <f>_xlfn.XLOOKUP(E14,[1]Employee!A:A,[1]Employee!I:I,"Not Found")</f>
        <v>9176521828</v>
      </c>
      <c r="J14">
        <v>45038</v>
      </c>
      <c r="K14" t="str">
        <f>_xlfn.XLOOKUP(E14,[1]Employee!A:A,[1]Employee!H:H,"Not Found")&amp;" "&amp;_xlfn.XLOOKUP(E14,[1]Employee!A:A,[1]Employee!K:K,"Not Found")</f>
        <v>DIRECT Active</v>
      </c>
      <c r="M14" t="s">
        <v>101</v>
      </c>
      <c r="N14" t="s">
        <v>52</v>
      </c>
      <c r="O14" t="s">
        <v>102</v>
      </c>
      <c r="P14" t="s">
        <v>103</v>
      </c>
      <c r="Q14" t="str">
        <f>VLOOKUP(A:A,'[1]Inventory Laptop'!A:B,2,0)</f>
        <v>LENOVO</v>
      </c>
      <c r="R14" t="str">
        <f>VLOOKUP(A:A,'[1]Inventory Laptop'!A:C,3,0)</f>
        <v>ThinkBook 13s G2 ITL</v>
      </c>
      <c r="S14" t="str">
        <f>VLOOKUP(A:A,'[1]Inventory Laptop'!A:H,4,0)</f>
        <v>i5/8 GB DDR4/512 GB SSD/14.0"/WIN 10 PRO 64 BIT/CHARGER/3 YRS WARRANTY</v>
      </c>
      <c r="T14" t="str">
        <f>VLOOKUP(A:A,'[1]Inventory Laptop'!A:H,5,0)</f>
        <v>Intel® Iris® Xe Graphics</v>
      </c>
      <c r="U14" t="str">
        <f>VLOOKUP(A:A,'[1]Inventory Laptop'!A:H,6,0)</f>
        <v>W/ BAG</v>
      </c>
      <c r="V14">
        <f>VLOOKUP(A:A,'[1]Inventory Laptop'!A:I,7,0)</f>
        <v>0</v>
      </c>
      <c r="W14">
        <f>_xlfn.XLOOKUP($A14,'[1]Inventory Laptop'!A:A,'[1]Inventory Laptop'!H:H,1,0)</f>
        <v>0</v>
      </c>
      <c r="X14">
        <f>VLOOKUP(A:A,'[1]Inventory Laptop'!A:O,11,0)</f>
        <v>0</v>
      </c>
      <c r="Y14">
        <f>VLOOKUP(A:A,'[1]Inventory Laptop'!A:O,12,0)</f>
        <v>0</v>
      </c>
      <c r="Z14" t="e">
        <f>VLOOKUP(A:A,'[1]Inventory Laptop'!A:O,13,0)</f>
        <v>#N/A</v>
      </c>
      <c r="AA14" t="str">
        <f>VLOOKUP(A:A,'[1]Inventory Laptop'!A:O,14,0)</f>
        <v>Transfer</v>
      </c>
    </row>
    <row r="15" spans="1:27" x14ac:dyDescent="0.25">
      <c r="A15" t="s">
        <v>104</v>
      </c>
      <c r="B15" t="s">
        <v>30</v>
      </c>
      <c r="C15" t="s">
        <v>105</v>
      </c>
      <c r="D15" t="str">
        <f t="shared" si="0"/>
        <v xml:space="preserve">PALARA, ALLIAH </v>
      </c>
      <c r="E15" t="s">
        <v>106</v>
      </c>
      <c r="F15" t="str">
        <f>_xlfn.XLOOKUP(E15,[1]Employee!A:A,[1]Employee!D:D,"Not Found",0,1)</f>
        <v>ALLDAY MARTS INC.</v>
      </c>
      <c r="G15" t="str">
        <f>_xlfn.XLOOKUP(E15,[1]Employee!A:A,[1]Employee!E:E,"Not Found")</f>
        <v>REPLENISHMENT</v>
      </c>
      <c r="H15" t="str">
        <f>_xlfn.XLOOKUP(E15,[1]Employee!A:A,[1]Employee!F:F,"not FOund")&amp;", "&amp;_xlfn.XLOOKUP(E15,[1]Employee!A:A,[1]Employee!G:G,"Not Founf")</f>
        <v>REPLENISHMENT ANALYST, HO LAS PINAS</v>
      </c>
      <c r="I15">
        <f>_xlfn.XLOOKUP(E15,[1]Employee!A:A,[1]Employee!I:I,"Not Found")</f>
        <v>9934740329</v>
      </c>
      <c r="J15">
        <v>45324</v>
      </c>
      <c r="K15" t="str">
        <f>_xlfn.XLOOKUP(E15,[1]Employee!A:A,[1]Employee!H:H,"Not Found")&amp;" "&amp;_xlfn.XLOOKUP(E15,[1]Employee!A:A,[1]Employee!K:K,"Not Found")</f>
        <v>DIRECT Active</v>
      </c>
      <c r="M15" t="s">
        <v>107</v>
      </c>
      <c r="N15" t="s">
        <v>108</v>
      </c>
      <c r="O15" t="s">
        <v>91</v>
      </c>
      <c r="P15" t="s">
        <v>109</v>
      </c>
      <c r="Q15" t="str">
        <f>VLOOKUP(A:A,'[1]Inventory Laptop'!A:B,2,0)</f>
        <v>HP</v>
      </c>
      <c r="R15" t="str">
        <f>VLOOKUP(A:A,'[1]Inventory Laptop'!A:C,3,0)</f>
        <v>440 G05 PROBOOK</v>
      </c>
      <c r="S15" t="str">
        <f>VLOOKUP(A:A,'[1]Inventory Laptop'!A:H,4,0)</f>
        <v>i7/8 GB DDR4/1 TB SSD/14.0"/WIN 10 PRO 64 BIT/CHARGER/3 YRS WARRANTY</v>
      </c>
      <c r="T15">
        <f>VLOOKUP(A:A,'[1]Inventory Laptop'!A:H,5,0)</f>
        <v>0</v>
      </c>
      <c r="U15" t="str">
        <f>VLOOKUP(A:A,'[1]Inventory Laptop'!A:H,6,0)</f>
        <v>W/O BAG</v>
      </c>
      <c r="V15">
        <f>VLOOKUP(A:A,'[1]Inventory Laptop'!A:I,7,0)</f>
        <v>0</v>
      </c>
      <c r="W15">
        <f>_xlfn.XLOOKUP($A15,'[1]Inventory Laptop'!A:A,'[1]Inventory Laptop'!H:H,1,0)</f>
        <v>0</v>
      </c>
      <c r="X15" t="str">
        <f>VLOOKUP(A:A,'[1]Inventory Laptop'!A:O,11,0)</f>
        <v>ALLDAY MARTS INC.</v>
      </c>
      <c r="Y15" t="str">
        <f>VLOOKUP(A:A,'[1]Inventory Laptop'!A:O,12,0)</f>
        <v>Finance</v>
      </c>
      <c r="Z15" t="str">
        <f>VLOOKUP(A:A,'[1]Inventory Laptop'!A:O,13,0)</f>
        <v>AVAMI-FIN-</v>
      </c>
      <c r="AA15" t="str">
        <f>VLOOKUP(A:A,'[1]Inventory Laptop'!A:O,14,0)</f>
        <v>Service Laptop</v>
      </c>
    </row>
    <row r="16" spans="1:27" x14ac:dyDescent="0.25">
      <c r="A16" t="s">
        <v>110</v>
      </c>
      <c r="B16" t="s">
        <v>30</v>
      </c>
      <c r="C16" t="s">
        <v>111</v>
      </c>
      <c r="D16" t="str">
        <f t="shared" si="0"/>
        <v xml:space="preserve">TAN, ADRIANNE </v>
      </c>
      <c r="E16" t="s">
        <v>112</v>
      </c>
      <c r="F16" t="str">
        <f>_xlfn.XLOOKUP(E16,[1]Employee!A:A,[1]Employee!D:D,"Not Found",0,1)</f>
        <v>ALLDAY MARTS INC.</v>
      </c>
      <c r="G16" t="str">
        <f>_xlfn.XLOOKUP(E16,[1]Employee!A:A,[1]Employee!E:E,"Not Found")</f>
        <v>BUSINESS SYSTEM</v>
      </c>
      <c r="H16" t="str">
        <f>_xlfn.XLOOKUP(E16,[1]Employee!A:A,[1]Employee!F:F,"not FOund")&amp;", "&amp;_xlfn.XLOOKUP(E16,[1]Employee!A:A,[1]Employee!G:G,"Not Founf")</f>
        <v>SAP FUNCTIONAL, HO LAS PINAS</v>
      </c>
      <c r="I16">
        <f>_xlfn.XLOOKUP(E16,[1]Employee!A:A,[1]Employee!I:I,"Not Found")</f>
        <v>9668460398</v>
      </c>
      <c r="J16">
        <v>45397</v>
      </c>
      <c r="K16" t="str">
        <f>_xlfn.XLOOKUP(E16,[1]Employee!A:A,[1]Employee!H:H,"Not Found")&amp;" "&amp;_xlfn.XLOOKUP(E16,[1]Employee!A:A,[1]Employee!K:K,"Not Found")</f>
        <v>DIRECT Resigned</v>
      </c>
      <c r="M16" t="s">
        <v>113</v>
      </c>
      <c r="N16" t="s">
        <v>52</v>
      </c>
      <c r="O16" t="s">
        <v>114</v>
      </c>
      <c r="P16" t="s">
        <v>115</v>
      </c>
      <c r="Q16" t="str">
        <f>VLOOKUP(A:A,'[1]Inventory Laptop'!A:B,2,0)</f>
        <v>HP</v>
      </c>
      <c r="R16" t="str">
        <f>VLOOKUP(A:A,'[1]Inventory Laptop'!A:C,3,0)</f>
        <v>440 G08 PROBOOK</v>
      </c>
      <c r="S16" t="str">
        <f>VLOOKUP(A:A,'[1]Inventory Laptop'!A:H,4,0)</f>
        <v>i5/8 GB DDR4/512 GB SSD/15.6"/WIN 10 PRO 64 BIT/CHARGER/3 YRS WARRANTY</v>
      </c>
      <c r="T16">
        <f>VLOOKUP(A:A,'[1]Inventory Laptop'!A:H,5,0)</f>
        <v>0</v>
      </c>
      <c r="U16" t="str">
        <f>VLOOKUP(A:A,'[1]Inventory Laptop'!A:H,6,0)</f>
        <v>W/O BAG</v>
      </c>
      <c r="V16">
        <f>VLOOKUP(A:A,'[1]Inventory Laptop'!A:I,7,0)</f>
        <v>0</v>
      </c>
      <c r="W16" t="str">
        <f>_xlfn.XLOOKUP($A16,'[1]Inventory Laptop'!A:A,'[1]Inventory Laptop'!H:H,1,0)</f>
        <v>MERIDIAN I.T. CORPORATION</v>
      </c>
      <c r="X16" t="str">
        <f>VLOOKUP(A:A,'[1]Inventory Laptop'!A:O,11,0)</f>
        <v>THE VILLAGE SERVER, INC.</v>
      </c>
      <c r="Y16" t="str">
        <f>VLOOKUP(A:A,'[1]Inventory Laptop'!A:O,12,0)</f>
        <v>Business System</v>
      </c>
      <c r="Z16" t="str">
        <f>VLOOKUP(A:A,'[1]Inventory Laptop'!A:O,13,0)</f>
        <v>AVTVSI-ITG-</v>
      </c>
      <c r="AA16" t="str">
        <f>VLOOKUP(A:A,'[1]Inventory Laptop'!A:O,14,0)</f>
        <v>Transfer</v>
      </c>
    </row>
    <row r="17" spans="1:27" x14ac:dyDescent="0.25">
      <c r="A17" t="s">
        <v>116</v>
      </c>
      <c r="B17" t="s">
        <v>30</v>
      </c>
      <c r="C17" t="s">
        <v>117</v>
      </c>
      <c r="D17" t="str">
        <f t="shared" si="0"/>
        <v xml:space="preserve">GALLARDO, IRENE </v>
      </c>
      <c r="E17" t="s">
        <v>118</v>
      </c>
      <c r="F17" t="str">
        <f>_xlfn.XLOOKUP(E17,[1]Employee!A:A,[1]Employee!D:D,"Not Found",0,1)</f>
        <v>ALLHOME CORP.</v>
      </c>
      <c r="G17" t="str">
        <f>_xlfn.XLOOKUP(E17,[1]Employee!A:A,[1]Employee!E:E,"Not Found")</f>
        <v>FINANCE</v>
      </c>
      <c r="H17" t="str">
        <f>_xlfn.XLOOKUP(E17,[1]Employee!A:A,[1]Employee!F:F,"not FOund")&amp;", "&amp;_xlfn.XLOOKUP(E17,[1]Employee!A:A,[1]Employee!G:G,"Not Founf")</f>
        <v>FINANCE, HO LAS PINAS</v>
      </c>
      <c r="I17">
        <f>_xlfn.XLOOKUP(E17,[1]Employee!A:A,[1]Employee!I:I,"Not Found")</f>
        <v>9454205791</v>
      </c>
      <c r="J17">
        <v>45408</v>
      </c>
      <c r="K17" t="str">
        <f>_xlfn.XLOOKUP(E17,[1]Employee!A:A,[1]Employee!H:H,"Not Found")&amp;" "&amp;_xlfn.XLOOKUP(E17,[1]Employee!A:A,[1]Employee!K:K,"Not Found")</f>
        <v>DIRECT Active</v>
      </c>
      <c r="Q17" t="str">
        <f>VLOOKUP(A:A,'[1]Inventory Laptop'!A:B,2,0)</f>
        <v>HP</v>
      </c>
      <c r="R17" t="str">
        <f>VLOOKUP(A:A,'[1]Inventory Laptop'!A:C,3,0)</f>
        <v>440 G08 PROBOOK</v>
      </c>
      <c r="S17" t="str">
        <f>VLOOKUP(A:A,'[1]Inventory Laptop'!A:H,4,0)</f>
        <v>i5/8 GB DDR4/1 TB HDD/14.0"/WIN 11 PRO 64 BIT/CHARGER/3 YRS WARRANTY</v>
      </c>
      <c r="T17">
        <f>VLOOKUP(A:A,'[1]Inventory Laptop'!A:H,5,0)</f>
        <v>0</v>
      </c>
      <c r="U17" t="str">
        <f>VLOOKUP(A:A,'[1]Inventory Laptop'!A:H,6,0)</f>
        <v>W/O BAG</v>
      </c>
      <c r="V17">
        <f>VLOOKUP(A:A,'[1]Inventory Laptop'!A:I,7,0)</f>
        <v>0</v>
      </c>
      <c r="W17" t="str">
        <f>_xlfn.XLOOKUP($A17,'[1]Inventory Laptop'!A:A,'[1]Inventory Laptop'!H:H,1,0)</f>
        <v>MERIDIAN I.T. CORPORATION</v>
      </c>
      <c r="X17" t="str">
        <f>VLOOKUP(A:A,'[1]Inventory Laptop'!A:O,11,0)</f>
        <v>FAMILY SHOPPERS UNLIMITED, INC.</v>
      </c>
      <c r="Y17" t="str">
        <f>VLOOKUP(A:A,'[1]Inventory Laptop'!A:O,12,0)</f>
        <v>Accounting &amp; Finance</v>
      </c>
      <c r="Z17" t="str">
        <f>VLOOKUP(A:A,'[1]Inventory Laptop'!A:O,13,0)</f>
        <v>AVFSUI-ACC-</v>
      </c>
      <c r="AA17" t="str">
        <f>VLOOKUP(A:A,'[1]Inventory Laptop'!A:O,14,0)</f>
        <v>Transfer</v>
      </c>
    </row>
    <row r="18" spans="1:27" x14ac:dyDescent="0.25">
      <c r="A18" t="s">
        <v>119</v>
      </c>
      <c r="B18" t="s">
        <v>30</v>
      </c>
      <c r="C18" t="s">
        <v>120</v>
      </c>
      <c r="D18" t="str">
        <f t="shared" si="0"/>
        <v xml:space="preserve">CASTILLO, CHELSEA CAMERON </v>
      </c>
      <c r="E18" t="s">
        <v>121</v>
      </c>
      <c r="F18" t="str">
        <f>_xlfn.XLOOKUP(E18,[1]Employee!A:A,[1]Employee!D:D,"Not Found",0,1)</f>
        <v>THE VILLAGE SERVER, INC.</v>
      </c>
      <c r="G18" t="str">
        <f>_xlfn.XLOOKUP(E18,[1]Employee!A:A,[1]Employee!E:E,"Not Found")</f>
        <v>MARKETING</v>
      </c>
      <c r="H18" t="str">
        <f>_xlfn.XLOOKUP(E18,[1]Employee!A:A,[1]Employee!F:F,"not FOund")&amp;", "&amp;_xlfn.XLOOKUP(E18,[1]Employee!A:A,[1]Employee!G:G,"Not Founf")</f>
        <v>MARKETING ASSISTANT, HQ MOLINO</v>
      </c>
      <c r="I18">
        <f>_xlfn.XLOOKUP(E18,[1]Employee!A:A,[1]Employee!I:I,"Not Found")</f>
        <v>9982344451</v>
      </c>
      <c r="J18">
        <v>45386</v>
      </c>
      <c r="K18" t="str">
        <f>_xlfn.XLOOKUP(E18,[1]Employee!A:A,[1]Employee!H:H,"Not Found")&amp;" "&amp;_xlfn.XLOOKUP(E18,[1]Employee!A:A,[1]Employee!K:K,"Not Found")</f>
        <v>DIRECT Active</v>
      </c>
      <c r="Q18" t="str">
        <f>VLOOKUP(A:A,'[1]Inventory Laptop'!A:B,2,0)</f>
        <v>LENOVO</v>
      </c>
      <c r="R18" t="str">
        <f>VLOOKUP(A:A,'[1]Inventory Laptop'!A:C,3,0)</f>
        <v>ThinkBook 15 G2 ITL Laptop - Type 20VE</v>
      </c>
      <c r="S18" t="str">
        <f>VLOOKUP(A:A,'[1]Inventory Laptop'!A:H,4,0)</f>
        <v>i5/16 GB DDR4/512 GB SSD/15.6"/WIN 10 PRO 64 BIT/CHARGER/3 YRS WARRANTY</v>
      </c>
      <c r="T18">
        <f>VLOOKUP(A:A,'[1]Inventory Laptop'!A:H,5,0)</f>
        <v>0</v>
      </c>
      <c r="U18" t="str">
        <f>VLOOKUP(A:A,'[1]Inventory Laptop'!A:H,6,0)</f>
        <v>W/ BAG</v>
      </c>
      <c r="V18">
        <f>VLOOKUP(A:A,'[1]Inventory Laptop'!A:I,7,0)</f>
        <v>0</v>
      </c>
      <c r="W18" t="str">
        <f>_xlfn.XLOOKUP($A18,'[1]Inventory Laptop'!A:A,'[1]Inventory Laptop'!H:H,1,0)</f>
        <v>JUMP SOLUTIONS INC.</v>
      </c>
      <c r="X18" t="str">
        <f>VLOOKUP(A:A,'[1]Inventory Laptop'!A:O,11,0)</f>
        <v>THE VILLAGE SERVER, INC.</v>
      </c>
      <c r="Y18" t="str">
        <f>VLOOKUP(A:A,'[1]Inventory Laptop'!A:O,12,0)</f>
        <v>Marketing</v>
      </c>
      <c r="Z18" t="str">
        <f>VLOOKUP(A:A,'[1]Inventory Laptop'!A:O,13,0)</f>
        <v>AVTVSI-MAR-</v>
      </c>
      <c r="AA18" t="str">
        <f>VLOOKUP(A:A,'[1]Inventory Laptop'!A:O,14,0)</f>
        <v>Transfer</v>
      </c>
    </row>
    <row r="19" spans="1:27" x14ac:dyDescent="0.25">
      <c r="A19" t="s">
        <v>122</v>
      </c>
      <c r="B19" t="s">
        <v>30</v>
      </c>
      <c r="C19" t="s">
        <v>123</v>
      </c>
      <c r="D19" t="str">
        <f t="shared" si="0"/>
        <v xml:space="preserve">TERRADO, JONALYN </v>
      </c>
      <c r="E19" t="s">
        <v>124</v>
      </c>
      <c r="F19" t="str">
        <f>_xlfn.XLOOKUP(E19,[1]Employee!A:A,[1]Employee!D:D,"Not Found",0,1)</f>
        <v>ALLHOME CORP.</v>
      </c>
      <c r="G19" t="str">
        <f>_xlfn.XLOOKUP(E19,[1]Employee!A:A,[1]Employee!E:E,"Not Found")</f>
        <v>FINANCE</v>
      </c>
      <c r="H19" t="str">
        <f>_xlfn.XLOOKUP(E19,[1]Employee!A:A,[1]Employee!F:F,"not FOund")&amp;", "&amp;_xlfn.XLOOKUP(E19,[1]Employee!A:A,[1]Employee!G:G,"Not Founf")</f>
        <v>BILLING/ CREDIT AND COLLECTION SPECIALIST, HO LAS PINAS</v>
      </c>
      <c r="I19">
        <f>_xlfn.XLOOKUP(E19,[1]Employee!A:A,[1]Employee!I:I,"Not Found")</f>
        <v>0</v>
      </c>
      <c r="J19">
        <v>45400</v>
      </c>
      <c r="K19" t="str">
        <f>_xlfn.XLOOKUP(E19,[1]Employee!A:A,[1]Employee!H:H,"Not Found")&amp;" "&amp;_xlfn.XLOOKUP(E19,[1]Employee!A:A,[1]Employee!K:K,"Not Found")</f>
        <v>DIRECT Active</v>
      </c>
      <c r="M19" t="s">
        <v>125</v>
      </c>
      <c r="N19" t="s">
        <v>59</v>
      </c>
      <c r="O19" t="s">
        <v>126</v>
      </c>
      <c r="P19" t="s">
        <v>115</v>
      </c>
      <c r="Q19" t="str">
        <f>VLOOKUP(A:A,'[1]Inventory Laptop'!A:B,2,0)</f>
        <v>HP</v>
      </c>
      <c r="R19" t="str">
        <f>VLOOKUP(A:A,'[1]Inventory Laptop'!A:C,3,0)</f>
        <v>440 G08 PROBOOK</v>
      </c>
      <c r="S19" t="str">
        <f>VLOOKUP(A:A,'[1]Inventory Laptop'!A:H,4,0)</f>
        <v>i5/16 GB DDR4/512 GB SSD/14.0"/WIN 10 PRO 64 BIT/CHARGER/3 YRS WARRANTY</v>
      </c>
      <c r="T19">
        <f>VLOOKUP(A:A,'[1]Inventory Laptop'!A:H,5,0)</f>
        <v>0</v>
      </c>
      <c r="U19" t="str">
        <f>VLOOKUP(A:A,'[1]Inventory Laptop'!A:H,6,0)</f>
        <v>W/O BAG</v>
      </c>
      <c r="V19">
        <f>VLOOKUP(A:A,'[1]Inventory Laptop'!A:I,7,0)</f>
        <v>0</v>
      </c>
      <c r="W19" t="str">
        <f>_xlfn.XLOOKUP($A19,'[1]Inventory Laptop'!A:A,'[1]Inventory Laptop'!H:H,1,0)</f>
        <v>ALLHOME CORP.</v>
      </c>
      <c r="X19" t="str">
        <f>VLOOKUP(A:A,'[1]Inventory Laptop'!A:O,11,0)</f>
        <v>ALLHOME CORP.</v>
      </c>
      <c r="Y19" t="str">
        <f>VLOOKUP(A:A,'[1]Inventory Laptop'!A:O,12,0)</f>
        <v>MIS / Project Development</v>
      </c>
      <c r="Z19" t="str">
        <f>VLOOKUP(A:A,'[1]Inventory Laptop'!A:O,13,0)</f>
        <v>AVAHC-MIS-</v>
      </c>
      <c r="AA19" t="str">
        <f>VLOOKUP(A:A,'[1]Inventory Laptop'!A:O,14,0)</f>
        <v>Transfer</v>
      </c>
    </row>
    <row r="20" spans="1:27" x14ac:dyDescent="0.25">
      <c r="A20" t="s">
        <v>127</v>
      </c>
      <c r="B20" t="s">
        <v>30</v>
      </c>
      <c r="C20" t="s">
        <v>120</v>
      </c>
      <c r="D20" t="str">
        <f t="shared" si="0"/>
        <v xml:space="preserve">TENA, RENATO JR. </v>
      </c>
      <c r="E20" t="s">
        <v>128</v>
      </c>
      <c r="F20" t="str">
        <f>_xlfn.XLOOKUP(E20,[1]Employee!A:A,[1]Employee!D:D,"Not Found",0,1)</f>
        <v>THE VILLAGE SERVER, INC.</v>
      </c>
      <c r="G20" t="str">
        <f>_xlfn.XLOOKUP(E20,[1]Employee!A:A,[1]Employee!E:E,"Not Found")</f>
        <v>ACCOUNTING</v>
      </c>
      <c r="H20" t="str">
        <f>_xlfn.XLOOKUP(E20,[1]Employee!A:A,[1]Employee!F:F,"not FOund")&amp;", "&amp;_xlfn.XLOOKUP(E20,[1]Employee!A:A,[1]Employee!G:G,"Not Founf")</f>
        <v>ACCOUNTING ASSISTANT, HO LAS PINAS</v>
      </c>
      <c r="I20">
        <f>_xlfn.XLOOKUP(E20,[1]Employee!A:A,[1]Employee!I:I,"Not Found")</f>
        <v>9086284825</v>
      </c>
      <c r="J20">
        <v>45384</v>
      </c>
      <c r="K20" t="str">
        <f>_xlfn.XLOOKUP(E20,[1]Employee!A:A,[1]Employee!H:H,"Not Found")&amp;" "&amp;_xlfn.XLOOKUP(E20,[1]Employee!A:A,[1]Employee!K:K,"Not Found")</f>
        <v>DIRECT Active</v>
      </c>
      <c r="M20" t="s">
        <v>129</v>
      </c>
      <c r="N20" t="s">
        <v>52</v>
      </c>
      <c r="O20" t="s">
        <v>130</v>
      </c>
      <c r="P20" t="s">
        <v>131</v>
      </c>
      <c r="Q20" t="str">
        <f>VLOOKUP(A:A,'[1]Inventory Laptop'!A:B,2,0)</f>
        <v>MSI</v>
      </c>
      <c r="R20" t="str">
        <f>VLOOKUP(A:A,'[1]Inventory Laptop'!A:C,3,0)</f>
        <v>GF63 Thin 11SC</v>
      </c>
      <c r="S20" t="str">
        <f>VLOOKUP(A:A,'[1]Inventory Laptop'!A:H,4,0)</f>
        <v>i7/16 GB DDR4/512 GB SSD/15.6"/WIN 10 PRO 64 BIT/CHARGER/3 YRS WARRANTY</v>
      </c>
      <c r="T20" t="str">
        <f>VLOOKUP(A:A,'[1]Inventory Laptop'!A:H,5,0)</f>
        <v>NVIDIA GeForce RTX 2050</v>
      </c>
      <c r="U20" t="str">
        <f>VLOOKUP(A:A,'[1]Inventory Laptop'!A:H,6,0)</f>
        <v>W/ BAG</v>
      </c>
      <c r="V20">
        <f>VLOOKUP(A:A,'[1]Inventory Laptop'!A:I,7,0)</f>
        <v>0</v>
      </c>
      <c r="W20" t="str">
        <f>_xlfn.XLOOKUP($A20,'[1]Inventory Laptop'!A:A,'[1]Inventory Laptop'!H:H,1,0)</f>
        <v>JUMP SOLUTIONS INC.</v>
      </c>
      <c r="X20" t="str">
        <f>VLOOKUP(A:A,'[1]Inventory Laptop'!A:O,11,0)</f>
        <v>THE VILLAGE SERVER, INC.</v>
      </c>
      <c r="Y20" t="str">
        <f>VLOOKUP(A:A,'[1]Inventory Laptop'!A:O,12,0)</f>
        <v>Accounting</v>
      </c>
      <c r="Z20" t="str">
        <f>VLOOKUP(A:A,'[1]Inventory Laptop'!A:O,13,0)</f>
        <v>AVTVSI-ACC-</v>
      </c>
      <c r="AA20" t="str">
        <f>VLOOKUP(A:A,'[1]Inventory Laptop'!A:O,14,0)</f>
        <v>Transfer</v>
      </c>
    </row>
    <row r="21" spans="1:27" x14ac:dyDescent="0.25">
      <c r="A21" t="s">
        <v>132</v>
      </c>
      <c r="B21" t="s">
        <v>30</v>
      </c>
      <c r="C21" t="s">
        <v>133</v>
      </c>
      <c r="D21" t="str">
        <f t="shared" si="0"/>
        <v>TIANGCO, ELISA JANE 45418</v>
      </c>
      <c r="E21" t="s">
        <v>134</v>
      </c>
      <c r="F21" t="str">
        <f>_xlfn.XLOOKUP(E21,[1]Employee!A:A,[1]Employee!D:D,"Not Found",0,1)</f>
        <v>ALLDAY RETAIL CONCEPTS INC.</v>
      </c>
      <c r="G21" t="str">
        <f>_xlfn.XLOOKUP(E21,[1]Employee!A:A,[1]Employee!E:E,"Not Found")</f>
        <v>STORE - OPERATIONS</v>
      </c>
      <c r="H21" t="str">
        <f>_xlfn.XLOOKUP(E21,[1]Employee!A:A,[1]Employee!F:F,"not FOund")&amp;", "&amp;_xlfn.XLOOKUP(E21,[1]Employee!A:A,[1]Employee!G:G,"Not Founf")</f>
        <v>JR SUPERVISOR QUEZON CITY, HO LAS PINAS</v>
      </c>
      <c r="I21">
        <f>_xlfn.XLOOKUP(E21,[1]Employee!A:A,[1]Employee!I:I,"Not Found")</f>
        <v>9276401498</v>
      </c>
      <c r="J21">
        <v>45384</v>
      </c>
      <c r="K21" t="str">
        <f>_xlfn.XLOOKUP(E21,[1]Employee!A:A,[1]Employee!H:H,"Not Found")&amp;" "&amp;_xlfn.XLOOKUP(E21,[1]Employee!A:A,[1]Employee!K:K,"Not Found")</f>
        <v>DIRECT Resigned</v>
      </c>
      <c r="L21">
        <v>45418</v>
      </c>
      <c r="M21" t="s">
        <v>135</v>
      </c>
      <c r="N21" t="s">
        <v>66</v>
      </c>
      <c r="O21" t="s">
        <v>136</v>
      </c>
      <c r="P21" t="s">
        <v>137</v>
      </c>
      <c r="Q21" t="str">
        <f>VLOOKUP(A:A,'[1]Inventory Laptop'!A:B,2,0)</f>
        <v>DELL</v>
      </c>
      <c r="R21" t="str">
        <f>VLOOKUP(A:A,'[1]Inventory Laptop'!A:C,3,0)</f>
        <v>3310 LATITUDE</v>
      </c>
      <c r="S21" t="str">
        <f>VLOOKUP(A:A,'[1]Inventory Laptop'!A:H,4,0)</f>
        <v>i5/8 GB DDR4/512 GB HDD/14.0"/WIN 10 PRO 64 BIT/CHARGER/3 YRS WARRANTY</v>
      </c>
      <c r="T21">
        <f>VLOOKUP(A:A,'[1]Inventory Laptop'!A:H,5,0)</f>
        <v>0</v>
      </c>
      <c r="U21" t="str">
        <f>VLOOKUP(A:A,'[1]Inventory Laptop'!A:H,6,0)</f>
        <v>W/O BAG</v>
      </c>
      <c r="V21">
        <f>VLOOKUP(A:A,'[1]Inventory Laptop'!A:I,7,0)</f>
        <v>0</v>
      </c>
      <c r="W21">
        <f>_xlfn.XLOOKUP($A21,'[1]Inventory Laptop'!A:A,'[1]Inventory Laptop'!H:H,1,0)</f>
        <v>0</v>
      </c>
      <c r="X21" t="str">
        <f>VLOOKUP(A:A,'[1]Inventory Laptop'!A:O,11,0)</f>
        <v>ALLDAY RETAIL CONCEPTS INC.</v>
      </c>
      <c r="Y21" t="str">
        <f>VLOOKUP(A:A,'[1]Inventory Laptop'!A:O,12,0)</f>
        <v>Store - Operations</v>
      </c>
      <c r="Z21" t="str">
        <f>VLOOKUP(A:A,'[1]Inventory Laptop'!A:O,13,0)</f>
        <v>AVARCI-OPS-</v>
      </c>
      <c r="AA21" t="str">
        <f>VLOOKUP(A:A,'[1]Inventory Laptop'!A:O,14,0)</f>
        <v>Transfer</v>
      </c>
    </row>
    <row r="22" spans="1:27" x14ac:dyDescent="0.25">
      <c r="A22" t="s">
        <v>138</v>
      </c>
      <c r="B22" t="s">
        <v>30</v>
      </c>
      <c r="C22" t="s">
        <v>139</v>
      </c>
      <c r="D22" t="str">
        <f t="shared" si="0"/>
        <v xml:space="preserve">URI, JIANNE ANTOINETTE </v>
      </c>
      <c r="E22" t="s">
        <v>140</v>
      </c>
      <c r="F22" t="str">
        <f>_xlfn.XLOOKUP(E22,[1]Employee!A:A,[1]Employee!D:D,"Not Found",0,1)</f>
        <v>ALLDAY MARTS INC.</v>
      </c>
      <c r="G22" t="str">
        <f>_xlfn.XLOOKUP(E22,[1]Employee!A:A,[1]Employee!E:E,"Not Found")</f>
        <v>ACCOUNTING</v>
      </c>
      <c r="H22" t="str">
        <f>_xlfn.XLOOKUP(E22,[1]Employee!A:A,[1]Employee!F:F,"not FOund")&amp;", "&amp;_xlfn.XLOOKUP(E22,[1]Employee!A:A,[1]Employee!G:G,"Not Founf")</f>
        <v>ACCOUNTING ASSISTANT, HO LAS PINAS</v>
      </c>
      <c r="I22">
        <f>_xlfn.XLOOKUP(E22,[1]Employee!A:A,[1]Employee!I:I,"Not Found")</f>
        <v>9953161858</v>
      </c>
      <c r="J22">
        <v>45404</v>
      </c>
      <c r="K22" t="str">
        <f>_xlfn.XLOOKUP(E22,[1]Employee!A:A,[1]Employee!H:H,"Not Found")&amp;" "&amp;_xlfn.XLOOKUP(E22,[1]Employee!A:A,[1]Employee!K:K,"Not Found")</f>
        <v>DIRECT Active</v>
      </c>
      <c r="M22" t="s">
        <v>141</v>
      </c>
      <c r="N22" t="s">
        <v>66</v>
      </c>
      <c r="O22" t="s">
        <v>91</v>
      </c>
      <c r="P22" t="s">
        <v>142</v>
      </c>
      <c r="Q22" t="str">
        <f>VLOOKUP(A:A,'[1]Inventory Laptop'!A:B,2,0)</f>
        <v>LENOVO</v>
      </c>
      <c r="R22" t="str">
        <f>VLOOKUP(A:A,'[1]Inventory Laptop'!A:C,3,0)</f>
        <v>Yoga Slim 7 Pro-14IHU5 Laptop (ideapad) - Type 82NC</v>
      </c>
      <c r="S22" t="str">
        <f>VLOOKUP(A:A,'[1]Inventory Laptop'!A:H,4,0)</f>
        <v>i7/16 GB DDR4/512 GB SSD/14.0"/WIN 11 PRO 64 BIT/CHARGER/3 YRS WARRANTY</v>
      </c>
      <c r="T22" t="str">
        <f>VLOOKUP(A:A,'[1]Inventory Laptop'!A:H,5,0)</f>
        <v>NVIDIA GeForce MX450 2GB</v>
      </c>
      <c r="U22" t="str">
        <f>VLOOKUP(A:A,'[1]Inventory Laptop'!A:H,6,0)</f>
        <v>W/ BAG</v>
      </c>
      <c r="V22">
        <f>VLOOKUP(A:A,'[1]Inventory Laptop'!A:I,7,0)</f>
        <v>0</v>
      </c>
      <c r="W22">
        <f>_xlfn.XLOOKUP($A22,'[1]Inventory Laptop'!A:A,'[1]Inventory Laptop'!H:H,1,0)</f>
        <v>0</v>
      </c>
      <c r="X22" t="str">
        <f>VLOOKUP(A:A,'[1]Inventory Laptop'!A:O,11,0)</f>
        <v>ALLDAY RETAIL CONCEPTS INC.</v>
      </c>
      <c r="Y22" t="str">
        <f>VLOOKUP(A:A,'[1]Inventory Laptop'!A:O,12,0)</f>
        <v>Accounting &amp; Finance</v>
      </c>
      <c r="Z22" t="str">
        <f>VLOOKUP(A:A,'[1]Inventory Laptop'!A:O,13,0)</f>
        <v>AVARCI-ACC-</v>
      </c>
      <c r="AA22" t="str">
        <f>VLOOKUP(A:A,'[1]Inventory Laptop'!A:O,14,0)</f>
        <v>Transfer</v>
      </c>
    </row>
    <row r="23" spans="1:27" x14ac:dyDescent="0.25">
      <c r="A23" t="s">
        <v>144</v>
      </c>
      <c r="B23" t="s">
        <v>30</v>
      </c>
      <c r="C23" t="s">
        <v>145</v>
      </c>
      <c r="D23" t="str">
        <f t="shared" si="0"/>
        <v xml:space="preserve">PEREZ, JENNIFER </v>
      </c>
      <c r="E23" t="s">
        <v>146</v>
      </c>
      <c r="F23" t="str">
        <f>_xlfn.XLOOKUP(E23,[1]Employee!A:A,[1]Employee!D:D,"Not Found",0,1)</f>
        <v>THE VILLAGE SERVER, INC.</v>
      </c>
      <c r="G23" t="str">
        <f>_xlfn.XLOOKUP(E23,[1]Employee!A:A,[1]Employee!E:E,"Not Found")</f>
        <v>MARKETING</v>
      </c>
      <c r="H23" t="str">
        <f>_xlfn.XLOOKUP(E23,[1]Employee!A:A,[1]Employee!F:F,"not FOund")&amp;", "&amp;_xlfn.XLOOKUP(E23,[1]Employee!A:A,[1]Employee!G:G,"Not Founf")</f>
        <v>MARKETING ASSISTANT HQ, HQ MOLINO</v>
      </c>
      <c r="I23">
        <f>_xlfn.XLOOKUP(E23,[1]Employee!A:A,[1]Employee!I:I,"Not Found")</f>
        <v>0</v>
      </c>
      <c r="K23" t="str">
        <f>_xlfn.XLOOKUP(E23,[1]Employee!A:A,[1]Employee!H:H,"Not Found")&amp;" "&amp;_xlfn.XLOOKUP(E23,[1]Employee!A:A,[1]Employee!K:K,"Not Found")</f>
        <v>DIRECT Active</v>
      </c>
      <c r="M23" t="s">
        <v>147</v>
      </c>
      <c r="N23" t="s">
        <v>52</v>
      </c>
      <c r="O23" t="s">
        <v>148</v>
      </c>
      <c r="Q23" t="str">
        <f>VLOOKUP(A:A,'[1]Inventory Laptop'!A:B,2,0)</f>
        <v>HP</v>
      </c>
      <c r="R23" t="str">
        <f>VLOOKUP(A:A,'[1]Inventory Laptop'!A:C,3,0)</f>
        <v>Victus Gaming Laptop 15-fb0091AX (79J61PA</v>
      </c>
      <c r="S23" t="str">
        <f>VLOOKUP(A:A,'[1]Inventory Laptop'!A:H,4,0)</f>
        <v>AMD RYZEN/16 GB DDR4/512 GB SSD + 1TB HDD/15.6"/WIN 11 PRO 64 BIT /CHARGER/3 YRS WARRANTY</v>
      </c>
      <c r="T23">
        <f>VLOOKUP(A:A,'[1]Inventory Laptop'!A:H,5,0)</f>
        <v>0</v>
      </c>
      <c r="U23" t="str">
        <f>VLOOKUP(A:A,'[1]Inventory Laptop'!A:H,6,0)</f>
        <v>W/ BAG</v>
      </c>
      <c r="V23">
        <f>VLOOKUP(A:A,'[1]Inventory Laptop'!A:I,7,0)</f>
        <v>0</v>
      </c>
      <c r="W23" t="str">
        <f>_xlfn.XLOOKUP($A23,'[1]Inventory Laptop'!A:A,'[1]Inventory Laptop'!H:H,1,0)</f>
        <v>CT LINK</v>
      </c>
      <c r="X23" t="str">
        <f>VLOOKUP(A:A,'[1]Inventory Laptop'!A:O,11,0)</f>
        <v>THE VILLAGE SERVER, INC.</v>
      </c>
      <c r="Y23" t="str">
        <f>VLOOKUP(A:A,'[1]Inventory Laptop'!A:O,12,0)</f>
        <v>Marketing</v>
      </c>
      <c r="Z23" t="str">
        <f>VLOOKUP(A:A,'[1]Inventory Laptop'!A:O,13,0)</f>
        <v>AVTVSI-MAR-</v>
      </c>
      <c r="AA23" t="str">
        <f>VLOOKUP(A:A,'[1]Inventory Laptop'!A:O,14,0)</f>
        <v>Transfer</v>
      </c>
    </row>
    <row r="24" spans="1:27" x14ac:dyDescent="0.25">
      <c r="A24" t="s">
        <v>149</v>
      </c>
      <c r="B24" t="s">
        <v>30</v>
      </c>
      <c r="C24" t="s">
        <v>150</v>
      </c>
      <c r="D24" t="str">
        <f t="shared" si="0"/>
        <v xml:space="preserve">MORELOS, JOEFRED </v>
      </c>
      <c r="E24" t="s">
        <v>151</v>
      </c>
      <c r="F24" t="str">
        <f>_xlfn.XLOOKUP(E24,[1]Employee!A:A,[1]Employee!D:D,"Not Found",0,1)</f>
        <v>THE VILLAGE SERVER, INC.</v>
      </c>
      <c r="G24" t="str">
        <f>_xlfn.XLOOKUP(E24,[1]Employee!A:A,[1]Employee!E:E,"Not Found")</f>
        <v>MARKETING</v>
      </c>
      <c r="H24" t="str">
        <f>_xlfn.XLOOKUP(E24,[1]Employee!A:A,[1]Employee!F:F,"not FOund")&amp;", "&amp;_xlfn.XLOOKUP(E24,[1]Employee!A:A,[1]Employee!G:G,"Not Founf")</f>
        <v>GRAPHIC ARTIST, HQ SOMO</v>
      </c>
      <c r="I24">
        <f>_xlfn.XLOOKUP(E24,[1]Employee!A:A,[1]Employee!I:I,"Not Found")</f>
        <v>9176396331</v>
      </c>
      <c r="K24" t="str">
        <f>_xlfn.XLOOKUP(E24,[1]Employee!A:A,[1]Employee!H:H,"Not Found")&amp;" "&amp;_xlfn.XLOOKUP(E24,[1]Employee!A:A,[1]Employee!K:K,"Not Found")</f>
        <v>DIRECT Active</v>
      </c>
      <c r="Q24" t="str">
        <f>VLOOKUP(A:A,'[1]Inventory Laptop'!A:B,2,0)</f>
        <v>HP</v>
      </c>
      <c r="R24" t="str">
        <f>VLOOKUP(A:A,'[1]Inventory Laptop'!A:C,3,0)</f>
        <v>Victus Gaming Laptop 15-fb0091AX (79J61PA</v>
      </c>
      <c r="S24" t="str">
        <f>VLOOKUP(A:A,'[1]Inventory Laptop'!A:H,4,0)</f>
        <v>AMD RYZEN/16 GB DDR4/512 GB SSD + 1TB HDD/15.6"/WIN 11 PRO 64 BIT /CHARGER/3 YRS WARRANTY</v>
      </c>
      <c r="T24" t="str">
        <f>VLOOKUP(A:A,'[1]Inventory Laptop'!A:H,5,0)</f>
        <v>AMD Radeon RX 6500M Graphics (4 GB GDDR6 )</v>
      </c>
      <c r="U24" t="str">
        <f>VLOOKUP(A:A,'[1]Inventory Laptop'!A:H,6,0)</f>
        <v>W/ BAG</v>
      </c>
      <c r="V24">
        <f>VLOOKUP(A:A,'[1]Inventory Laptop'!A:I,7,0)</f>
        <v>0</v>
      </c>
      <c r="W24" t="str">
        <f>_xlfn.XLOOKUP($A24,'[1]Inventory Laptop'!A:A,'[1]Inventory Laptop'!H:H,1,0)</f>
        <v>CT LINK</v>
      </c>
      <c r="X24" t="str">
        <f>VLOOKUP(A:A,'[1]Inventory Laptop'!A:O,11,0)</f>
        <v>THE VILLAGE SERVER, INC.</v>
      </c>
      <c r="Y24" t="str">
        <f>VLOOKUP(A:A,'[1]Inventory Laptop'!A:O,12,0)</f>
        <v>Marketing</v>
      </c>
      <c r="Z24" t="str">
        <f>VLOOKUP(A:A,'[1]Inventory Laptop'!A:O,13,0)</f>
        <v>AVTVSI-MAR-</v>
      </c>
      <c r="AA24" t="str">
        <f>VLOOKUP(A:A,'[1]Inventory Laptop'!A:O,14,0)</f>
        <v>Transfer</v>
      </c>
    </row>
    <row r="25" spans="1:27" x14ac:dyDescent="0.25">
      <c r="A25" t="s">
        <v>152</v>
      </c>
      <c r="B25" t="s">
        <v>30</v>
      </c>
      <c r="C25" t="s">
        <v>145</v>
      </c>
      <c r="D25" t="str">
        <f t="shared" si="0"/>
        <v xml:space="preserve">QUEYQUEP, MA. JHAME LYN </v>
      </c>
      <c r="E25" t="s">
        <v>147</v>
      </c>
      <c r="F25" t="str">
        <f>_xlfn.XLOOKUP(E25,[1]Employee!A:A,[1]Employee!D:D,"Not Found",0,1)</f>
        <v>THE VILLAGE SERVER, INC.</v>
      </c>
      <c r="G25" t="str">
        <f>_xlfn.XLOOKUP(E25,[1]Employee!A:A,[1]Employee!E:E,"Not Found")</f>
        <v>MARKETING</v>
      </c>
      <c r="H25" t="str">
        <f>_xlfn.XLOOKUP(E25,[1]Employee!A:A,[1]Employee!F:F,"not FOund")&amp;", "&amp;_xlfn.XLOOKUP(E25,[1]Employee!A:A,[1]Employee!G:G,"Not Founf")</f>
        <v>SENIOR BRAND MARKETING MANAGER HQ, HO LAS PINAS</v>
      </c>
      <c r="I25">
        <f>_xlfn.XLOOKUP(E25,[1]Employee!A:A,[1]Employee!I:I,"Not Found")</f>
        <v>9054979044</v>
      </c>
      <c r="K25" t="str">
        <f>_xlfn.XLOOKUP(E25,[1]Employee!A:A,[1]Employee!H:H,"Not Found")&amp;" "&amp;_xlfn.XLOOKUP(E25,[1]Employee!A:A,[1]Employee!K:K,"Not Found")</f>
        <v>DIRECT Active</v>
      </c>
      <c r="M25" t="s">
        <v>153</v>
      </c>
      <c r="N25" t="s">
        <v>52</v>
      </c>
      <c r="O25" t="s">
        <v>148</v>
      </c>
      <c r="P25" t="s">
        <v>154</v>
      </c>
      <c r="Q25" t="str">
        <f>VLOOKUP(A:A,'[1]Inventory Laptop'!A:B,2,0)</f>
        <v>LENOVO</v>
      </c>
      <c r="R25" t="str">
        <f>VLOOKUP(A:A,'[1]Inventory Laptop'!A:C,3,0)</f>
        <v>ThinkBook 13s G2 ITL</v>
      </c>
      <c r="S25" t="str">
        <f>VLOOKUP(A:A,'[1]Inventory Laptop'!A:H,4,0)</f>
        <v>i5/8 GB DDR4/512 GB SSD/14.0"/WIN 10 PRO 64 BIT/CHARGER/3 YRS WARRANTY</v>
      </c>
      <c r="T25" t="str">
        <f>VLOOKUP(A:A,'[1]Inventory Laptop'!A:H,5,0)</f>
        <v>Intel® Iris® Xe Graphics</v>
      </c>
      <c r="U25" t="str">
        <f>VLOOKUP(A:A,'[1]Inventory Laptop'!A:H,6,0)</f>
        <v>W/ BAG</v>
      </c>
      <c r="V25">
        <f>VLOOKUP(A:A,'[1]Inventory Laptop'!A:I,7,0)</f>
        <v>0</v>
      </c>
      <c r="W25" t="str">
        <f>_xlfn.XLOOKUP($A25,'[1]Inventory Laptop'!A:A,'[1]Inventory Laptop'!H:H,1,0)</f>
        <v>JUMP SOLUTIONS INC.</v>
      </c>
      <c r="X25" t="str">
        <f>VLOOKUP(A:A,'[1]Inventory Laptop'!A:O,11,0)</f>
        <v>THE VILLAGE SERVER, INC.</v>
      </c>
      <c r="Y25" t="str">
        <f>VLOOKUP(A:A,'[1]Inventory Laptop'!A:O,12,0)</f>
        <v>Marketing</v>
      </c>
      <c r="Z25" t="str">
        <f>VLOOKUP(A:A,'[1]Inventory Laptop'!A:O,13,0)</f>
        <v>AVTVSI-MAR-</v>
      </c>
      <c r="AA25" t="str">
        <f>VLOOKUP(A:A,'[1]Inventory Laptop'!A:O,14,0)</f>
        <v>Transfer</v>
      </c>
    </row>
    <row r="26" spans="1:27" x14ac:dyDescent="0.25">
      <c r="A26" t="s">
        <v>155</v>
      </c>
      <c r="B26" t="s">
        <v>30</v>
      </c>
      <c r="C26" t="s">
        <v>156</v>
      </c>
      <c r="D26" t="str">
        <f t="shared" si="0"/>
        <v xml:space="preserve">SABANDO, EDENEL </v>
      </c>
      <c r="E26" t="s">
        <v>157</v>
      </c>
      <c r="F26" t="str">
        <f>_xlfn.XLOOKUP(E26,[1]Employee!A:A,[1]Employee!D:D,"Not Found",0,1)</f>
        <v>ALLHOME CORP.</v>
      </c>
      <c r="G26" t="str">
        <f>_xlfn.XLOOKUP(E26,[1]Employee!A:A,[1]Employee!E:E,"Not Found")</f>
        <v>MARKETING</v>
      </c>
      <c r="H26" t="str">
        <f>_xlfn.XLOOKUP(E26,[1]Employee!A:A,[1]Employee!F:F,"not FOund")&amp;", "&amp;_xlfn.XLOOKUP(E26,[1]Employee!A:A,[1]Employee!G:G,"Not Founf")</f>
        <v>SENIOR MARKETING WCC, HO LAS PINAS</v>
      </c>
      <c r="I26">
        <f>_xlfn.XLOOKUP(E26,[1]Employee!A:A,[1]Employee!I:I,"Not Found")</f>
        <v>9474916483</v>
      </c>
      <c r="J26">
        <v>45371</v>
      </c>
      <c r="K26" t="str">
        <f>_xlfn.XLOOKUP(E26,[1]Employee!A:A,[1]Employee!H:H,"Not Found")&amp;" "&amp;_xlfn.XLOOKUP(E26,[1]Employee!A:A,[1]Employee!K:K,"Not Found")</f>
        <v>DIRECT Active</v>
      </c>
      <c r="M26" t="s">
        <v>158</v>
      </c>
      <c r="N26" t="s">
        <v>59</v>
      </c>
      <c r="O26" t="s">
        <v>159</v>
      </c>
      <c r="P26" t="s">
        <v>160</v>
      </c>
      <c r="Q26" t="str">
        <f>VLOOKUP(A:A,'[1]Inventory Laptop'!A:B,2,0)</f>
        <v>DELL</v>
      </c>
      <c r="R26" t="str">
        <f>VLOOKUP(A:A,'[1]Inventory Laptop'!A:C,3,0)</f>
        <v>14 5410 INSPIRON</v>
      </c>
      <c r="S26" t="str">
        <f>VLOOKUP(A:A,'[1]Inventory Laptop'!A:H,4,0)</f>
        <v>i5/8 GB DDR4/512 GB SSD/14.0"/WIN 10 PRO 64 BIT/CHARGER/3 YRS WARRANTY</v>
      </c>
      <c r="T26" t="str">
        <f>VLOOKUP(A:A,'[1]Inventory Laptop'!A:H,5,0)</f>
        <v>NVIDIA GeForce MX450 2GB</v>
      </c>
      <c r="U26" t="str">
        <f>VLOOKUP(A:A,'[1]Inventory Laptop'!A:H,6,0)</f>
        <v>W/O BAG</v>
      </c>
      <c r="V26">
        <f>VLOOKUP(A:A,'[1]Inventory Laptop'!A:I,7,0)</f>
        <v>0</v>
      </c>
      <c r="W26">
        <f>_xlfn.XLOOKUP($A26,'[1]Inventory Laptop'!A:A,'[1]Inventory Laptop'!H:H,1,0)</f>
        <v>0</v>
      </c>
      <c r="X26" t="str">
        <f>VLOOKUP(A:A,'[1]Inventory Laptop'!A:O,11,0)</f>
        <v>ALLHOME CORP.</v>
      </c>
      <c r="Y26">
        <f>VLOOKUP(A:A,'[1]Inventory Laptop'!A:O,12,0)</f>
        <v>0</v>
      </c>
      <c r="Z26" t="e">
        <f>VLOOKUP(A:A,'[1]Inventory Laptop'!A:O,13,0)</f>
        <v>#N/A</v>
      </c>
      <c r="AA26" t="s">
        <v>161</v>
      </c>
    </row>
    <row r="27" spans="1:27" x14ac:dyDescent="0.25">
      <c r="A27" t="s">
        <v>162</v>
      </c>
      <c r="B27" t="s">
        <v>30</v>
      </c>
      <c r="C27" t="s">
        <v>163</v>
      </c>
      <c r="D27" t="str">
        <f t="shared" si="0"/>
        <v xml:space="preserve">VILLAR, ANGELICA </v>
      </c>
      <c r="E27" t="s">
        <v>164</v>
      </c>
      <c r="F27" t="str">
        <f>_xlfn.XLOOKUP(E27,[1]Employee!A:A,[1]Employee!D:D,"Not Found",0,1)</f>
        <v>CMSTAR MANAGEMENT, INC.</v>
      </c>
      <c r="G27" t="str">
        <f>_xlfn.XLOOKUP(E27,[1]Employee!A:A,[1]Employee!E:E,"Not Found")</f>
        <v>STORE - OPERATIONS</v>
      </c>
      <c r="H27" t="str">
        <f>_xlfn.XLOOKUP(E27,[1]Employee!A:A,[1]Employee!F:F,"not FOund")&amp;", "&amp;_xlfn.XLOOKUP(E27,[1]Employee!A:A,[1]Employee!G:G,"Not Founf")</f>
        <v>BAKEMYDAY HEAD , HO LAS PINAS</v>
      </c>
      <c r="I27">
        <f>_xlfn.XLOOKUP(E27,[1]Employee!A:A,[1]Employee!I:I,"Not Found")</f>
        <v>0</v>
      </c>
      <c r="J27">
        <v>45393</v>
      </c>
      <c r="K27" t="str">
        <f>_xlfn.XLOOKUP(E27,[1]Employee!A:A,[1]Employee!H:H,"Not Found")&amp;" "&amp;_xlfn.XLOOKUP(E27,[1]Employee!A:A,[1]Employee!K:K,"Not Found")</f>
        <v>DIRECT Active</v>
      </c>
      <c r="M27" t="s">
        <v>165</v>
      </c>
      <c r="N27" t="s">
        <v>166</v>
      </c>
      <c r="O27" t="s">
        <v>167</v>
      </c>
      <c r="P27" t="s">
        <v>168</v>
      </c>
      <c r="Q27" t="str">
        <f>VLOOKUP(A:A,'[1]Inventory Laptop'!A:B,2,0)</f>
        <v>LENOVO</v>
      </c>
      <c r="R27" t="str">
        <f>VLOOKUP(A:A,'[1]Inventory Laptop'!A:C,3,0)</f>
        <v>E480</v>
      </c>
      <c r="S27" t="str">
        <f>VLOOKUP(A:A,'[1]Inventory Laptop'!A:H,4,0)</f>
        <v>i5/8 GB DDR4/1 TB HDD/14.0"/WIN 10 PRO 64 BIT/CHARGER /3 YRS WARRANTY</v>
      </c>
      <c r="T27">
        <f>VLOOKUP(A:A,'[1]Inventory Laptop'!A:H,5,0)</f>
        <v>0</v>
      </c>
      <c r="U27" t="str">
        <f>VLOOKUP(A:A,'[1]Inventory Laptop'!A:H,6,0)</f>
        <v>W/O BAG</v>
      </c>
      <c r="V27">
        <f>VLOOKUP(A:A,'[1]Inventory Laptop'!A:I,7,0)</f>
        <v>0</v>
      </c>
      <c r="W27">
        <f>_xlfn.XLOOKUP($A27,'[1]Inventory Laptop'!A:A,'[1]Inventory Laptop'!H:H,1,0)</f>
        <v>0</v>
      </c>
      <c r="X27" t="str">
        <f>VLOOKUP(A:A,'[1]Inventory Laptop'!A:O,11,0)</f>
        <v>ALLGREEN RETAIL, INC.</v>
      </c>
      <c r="Y27" t="str">
        <f>VLOOKUP(A:A,'[1]Inventory Laptop'!A:O,12,0)</f>
        <v>Accounting</v>
      </c>
      <c r="Z27" t="str">
        <f>VLOOKUP(A:A,'[1]Inventory Laptop'!A:O,13,0)</f>
        <v>AVAGRI-ACC-</v>
      </c>
      <c r="AA27" t="s">
        <v>169</v>
      </c>
    </row>
    <row r="28" spans="1:27" x14ac:dyDescent="0.25">
      <c r="A28" t="s">
        <v>162</v>
      </c>
      <c r="B28" t="s">
        <v>30</v>
      </c>
      <c r="C28" t="s">
        <v>170</v>
      </c>
      <c r="D28" t="str">
        <f t="shared" si="0"/>
        <v>GONZALES, CYRUS 45365</v>
      </c>
      <c r="E28" t="s">
        <v>171</v>
      </c>
      <c r="F28" t="str">
        <f>_xlfn.XLOOKUP(E28,[1]Employee!A:A,[1]Employee!D:D,"Not Found",0,1)</f>
        <v>ALLGREEN RETAIL, INC.</v>
      </c>
      <c r="G28" t="str">
        <f>_xlfn.XLOOKUP(E28,[1]Employee!A:A,[1]Employee!E:E,"Not Found")</f>
        <v>LOST AND PREVENTION DEPARTMENT</v>
      </c>
      <c r="H28" t="str">
        <f>_xlfn.XLOOKUP(E28,[1]Employee!A:A,[1]Employee!F:F,"not FOund")&amp;", "&amp;_xlfn.XLOOKUP(E28,[1]Employee!A:A,[1]Employee!G:G,"Not Founf")</f>
        <v>LOSS AND PREVENTION AUDIT SUPERVISOR, HO LAS PINAS</v>
      </c>
      <c r="I28">
        <f>_xlfn.XLOOKUP(E28,[1]Employee!A:A,[1]Employee!I:I,"Not Found")</f>
        <v>9275585272</v>
      </c>
      <c r="J28">
        <v>45356</v>
      </c>
      <c r="K28" t="str">
        <f>_xlfn.XLOOKUP(E28,[1]Employee!A:A,[1]Employee!H:H,"Not Found")&amp;" "&amp;_xlfn.XLOOKUP(E28,[1]Employee!A:A,[1]Employee!K:K,"Not Found")</f>
        <v>DIRECT Active</v>
      </c>
      <c r="L28">
        <v>45365</v>
      </c>
      <c r="M28" t="s">
        <v>172</v>
      </c>
      <c r="N28" t="s">
        <v>166</v>
      </c>
      <c r="O28" t="s">
        <v>167</v>
      </c>
      <c r="P28" t="s">
        <v>173</v>
      </c>
      <c r="Q28" t="str">
        <f>VLOOKUP(A:A,'[1]Inventory Laptop'!A:B,2,0)</f>
        <v>LENOVO</v>
      </c>
      <c r="R28" t="str">
        <f>VLOOKUP(A:A,'[1]Inventory Laptop'!A:C,3,0)</f>
        <v>E480</v>
      </c>
      <c r="S28" t="str">
        <f>VLOOKUP(A:A,'[1]Inventory Laptop'!A:H,4,0)</f>
        <v>i5/8 GB DDR4/1 TB HDD/14.0"/WIN 10 PRO 64 BIT/CHARGER /3 YRS WARRANTY</v>
      </c>
      <c r="T28">
        <f>VLOOKUP(A:A,'[1]Inventory Laptop'!A:H,5,0)</f>
        <v>0</v>
      </c>
      <c r="U28" t="str">
        <f>VLOOKUP(A:A,'[1]Inventory Laptop'!A:H,6,0)</f>
        <v>W/O BAG</v>
      </c>
      <c r="V28">
        <f>VLOOKUP(A:A,'[1]Inventory Laptop'!A:I,7,0)</f>
        <v>0</v>
      </c>
      <c r="W28">
        <f>_xlfn.XLOOKUP($A28,'[1]Inventory Laptop'!A:A,'[1]Inventory Laptop'!H:H,1,0)</f>
        <v>0</v>
      </c>
      <c r="X28" t="str">
        <f>VLOOKUP(A:A,'[1]Inventory Laptop'!A:O,11,0)</f>
        <v>ALLGREEN RETAIL, INC.</v>
      </c>
      <c r="Y28" t="str">
        <f>VLOOKUP(A:A,'[1]Inventory Laptop'!A:O,12,0)</f>
        <v>Accounting</v>
      </c>
      <c r="Z28" t="str">
        <f>VLOOKUP(A:A,'[1]Inventory Laptop'!A:O,13,0)</f>
        <v>AVAGRI-ACC-</v>
      </c>
      <c r="AA28" t="str">
        <f>VLOOKUP(A:A,'[1]Inventory Laptop'!A:O,14,0)</f>
        <v>Transfer</v>
      </c>
    </row>
    <row r="29" spans="1:27" x14ac:dyDescent="0.25">
      <c r="A29" t="s">
        <v>174</v>
      </c>
      <c r="B29" t="s">
        <v>30</v>
      </c>
      <c r="C29" t="s">
        <v>175</v>
      </c>
      <c r="D29" t="str">
        <f t="shared" si="0"/>
        <v xml:space="preserve">SAN JUAN, JUSTIN CARLO </v>
      </c>
      <c r="E29" t="s">
        <v>176</v>
      </c>
      <c r="F29" t="str">
        <f>_xlfn.XLOOKUP(E29,[1]Employee!A:A,[1]Employee!D:D,"Not Found",0,1)</f>
        <v>THE VILLAGE SERVER, INC.</v>
      </c>
      <c r="G29" t="str">
        <f>_xlfn.XLOOKUP(E29,[1]Employee!A:A,[1]Employee!E:E,"Not Found")</f>
        <v>ACCOUNTING</v>
      </c>
      <c r="H29" t="str">
        <f>_xlfn.XLOOKUP(E29,[1]Employee!A:A,[1]Employee!F:F,"not FOund")&amp;", "&amp;_xlfn.XLOOKUP(E29,[1]Employee!A:A,[1]Employee!G:G,"Not Founf")</f>
        <v>ACCOUNTING ASSISTANT, HO LAS PINAS</v>
      </c>
      <c r="I29">
        <f>_xlfn.XLOOKUP(E29,[1]Employee!A:A,[1]Employee!I:I,"Not Found")</f>
        <v>9675876423</v>
      </c>
      <c r="J29">
        <v>45357</v>
      </c>
      <c r="K29" t="str">
        <f>_xlfn.XLOOKUP(E29,[1]Employee!A:A,[1]Employee!H:H,"Not Found")&amp;" "&amp;_xlfn.XLOOKUP(E29,[1]Employee!A:A,[1]Employee!K:K,"Not Found")</f>
        <v>DIRECT Active</v>
      </c>
      <c r="M29" t="s">
        <v>177</v>
      </c>
      <c r="N29" t="s">
        <v>52</v>
      </c>
      <c r="O29" t="s">
        <v>159</v>
      </c>
      <c r="P29" t="s">
        <v>178</v>
      </c>
      <c r="Q29" t="str">
        <f>VLOOKUP(A:A,'[1]Inventory Laptop'!A:B,2,0)</f>
        <v>LENOVO</v>
      </c>
      <c r="R29" t="str">
        <f>VLOOKUP(A:A,'[1]Inventory Laptop'!A:C,3,0)</f>
        <v>ThinkBook 15 G2 ITL Laptop - Type 20VE</v>
      </c>
      <c r="S29" t="str">
        <f>VLOOKUP(A:A,'[1]Inventory Laptop'!A:H,4,0)</f>
        <v>i5/16 GB DDR4/512 GB SSD/15.6"/WIN 10 PRO 64 BIT/CHARGER/3 YRS WARRANTY</v>
      </c>
      <c r="T29" t="str">
        <f>VLOOKUP(A:A,'[1]Inventory Laptop'!A:H,5,0)</f>
        <v>NVIDIA GeForce MX450 2GB</v>
      </c>
      <c r="U29" t="str">
        <f>VLOOKUP(A:A,'[1]Inventory Laptop'!A:H,6,0)</f>
        <v>W/ BAG</v>
      </c>
      <c r="V29">
        <f>VLOOKUP(A:A,'[1]Inventory Laptop'!A:I,7,0)</f>
        <v>0</v>
      </c>
      <c r="W29" t="str">
        <f>_xlfn.XLOOKUP($A29,'[1]Inventory Laptop'!A:A,'[1]Inventory Laptop'!H:H,1,0)</f>
        <v>MUSTARDSEED</v>
      </c>
      <c r="X29" t="str">
        <f>VLOOKUP(A:A,'[1]Inventory Laptop'!A:O,11,0)</f>
        <v>THE VILLAGE SERVER, INC.</v>
      </c>
      <c r="Y29" t="str">
        <f>VLOOKUP(A:A,'[1]Inventory Laptop'!A:O,12,0)</f>
        <v>Accounting</v>
      </c>
      <c r="Z29" t="str">
        <f>VLOOKUP(A:A,'[1]Inventory Laptop'!A:O,13,0)</f>
        <v>AVTVSI-ACC-</v>
      </c>
      <c r="AA29" t="str">
        <f>VLOOKUP(A:A,'[1]Inventory Laptop'!A:O,14,0)</f>
        <v>Transfer</v>
      </c>
    </row>
    <row r="30" spans="1:27" x14ac:dyDescent="0.25">
      <c r="A30" t="s">
        <v>179</v>
      </c>
      <c r="B30" t="s">
        <v>30</v>
      </c>
      <c r="C30" t="s">
        <v>180</v>
      </c>
      <c r="D30" t="str">
        <f t="shared" si="0"/>
        <v xml:space="preserve">GONZALES, CYRUS </v>
      </c>
      <c r="E30" t="s">
        <v>171</v>
      </c>
      <c r="F30" t="str">
        <f>_xlfn.XLOOKUP(E30,[1]Employee!A:A,[1]Employee!D:D,"Not Found",0,1)</f>
        <v>ALLGREEN RETAIL, INC.</v>
      </c>
      <c r="G30" t="str">
        <f>_xlfn.XLOOKUP(E30,[1]Employee!A:A,[1]Employee!E:E,"Not Found")</f>
        <v>LOST AND PREVENTION DEPARTMENT</v>
      </c>
      <c r="H30" t="str">
        <f>_xlfn.XLOOKUP(E30,[1]Employee!A:A,[1]Employee!F:F,"not FOund")&amp;", "&amp;_xlfn.XLOOKUP(E30,[1]Employee!A:A,[1]Employee!G:G,"Not Founf")</f>
        <v>LOSS AND PREVENTION AUDIT SUPERVISOR, HO LAS PINAS</v>
      </c>
      <c r="I30">
        <f>_xlfn.XLOOKUP(E30,[1]Employee!A:A,[1]Employee!I:I,"Not Found")</f>
        <v>9275585272</v>
      </c>
      <c r="J30">
        <v>45365</v>
      </c>
      <c r="K30" t="str">
        <f>_xlfn.XLOOKUP(E30,[1]Employee!A:A,[1]Employee!H:H,"Not Found")&amp;" "&amp;_xlfn.XLOOKUP(E30,[1]Employee!A:A,[1]Employee!K:K,"Not Found")</f>
        <v>DIRECT Active</v>
      </c>
      <c r="M30" t="s">
        <v>181</v>
      </c>
      <c r="N30" t="s">
        <v>52</v>
      </c>
      <c r="O30" t="s">
        <v>159</v>
      </c>
      <c r="P30" t="s">
        <v>182</v>
      </c>
      <c r="Q30" t="str">
        <f>VLOOKUP(A:A,'[1]Inventory Laptop'!A:B,2,0)</f>
        <v>LENOVO</v>
      </c>
      <c r="R30" t="str">
        <f>VLOOKUP(A:A,'[1]Inventory Laptop'!A:C,3,0)</f>
        <v>E14 Gen 4 , 21ECS0MQ00</v>
      </c>
      <c r="S30" t="str">
        <f>VLOOKUP(A:A,'[1]Inventory Laptop'!A:H,4,0)</f>
        <v>i5/8 GB DDR4/512 GB SSD/14.0"/WIN 10 PRO 64 BIT/CHARGER/3 YRS WARRANTY</v>
      </c>
      <c r="T30" t="str">
        <f>VLOOKUP(A:A,'[1]Inventory Laptop'!A:H,5,0)</f>
        <v>Intel® Iris® Xe Graphics</v>
      </c>
      <c r="U30" t="str">
        <f>VLOOKUP(A:A,'[1]Inventory Laptop'!A:H,6,0)</f>
        <v>W/ BAG</v>
      </c>
      <c r="V30">
        <f>VLOOKUP(A:A,'[1]Inventory Laptop'!A:I,7,0)</f>
        <v>0</v>
      </c>
      <c r="W30" t="str">
        <f>_xlfn.XLOOKUP($A30,'[1]Inventory Laptop'!A:A,'[1]Inventory Laptop'!H:H,1,0)</f>
        <v>JUMP SOLUTIONS INC.</v>
      </c>
      <c r="X30" t="str">
        <f>VLOOKUP(A:A,'[1]Inventory Laptop'!A:O,11,0)</f>
        <v>THE VILLAGE SERVER, INC.</v>
      </c>
      <c r="Y30" t="str">
        <f>VLOOKUP(A:A,'[1]Inventory Laptop'!A:O,12,0)</f>
        <v>Accounting</v>
      </c>
      <c r="Z30" t="str">
        <f>VLOOKUP(A:A,'[1]Inventory Laptop'!A:O,13,0)</f>
        <v>AVTVSI-ACC-</v>
      </c>
      <c r="AA30" t="str">
        <f>VLOOKUP(A:A,'[1]Inventory Laptop'!A:O,14,0)</f>
        <v>Transfer</v>
      </c>
    </row>
    <row r="31" spans="1:27" x14ac:dyDescent="0.25">
      <c r="A31" t="s">
        <v>183</v>
      </c>
      <c r="B31" t="s">
        <v>30</v>
      </c>
      <c r="C31" t="s">
        <v>184</v>
      </c>
      <c r="D31" t="str">
        <f t="shared" si="0"/>
        <v xml:space="preserve">GAGABU-AN, JAYMAR </v>
      </c>
      <c r="E31" t="s">
        <v>185</v>
      </c>
      <c r="F31" t="str">
        <f>_xlfn.XLOOKUP(E31,[1]Employee!A:A,[1]Employee!D:D,"Not Found",0,1)</f>
        <v>ALLDAY MARTS INC.</v>
      </c>
      <c r="G31" t="str">
        <f>_xlfn.XLOOKUP(E31,[1]Employee!A:A,[1]Employee!E:E,"Not Found")</f>
        <v>FINANCE</v>
      </c>
      <c r="H31" t="str">
        <f>_xlfn.XLOOKUP(E31,[1]Employee!A:A,[1]Employee!F:F,"not FOund")&amp;", "&amp;_xlfn.XLOOKUP(E31,[1]Employee!A:A,[1]Employee!G:G,"Not Founf")</f>
        <v>FINANCE STAFF, HO LAS PINAS</v>
      </c>
      <c r="I31">
        <f>_xlfn.XLOOKUP(E31,[1]Employee!A:A,[1]Employee!I:I,"Not Found")</f>
        <v>9269358255</v>
      </c>
      <c r="J31">
        <v>45411</v>
      </c>
      <c r="K31" t="str">
        <f>_xlfn.XLOOKUP(E31,[1]Employee!A:A,[1]Employee!H:H,"Not Found")&amp;" "&amp;_xlfn.XLOOKUP(E31,[1]Employee!A:A,[1]Employee!K:K,"Not Found")</f>
        <v>DIRECT Active</v>
      </c>
      <c r="M31" t="s">
        <v>186</v>
      </c>
      <c r="N31" t="s">
        <v>52</v>
      </c>
      <c r="O31" t="s">
        <v>148</v>
      </c>
      <c r="P31" t="s">
        <v>187</v>
      </c>
      <c r="Q31" t="str">
        <f>VLOOKUP(A:A,'[1]Inventory Laptop'!A:B,2,0)</f>
        <v>HP</v>
      </c>
      <c r="R31" t="str">
        <f>VLOOKUP(A:A,'[1]Inventory Laptop'!A:C,3,0)</f>
        <v>450 G10 PROBOOK</v>
      </c>
      <c r="S31" t="str">
        <f>VLOOKUP(A:A,'[1]Inventory Laptop'!A:H,4,0)</f>
        <v>i5/8 GB DDR4/1 TB HDD/14.0"/WIN 11 PRO 64 BIT/CHARGER/3 YRS WARRANTY</v>
      </c>
      <c r="T31">
        <f>VLOOKUP(A:A,'[1]Inventory Laptop'!A:H,5,0)</f>
        <v>0</v>
      </c>
      <c r="U31" t="str">
        <f>VLOOKUP(A:A,'[1]Inventory Laptop'!A:H,6,0)</f>
        <v>W/O BAG</v>
      </c>
      <c r="V31">
        <f>VLOOKUP(A:A,'[1]Inventory Laptop'!A:I,7,0)</f>
        <v>0</v>
      </c>
      <c r="W31" t="str">
        <f>_xlfn.XLOOKUP($A31,'[1]Inventory Laptop'!A:A,'[1]Inventory Laptop'!H:H,1,0)</f>
        <v>MERIDIAN I.T. CORPORATION</v>
      </c>
      <c r="X31" t="str">
        <f>VLOOKUP(A:A,'[1]Inventory Laptop'!A:O,11,0)</f>
        <v>ALLDAY RETAIL CONCEPTS INC.</v>
      </c>
      <c r="Y31" t="str">
        <f>VLOOKUP(A:A,'[1]Inventory Laptop'!A:O,12,0)</f>
        <v>Finance</v>
      </c>
      <c r="Z31" t="str">
        <f>VLOOKUP(A:A,'[1]Inventory Laptop'!A:O,13,0)</f>
        <v>AVARCI-FIN-</v>
      </c>
      <c r="AA31" t="str">
        <f>VLOOKUP(A:A,'[1]Inventory Laptop'!A:O,14,0)</f>
        <v>Service Laptop</v>
      </c>
    </row>
    <row r="32" spans="1:27" x14ac:dyDescent="0.25">
      <c r="A32" t="s">
        <v>183</v>
      </c>
      <c r="B32" t="s">
        <v>30</v>
      </c>
      <c r="C32" t="s">
        <v>120</v>
      </c>
      <c r="D32" t="str">
        <f t="shared" si="0"/>
        <v>PEREZ, JENNIFER 45373</v>
      </c>
      <c r="E32" t="s">
        <v>146</v>
      </c>
      <c r="F32" t="str">
        <f>_xlfn.XLOOKUP(E32,[1]Employee!A:A,[1]Employee!D:D,"Not Found",0,1)</f>
        <v>THE VILLAGE SERVER, INC.</v>
      </c>
      <c r="G32" t="str">
        <f>_xlfn.XLOOKUP(E32,[1]Employee!A:A,[1]Employee!E:E,"Not Found")</f>
        <v>MARKETING</v>
      </c>
      <c r="H32" t="str">
        <f>_xlfn.XLOOKUP(E32,[1]Employee!A:A,[1]Employee!F:F,"not FOund")&amp;", "&amp;_xlfn.XLOOKUP(E32,[1]Employee!A:A,[1]Employee!G:G,"Not Founf")</f>
        <v>MARKETING ASSISTANT HQ, HQ MOLINO</v>
      </c>
      <c r="I32">
        <f>_xlfn.XLOOKUP(E32,[1]Employee!A:A,[1]Employee!I:I,"Not Found")</f>
        <v>0</v>
      </c>
      <c r="J32">
        <v>45371</v>
      </c>
      <c r="K32" t="str">
        <f>_xlfn.XLOOKUP(E32,[1]Employee!A:A,[1]Employee!H:H,"Not Found")&amp;" "&amp;_xlfn.XLOOKUP(E32,[1]Employee!A:A,[1]Employee!K:K,"Not Found")</f>
        <v>DIRECT Active</v>
      </c>
      <c r="L32">
        <v>45373</v>
      </c>
      <c r="M32" t="s">
        <v>188</v>
      </c>
      <c r="N32" t="s">
        <v>52</v>
      </c>
      <c r="O32" t="s">
        <v>91</v>
      </c>
      <c r="P32" t="s">
        <v>189</v>
      </c>
      <c r="Q32" t="str">
        <f>VLOOKUP(A:A,'[1]Inventory Laptop'!A:B,2,0)</f>
        <v>HP</v>
      </c>
      <c r="R32" t="str">
        <f>VLOOKUP(A:A,'[1]Inventory Laptop'!A:C,3,0)</f>
        <v>450 G10 PROBOOK</v>
      </c>
      <c r="S32" t="str">
        <f>VLOOKUP(A:A,'[1]Inventory Laptop'!A:H,4,0)</f>
        <v>i5/8 GB DDR4/1 TB HDD/14.0"/WIN 11 PRO 64 BIT/CHARGER/3 YRS WARRANTY</v>
      </c>
      <c r="T32">
        <f>VLOOKUP(A:A,'[1]Inventory Laptop'!A:H,5,0)</f>
        <v>0</v>
      </c>
      <c r="U32" t="str">
        <f>VLOOKUP(A:A,'[1]Inventory Laptop'!A:H,6,0)</f>
        <v>W/O BAG</v>
      </c>
      <c r="V32">
        <f>VLOOKUP(A:A,'[1]Inventory Laptop'!A:I,7,0)</f>
        <v>0</v>
      </c>
      <c r="W32" t="str">
        <f>_xlfn.XLOOKUP($A32,'[1]Inventory Laptop'!A:A,'[1]Inventory Laptop'!H:H,1,0)</f>
        <v>MERIDIAN I.T. CORPORATION</v>
      </c>
      <c r="X32" t="str">
        <f>VLOOKUP(A:A,'[1]Inventory Laptop'!A:O,11,0)</f>
        <v>ALLDAY RETAIL CONCEPTS INC.</v>
      </c>
      <c r="Y32" t="str">
        <f>VLOOKUP(A:A,'[1]Inventory Laptop'!A:O,12,0)</f>
        <v>Finance</v>
      </c>
      <c r="Z32" t="str">
        <f>VLOOKUP(A:A,'[1]Inventory Laptop'!A:O,13,0)</f>
        <v>AVARCI-FIN-</v>
      </c>
      <c r="AA32" t="str">
        <f>VLOOKUP(A:A,'[1]Inventory Laptop'!A:O,14,0)</f>
        <v>Service Laptop</v>
      </c>
    </row>
    <row r="33" spans="1:27" x14ac:dyDescent="0.25">
      <c r="A33" t="s">
        <v>190</v>
      </c>
      <c r="B33" t="s">
        <v>30</v>
      </c>
      <c r="C33" t="s">
        <v>170</v>
      </c>
      <c r="D33" t="str">
        <f t="shared" si="0"/>
        <v xml:space="preserve">BODINO, ANGELA KAREN </v>
      </c>
      <c r="E33" t="s">
        <v>191</v>
      </c>
      <c r="F33" t="str">
        <f>_xlfn.XLOOKUP(E33,[1]Employee!A:A,[1]Employee!D:D,"Not Found",0,1)</f>
        <v>ALLDAY MARTS INC.</v>
      </c>
      <c r="G33" t="str">
        <f>_xlfn.XLOOKUP(E33,[1]Employee!A:A,[1]Employee!E:E,"Not Found")</f>
        <v>MERCHANDISING</v>
      </c>
      <c r="H33" t="str">
        <f>_xlfn.XLOOKUP(E33,[1]Employee!A:A,[1]Employee!F:F,"not FOund")&amp;", "&amp;_xlfn.XLOOKUP(E33,[1]Employee!A:A,[1]Employee!G:G,"Not Founf")</f>
        <v>MERCHANDISING MANAGER, HO LAS PINAS</v>
      </c>
      <c r="I33">
        <f>_xlfn.XLOOKUP(E33,[1]Employee!A:A,[1]Employee!I:I,"Not Found")</f>
        <v>9157703204</v>
      </c>
      <c r="K33" t="str">
        <f>_xlfn.XLOOKUP(E33,[1]Employee!A:A,[1]Employee!H:H,"Not Found")&amp;" "&amp;_xlfn.XLOOKUP(E33,[1]Employee!A:A,[1]Employee!K:K,"Not Found")</f>
        <v>DIRECT Active</v>
      </c>
      <c r="M33" t="s">
        <v>192</v>
      </c>
      <c r="N33" t="s">
        <v>108</v>
      </c>
      <c r="O33" t="s">
        <v>143</v>
      </c>
      <c r="P33" t="s">
        <v>193</v>
      </c>
      <c r="Q33" t="str">
        <f>VLOOKUP(A:A,'[1]Inventory Laptop'!A:B,2,0)</f>
        <v>HP</v>
      </c>
      <c r="R33" t="str">
        <f>VLOOKUP(A:A,'[1]Inventory Laptop'!A:C,3,0)</f>
        <v>440 G08 PROBOOK</v>
      </c>
      <c r="S33" t="str">
        <f>VLOOKUP(A:A,'[1]Inventory Laptop'!A:H,4,0)</f>
        <v>i5/16 GB DDR4/512 GB SSD/14.0"/WIN 10 PRO 64 BIT/CHARGER/3 YRS WARRANTY</v>
      </c>
      <c r="T33">
        <f>VLOOKUP(A:A,'[1]Inventory Laptop'!A:H,5,0)</f>
        <v>0</v>
      </c>
      <c r="U33" t="str">
        <f>VLOOKUP(A:A,'[1]Inventory Laptop'!A:H,6,0)</f>
        <v>W/O BAG</v>
      </c>
      <c r="V33">
        <f>VLOOKUP(A:A,'[1]Inventory Laptop'!A:I,7,0)</f>
        <v>0</v>
      </c>
      <c r="W33" t="str">
        <f>_xlfn.XLOOKUP($A33,'[1]Inventory Laptop'!A:A,'[1]Inventory Laptop'!H:H,1,0)</f>
        <v>JUMP SOLUTIONS INC.</v>
      </c>
      <c r="X33" t="str">
        <f>VLOOKUP(A:A,'[1]Inventory Laptop'!A:O,11,0)</f>
        <v>ALLDAY MARTS INC.</v>
      </c>
      <c r="Y33" t="str">
        <f>VLOOKUP(A:A,'[1]Inventory Laptop'!A:O,12,0)</f>
        <v>Merchandising</v>
      </c>
      <c r="Z33" t="str">
        <f>VLOOKUP(A:A,'[1]Inventory Laptop'!A:O,13,0)</f>
        <v>HOF-ADM-MERL016</v>
      </c>
      <c r="AA33" t="s">
        <v>161</v>
      </c>
    </row>
    <row r="34" spans="1:27" x14ac:dyDescent="0.25">
      <c r="A34" t="s">
        <v>194</v>
      </c>
      <c r="B34" t="s">
        <v>30</v>
      </c>
      <c r="C34" t="s">
        <v>195</v>
      </c>
      <c r="D34" t="str">
        <f t="shared" si="0"/>
        <v xml:space="preserve">SILANGAN, PRINCESS </v>
      </c>
      <c r="E34" t="s">
        <v>196</v>
      </c>
      <c r="F34" t="str">
        <f>_xlfn.XLOOKUP(E34,[1]Employee!A:A,[1]Employee!D:D,"Not Found",0,1)</f>
        <v>THE VILLAGE SERVER, INC.</v>
      </c>
      <c r="G34" t="str">
        <f>_xlfn.XLOOKUP(E34,[1]Employee!A:A,[1]Employee!E:E,"Not Found")</f>
        <v>INTERIOR DESIGN</v>
      </c>
      <c r="H34" t="str">
        <f>_xlfn.XLOOKUP(E34,[1]Employee!A:A,[1]Employee!F:F,"not FOund")&amp;", "&amp;_xlfn.XLOOKUP(E34,[1]Employee!A:A,[1]Employee!G:G,"Not Founf")</f>
        <v>JUNIOR DESIGNER, HO LAS PINAS</v>
      </c>
      <c r="I34">
        <f>_xlfn.XLOOKUP(E34,[1]Employee!A:A,[1]Employee!I:I,"Not Found")</f>
        <v>9611247759</v>
      </c>
      <c r="J34">
        <v>45359</v>
      </c>
      <c r="K34" t="str">
        <f>_xlfn.XLOOKUP(E34,[1]Employee!A:A,[1]Employee!H:H,"Not Found")&amp;" "&amp;_xlfn.XLOOKUP(E34,[1]Employee!A:A,[1]Employee!K:K,"Not Found")</f>
        <v>DIRECT Active</v>
      </c>
      <c r="M34" t="s">
        <v>197</v>
      </c>
      <c r="N34" t="s">
        <v>52</v>
      </c>
      <c r="O34" t="s">
        <v>198</v>
      </c>
      <c r="P34" t="s">
        <v>199</v>
      </c>
      <c r="Q34" t="str">
        <f>VLOOKUP(A:A,'[1]Inventory Laptop'!A:B,2,0)</f>
        <v>MSI</v>
      </c>
      <c r="R34" t="str">
        <f>VLOOKUP(A:A,'[1]Inventory Laptop'!A:C,3,0)</f>
        <v>GF63 Thin 11SC</v>
      </c>
      <c r="S34" t="str">
        <f>VLOOKUP(A:A,'[1]Inventory Laptop'!A:H,4,0)</f>
        <v>i7/16 GB DDR4/512 GB SSD/15.6"/WIN 10 PRO 64 BIT/CHARGER/3 YRS WARRANTY</v>
      </c>
      <c r="T34" t="str">
        <f>VLOOKUP(A:A,'[1]Inventory Laptop'!A:H,5,0)</f>
        <v>NVIDIA GeForce RTX 3050</v>
      </c>
      <c r="U34" t="str">
        <f>VLOOKUP(A:A,'[1]Inventory Laptop'!A:H,6,0)</f>
        <v>W/ BAG</v>
      </c>
      <c r="V34">
        <f>VLOOKUP(A:A,'[1]Inventory Laptop'!A:I,7,0)</f>
        <v>0</v>
      </c>
      <c r="W34" t="str">
        <f>_xlfn.XLOOKUP($A34,'[1]Inventory Laptop'!A:A,'[1]Inventory Laptop'!H:H,1,0)</f>
        <v>JUMP SOLUTIONS INC.</v>
      </c>
      <c r="X34" t="str">
        <f>VLOOKUP(A:A,'[1]Inventory Laptop'!A:O,11,0)</f>
        <v>THE VILLAGE SERVER, INC.</v>
      </c>
      <c r="Y34" t="str">
        <f>VLOOKUP(A:A,'[1]Inventory Laptop'!A:O,12,0)</f>
        <v>Interior Design</v>
      </c>
      <c r="Z34" t="str">
        <f>VLOOKUP(A:A,'[1]Inventory Laptop'!A:O,13,0)</f>
        <v>AVTVSI-ID-</v>
      </c>
      <c r="AA34" t="str">
        <f>VLOOKUP(A:A,'[1]Inventory Laptop'!A:O,14,0)</f>
        <v>Transfer</v>
      </c>
    </row>
    <row r="35" spans="1:27" x14ac:dyDescent="0.25">
      <c r="A35" t="s">
        <v>200</v>
      </c>
      <c r="B35" t="s">
        <v>30</v>
      </c>
      <c r="C35" t="s">
        <v>201</v>
      </c>
      <c r="D35" t="str">
        <f t="shared" si="0"/>
        <v xml:space="preserve">MONTENEGRO, MARK </v>
      </c>
      <c r="E35" t="s">
        <v>202</v>
      </c>
      <c r="F35" t="str">
        <f>_xlfn.XLOOKUP(E35,[1]Employee!A:A,[1]Employee!D:D,"Not Found",0,1)</f>
        <v>ALLDAY MARTS INC.</v>
      </c>
      <c r="G35" t="str">
        <f>_xlfn.XLOOKUP(E35,[1]Employee!A:A,[1]Employee!E:E,"Not Found")</f>
        <v>STORE - OPERATIONS</v>
      </c>
      <c r="H35" t="str">
        <f>_xlfn.XLOOKUP(E35,[1]Employee!A:A,[1]Employee!F:F,"not FOund")&amp;", "&amp;_xlfn.XLOOKUP(E35,[1]Employee!A:A,[1]Employee!G:G,"Not Founf")</f>
        <v>WAREHOUSE SUPERVISOR, WAREHOUSE</v>
      </c>
      <c r="I35">
        <f>_xlfn.XLOOKUP(E35,[1]Employee!A:A,[1]Employee!I:I,"Not Found")</f>
        <v>9756602509</v>
      </c>
      <c r="K35" t="str">
        <f>_xlfn.XLOOKUP(E35,[1]Employee!A:A,[1]Employee!H:H,"Not Found")&amp;" "&amp;_xlfn.XLOOKUP(E35,[1]Employee!A:A,[1]Employee!K:K,"Not Found")</f>
        <v>DIRECT Active</v>
      </c>
      <c r="M35" t="s">
        <v>203</v>
      </c>
      <c r="N35" t="s">
        <v>52</v>
      </c>
      <c r="O35" t="s">
        <v>204</v>
      </c>
      <c r="P35" t="s">
        <v>205</v>
      </c>
      <c r="Q35" t="str">
        <f>VLOOKUP(A:A,'[1]Inventory Laptop'!A:B,2,0)</f>
        <v>ACER</v>
      </c>
      <c r="R35" t="str">
        <f>VLOOKUP(A:A,'[1]Inventory Laptop'!A:C,3,0)</f>
        <v>P259 TRAVELMATE</v>
      </c>
      <c r="S35" t="str">
        <f>VLOOKUP(A:A,'[1]Inventory Laptop'!A:H,4,0)</f>
        <v>i5/8 GB DDR4/512 GB HDD/14.0"/WIN 10 PRO 64 BIT/CHARGER/3 YRS WARRANTY</v>
      </c>
      <c r="U35" t="str">
        <f>VLOOKUP(A:A,'[1]Inventory Laptop'!A:H,6,0)</f>
        <v>W/O BAG</v>
      </c>
      <c r="W35">
        <f>_xlfn.XLOOKUP($A35,'[1]Inventory Laptop'!A:A,'[1]Inventory Laptop'!H:H,1,0)</f>
        <v>0</v>
      </c>
      <c r="X35">
        <f>VLOOKUP(A:A,'[1]Inventory Laptop'!A:O,11,0)</f>
        <v>0</v>
      </c>
      <c r="Y35">
        <f>VLOOKUP(A:A,'[1]Inventory Laptop'!A:O,12,0)</f>
        <v>0</v>
      </c>
      <c r="Z35" t="e">
        <f>VLOOKUP(A:A,'[1]Inventory Laptop'!A:O,13,0)</f>
        <v>#N/A</v>
      </c>
      <c r="AA35" t="str">
        <f>VLOOKUP(A:A,'[1]Inventory Laptop'!A:O,14,0)</f>
        <v>Service Laptop</v>
      </c>
    </row>
    <row r="36" spans="1:27" x14ac:dyDescent="0.25">
      <c r="A36" t="s">
        <v>200</v>
      </c>
      <c r="B36" t="s">
        <v>30</v>
      </c>
      <c r="C36" t="s">
        <v>120</v>
      </c>
      <c r="D36" t="str">
        <f t="shared" si="0"/>
        <v>COMENDADOR, JERLYN 45408</v>
      </c>
      <c r="E36" t="s">
        <v>206</v>
      </c>
      <c r="F36" t="str">
        <f>_xlfn.XLOOKUP(E36,[1]Employee!A:A,[1]Employee!D:D,"Not Found",0,1)</f>
        <v>THE VILLAGE SERVER, INC.</v>
      </c>
      <c r="G36" t="str">
        <f>_xlfn.XLOOKUP(E36,[1]Employee!A:A,[1]Employee!E:E,"Not Found")</f>
        <v>CENTRAL OPERATIONS</v>
      </c>
      <c r="H36" t="str">
        <f>_xlfn.XLOOKUP(E36,[1]Employee!A:A,[1]Employee!F:F,"not FOund")&amp;", "&amp;_xlfn.XLOOKUP(E36,[1]Employee!A:A,[1]Employee!G:G,"Not Founf")</f>
        <v>OPERATION ASSISTANT, HO LAS PINAS</v>
      </c>
      <c r="I36">
        <f>_xlfn.XLOOKUP(E36,[1]Employee!A:A,[1]Employee!I:I,"Not Found")</f>
        <v>0</v>
      </c>
      <c r="K36" t="str">
        <f>_xlfn.XLOOKUP(E36,[1]Employee!A:A,[1]Employee!H:H,"Not Found")&amp;" "&amp;_xlfn.XLOOKUP(E36,[1]Employee!A:A,[1]Employee!K:K,"Not Found")</f>
        <v>DIRECT Active</v>
      </c>
      <c r="L36">
        <v>45408</v>
      </c>
      <c r="M36" t="s">
        <v>207</v>
      </c>
      <c r="Q36" t="str">
        <f>VLOOKUP(A:A,'[1]Inventory Laptop'!A:B,2,0)</f>
        <v>ACER</v>
      </c>
      <c r="R36" t="str">
        <f>VLOOKUP(A:A,'[1]Inventory Laptop'!A:C,3,0)</f>
        <v>P259 TRAVELMATE</v>
      </c>
      <c r="S36" t="str">
        <f>VLOOKUP(A:A,'[1]Inventory Laptop'!A:H,4,0)</f>
        <v>i5/8 GB DDR4/512 GB HDD/14.0"/WIN 10 PRO 64 BIT/CHARGER/3 YRS WARRANTY</v>
      </c>
      <c r="T36">
        <f>VLOOKUP(A:A,'[1]Inventory Laptop'!A:H,5,0)</f>
        <v>0</v>
      </c>
      <c r="U36" t="str">
        <f>VLOOKUP(A:A,'[1]Inventory Laptop'!A:H,6,0)</f>
        <v>W/O BAG</v>
      </c>
      <c r="V36">
        <f>VLOOKUP(A:A,'[1]Inventory Laptop'!A:I,7,0)</f>
        <v>0</v>
      </c>
      <c r="W36">
        <f>_xlfn.XLOOKUP($A36,'[1]Inventory Laptop'!A:A,'[1]Inventory Laptop'!H:H,1,0)</f>
        <v>0</v>
      </c>
      <c r="X36">
        <f>VLOOKUP(A:A,'[1]Inventory Laptop'!A:O,11,0)</f>
        <v>0</v>
      </c>
      <c r="Y36">
        <f>VLOOKUP(A:A,'[1]Inventory Laptop'!A:O,12,0)</f>
        <v>0</v>
      </c>
      <c r="Z36" t="e">
        <f>VLOOKUP(A:A,'[1]Inventory Laptop'!A:O,13,0)</f>
        <v>#N/A</v>
      </c>
      <c r="AA36" t="str">
        <f>VLOOKUP(A:A,'[1]Inventory Laptop'!A:O,14,0)</f>
        <v>Service Laptop</v>
      </c>
    </row>
    <row r="37" spans="1:27" x14ac:dyDescent="0.25">
      <c r="A37" t="s">
        <v>208</v>
      </c>
      <c r="B37" t="s">
        <v>30</v>
      </c>
      <c r="C37" t="s">
        <v>209</v>
      </c>
      <c r="D37" t="str">
        <f t="shared" si="0"/>
        <v xml:space="preserve">MANGHARES, MARY JOY </v>
      </c>
      <c r="E37" t="s">
        <v>210</v>
      </c>
      <c r="F37" t="str">
        <f>_xlfn.XLOOKUP(E37,[1]Employee!A:A,[1]Employee!D:D,"Not Found",0,1)</f>
        <v>ALLHOME CORP.</v>
      </c>
      <c r="G37" t="str">
        <f>_xlfn.XLOOKUP(E37,[1]Employee!A:A,[1]Employee!E:E,"Not Found")</f>
        <v>FINANCE - CREDIT &amp; COLLECTION</v>
      </c>
      <c r="H37" t="str">
        <f>_xlfn.XLOOKUP(E37,[1]Employee!A:A,[1]Employee!F:F,"not FOund")&amp;", "&amp;_xlfn.XLOOKUP(E37,[1]Employee!A:A,[1]Employee!G:G,"Not Founf")</f>
        <v>BILLING, HO LAS PINAS</v>
      </c>
      <c r="I37">
        <f>_xlfn.XLOOKUP(E37,[1]Employee!A:A,[1]Employee!I:I,"Not Found")</f>
        <v>9205453416</v>
      </c>
      <c r="J37">
        <v>45348</v>
      </c>
      <c r="K37" t="str">
        <f>_xlfn.XLOOKUP(E37,[1]Employee!A:A,[1]Employee!H:H,"Not Found")&amp;" "&amp;_xlfn.XLOOKUP(E37,[1]Employee!A:A,[1]Employee!K:K,"Not Found")</f>
        <v>DIRECT Active</v>
      </c>
      <c r="M37" t="s">
        <v>211</v>
      </c>
      <c r="N37" t="s">
        <v>59</v>
      </c>
      <c r="O37" t="s">
        <v>91</v>
      </c>
      <c r="P37" t="s">
        <v>212</v>
      </c>
      <c r="Q37" t="str">
        <f>VLOOKUP(A:A,'[1]Inventory Laptop'!A:B,2,0)</f>
        <v>ACER</v>
      </c>
      <c r="R37" t="str">
        <f>VLOOKUP(A:A,'[1]Inventory Laptop'!A:C,3,0)</f>
        <v>A514-54G ASPIRE</v>
      </c>
      <c r="S37" t="str">
        <f>VLOOKUP(A:A,'[1]Inventory Laptop'!A:H,4,0)</f>
        <v>i7/8 GB DDR4/256 GB SSD + 1 TB HDD/15.6"/WIN 11 HOME 64 BIT/CHARGER/3 YRS WARRANTY</v>
      </c>
      <c r="T37">
        <f>VLOOKUP(A:A,'[1]Inventory Laptop'!A:H,5,0)</f>
        <v>0</v>
      </c>
      <c r="U37" t="str">
        <f>VLOOKUP(A:A,'[1]Inventory Laptop'!A:H,6,0)</f>
        <v>W/O BAG</v>
      </c>
      <c r="V37">
        <f>VLOOKUP(A:A,'[1]Inventory Laptop'!A:I,7,0)</f>
        <v>0</v>
      </c>
      <c r="W37" t="str">
        <f>_xlfn.XLOOKUP($A37,'[1]Inventory Laptop'!A:A,'[1]Inventory Laptop'!H:H,1,0)</f>
        <v>PROVANTAGE</v>
      </c>
      <c r="X37" t="str">
        <f>VLOOKUP(A:A,'[1]Inventory Laptop'!A:O,11,0)</f>
        <v>ALLHOME CORP.</v>
      </c>
      <c r="Y37" t="str">
        <f>VLOOKUP(A:A,'[1]Inventory Laptop'!A:O,12,0)</f>
        <v>Accounting &amp; Finance</v>
      </c>
      <c r="Z37" t="str">
        <f>VLOOKUP(A:A,'[1]Inventory Laptop'!A:O,13,0)</f>
        <v>AVAHC-ACC-</v>
      </c>
      <c r="AA37" t="str">
        <f>VLOOKUP(A:A,'[1]Inventory Laptop'!A:O,14,0)</f>
        <v>Transfer</v>
      </c>
    </row>
    <row r="38" spans="1:27" x14ac:dyDescent="0.25">
      <c r="A38" t="s">
        <v>213</v>
      </c>
      <c r="B38" t="s">
        <v>30</v>
      </c>
      <c r="C38" t="s">
        <v>158</v>
      </c>
      <c r="D38" t="str">
        <f t="shared" si="0"/>
        <v xml:space="preserve">ANCHETA, MA. FRANS ANN </v>
      </c>
      <c r="E38" t="s">
        <v>214</v>
      </c>
      <c r="F38" t="str">
        <f>_xlfn.XLOOKUP(E38,[1]Employee!A:A,[1]Employee!D:D,"Not Found",0,1)</f>
        <v>ALLHOME CORP.</v>
      </c>
      <c r="G38" t="str">
        <f>_xlfn.XLOOKUP(E38,[1]Employee!A:A,[1]Employee!E:E,"Not Found")</f>
        <v>MARKETING</v>
      </c>
      <c r="H38" t="str">
        <f>_xlfn.XLOOKUP(E38,[1]Employee!A:A,[1]Employee!F:F,"not FOund")&amp;", "&amp;_xlfn.XLOOKUP(E38,[1]Employee!A:A,[1]Employee!G:G,"Not Founf")</f>
        <v>SENIOR MARKETING LOCAL STORE, HO LAS PINAS</v>
      </c>
      <c r="I38">
        <f>_xlfn.XLOOKUP(E38,[1]Employee!A:A,[1]Employee!I:I,"Not Found")</f>
        <v>9959209910</v>
      </c>
      <c r="J38">
        <v>45344</v>
      </c>
      <c r="K38" t="str">
        <f>_xlfn.XLOOKUP(E38,[1]Employee!A:A,[1]Employee!H:H,"Not Found")&amp;" "&amp;_xlfn.XLOOKUP(E38,[1]Employee!A:A,[1]Employee!K:K,"Not Found")</f>
        <v>DIRECT Active</v>
      </c>
      <c r="M38" t="s">
        <v>215</v>
      </c>
      <c r="N38" t="s">
        <v>59</v>
      </c>
      <c r="O38" t="s">
        <v>148</v>
      </c>
      <c r="P38" t="s">
        <v>216</v>
      </c>
      <c r="Q38" t="str">
        <f>VLOOKUP(A:A,'[1]Inventory Laptop'!A:B,2,0)</f>
        <v>MACBOOK</v>
      </c>
      <c r="R38" t="str">
        <f>VLOOKUP(A:A,'[1]Inventory Laptop'!A:C,3,0)</f>
        <v>AIR M1, 2020</v>
      </c>
      <c r="S38" t="str">
        <f>VLOOKUP(A:A,'[1]Inventory Laptop'!A:H,4,0)</f>
        <v>M1/8GB /256 GB SSD/13.6"/macOS Monterey Version 12.5/CHARGER/3 YRS WARRANTY</v>
      </c>
      <c r="T38">
        <f>VLOOKUP(A:A,'[1]Inventory Laptop'!A:H,5,0)</f>
        <v>0</v>
      </c>
      <c r="U38" t="str">
        <f>VLOOKUP(A:A,'[1]Inventory Laptop'!A:H,6,0)</f>
        <v>W/O BAG</v>
      </c>
      <c r="V38">
        <f>VLOOKUP(A:A,'[1]Inventory Laptop'!A:I,7,0)</f>
        <v>0</v>
      </c>
      <c r="W38" t="str">
        <f>_xlfn.XLOOKUP($A38,'[1]Inventory Laptop'!A:A,'[1]Inventory Laptop'!H:H,1,0)</f>
        <v>ALLHOME CORP.</v>
      </c>
      <c r="X38" t="str">
        <f>VLOOKUP(A:A,'[1]Inventory Laptop'!A:O,11,0)</f>
        <v>ALLHOME CORP.</v>
      </c>
      <c r="Y38" t="str">
        <f>VLOOKUP(A:A,'[1]Inventory Laptop'!A:O,12,0)</f>
        <v>Marketing</v>
      </c>
      <c r="Z38" t="str">
        <f>VLOOKUP(A:A,'[1]Inventory Laptop'!A:O,13,0)</f>
        <v>AVAHC-MAR-</v>
      </c>
      <c r="AA38" t="str">
        <f>VLOOKUP(A:A,'[1]Inventory Laptop'!A:O,14,0)</f>
        <v>Transfer</v>
      </c>
    </row>
    <row r="39" spans="1:27" x14ac:dyDescent="0.25">
      <c r="A39" t="s">
        <v>217</v>
      </c>
      <c r="C39" t="s">
        <v>218</v>
      </c>
      <c r="D39" t="str">
        <f t="shared" si="0"/>
        <v xml:space="preserve">LINGAT, ANGIE </v>
      </c>
      <c r="E39" t="s">
        <v>219</v>
      </c>
      <c r="F39" t="str">
        <f>_xlfn.XLOOKUP(E39,[1]Employee!A:A,[1]Employee!D:D,"Not Found",0,1)</f>
        <v>THE VILLAGE SERVER, INC.</v>
      </c>
      <c r="G39" t="str">
        <f>_xlfn.XLOOKUP(E39,[1]Employee!A:A,[1]Employee!E:E,"Not Found")</f>
        <v>LOST AND PREVENTION DEPARTMENT</v>
      </c>
      <c r="H39" t="str">
        <f>_xlfn.XLOOKUP(E39,[1]Employee!A:A,[1]Employee!F:F,"not FOund")&amp;", "&amp;_xlfn.XLOOKUP(E39,[1]Employee!A:A,[1]Employee!G:G,"Not Founf")</f>
        <v>AUDITOR, HO LAS PINAS</v>
      </c>
      <c r="I39">
        <f>_xlfn.XLOOKUP(E39,[1]Employee!A:A,[1]Employee!I:I,"Not Found")</f>
        <v>9184767212</v>
      </c>
      <c r="J39">
        <v>45334</v>
      </c>
      <c r="K39" t="str">
        <f>_xlfn.XLOOKUP(E39,[1]Employee!A:A,[1]Employee!H:H,"Not Found")&amp;" "&amp;_xlfn.XLOOKUP(E39,[1]Employee!A:A,[1]Employee!K:K,"Not Found")</f>
        <v>DIRECT Active</v>
      </c>
      <c r="M39" t="s">
        <v>220</v>
      </c>
      <c r="N39" t="s">
        <v>52</v>
      </c>
      <c r="O39" t="s">
        <v>167</v>
      </c>
      <c r="P39" t="s">
        <v>216</v>
      </c>
      <c r="Q39" t="str">
        <f>VLOOKUP(A:A,'[1]Inventory Laptop'!A:B,2,0)</f>
        <v>IPAD</v>
      </c>
      <c r="R39">
        <f>VLOOKUP(A:A,'[1]Inventory Laptop'!A:C,3,0)</f>
        <v>0</v>
      </c>
      <c r="S39">
        <f>VLOOKUP(A:A,'[1]Inventory Laptop'!A:H,4,0)</f>
        <v>0</v>
      </c>
      <c r="T39">
        <f>VLOOKUP(A:A,'[1]Inventory Laptop'!A:H,5,0)</f>
        <v>0</v>
      </c>
      <c r="U39">
        <f>VLOOKUP(A:A,'[1]Inventory Laptop'!A:H,6,0)</f>
        <v>0</v>
      </c>
      <c r="V39">
        <f>VLOOKUP(A:A,'[1]Inventory Laptop'!A:I,7,0)</f>
        <v>0</v>
      </c>
      <c r="W39">
        <f>_xlfn.XLOOKUP($A39,'[1]Inventory Laptop'!A:A,'[1]Inventory Laptop'!H:H,1,0)</f>
        <v>0</v>
      </c>
      <c r="X39">
        <f>VLOOKUP(A:A,'[1]Inventory Laptop'!A:O,11,0)</f>
        <v>0</v>
      </c>
      <c r="Y39">
        <f>VLOOKUP(A:A,'[1]Inventory Laptop'!A:O,12,0)</f>
        <v>0</v>
      </c>
      <c r="Z39" t="e">
        <f>VLOOKUP(A:A,'[1]Inventory Laptop'!A:O,13,0)</f>
        <v>#N/A</v>
      </c>
      <c r="AA39" t="str">
        <f>VLOOKUP(A:A,'[1]Inventory Laptop'!A:O,14,0)</f>
        <v>Transfer</v>
      </c>
    </row>
    <row r="40" spans="1:27" x14ac:dyDescent="0.25">
      <c r="A40" t="s">
        <v>221</v>
      </c>
      <c r="B40" t="s">
        <v>30</v>
      </c>
      <c r="C40" t="s">
        <v>222</v>
      </c>
      <c r="D40" t="str">
        <f t="shared" si="0"/>
        <v xml:space="preserve">QUIMSON, JOSEPHINE </v>
      </c>
      <c r="E40" t="s">
        <v>223</v>
      </c>
      <c r="F40" t="str">
        <f>_xlfn.XLOOKUP(E40,[1]Employee!A:A,[1]Employee!D:D,"Not Found",0,1)</f>
        <v>CMSTAR MANAGEMENT, INC.</v>
      </c>
      <c r="G40" t="str">
        <f>_xlfn.XLOOKUP(E40,[1]Employee!A:A,[1]Employee!E:E,"Not Found")</f>
        <v>ACCOUNTING</v>
      </c>
      <c r="H40" t="str">
        <f>_xlfn.XLOOKUP(E40,[1]Employee!A:A,[1]Employee!F:F,"not FOund")&amp;", "&amp;_xlfn.XLOOKUP(E40,[1]Employee!A:A,[1]Employee!G:G,"Not Founf")</f>
        <v>ACCOUNTING LPD, HO LAS PINAS</v>
      </c>
      <c r="I40">
        <f>_xlfn.XLOOKUP(E40,[1]Employee!A:A,[1]Employee!I:I,"Not Found")</f>
        <v>9912053955</v>
      </c>
      <c r="J40">
        <v>45334</v>
      </c>
      <c r="K40" t="str">
        <f>_xlfn.XLOOKUP(E40,[1]Employee!A:A,[1]Employee!H:H,"Not Found")&amp;" "&amp;_xlfn.XLOOKUP(E40,[1]Employee!A:A,[1]Employee!K:K,"Not Found")</f>
        <v>AGENCY Active</v>
      </c>
      <c r="M40" t="s">
        <v>224</v>
      </c>
      <c r="N40" t="s">
        <v>52</v>
      </c>
      <c r="O40" t="s">
        <v>159</v>
      </c>
      <c r="P40" t="s">
        <v>216</v>
      </c>
      <c r="Q40" t="str">
        <f>VLOOKUP(A:A,'[1]Inventory Laptop'!A:B,2,0)</f>
        <v>MSI</v>
      </c>
      <c r="R40" t="str">
        <f>VLOOKUP(A:A,'[1]Inventory Laptop'!A:C,3,0)</f>
        <v>GF63 Thin 11SC</v>
      </c>
      <c r="S40" t="str">
        <f>VLOOKUP(A:A,'[1]Inventory Laptop'!A:H,4,0)</f>
        <v>i7/16 GB DDR4/512 GB SSD/15.6"/WIN 10 PRO 64 BIT/CHARGER/3 YRS WARRANTY</v>
      </c>
      <c r="T40" t="str">
        <f>VLOOKUP(A:A,'[1]Inventory Laptop'!A:H,5,0)</f>
        <v>NVIDIA GeForce RTX 3050</v>
      </c>
      <c r="U40" t="str">
        <f>VLOOKUP(A:A,'[1]Inventory Laptop'!A:H,6,0)</f>
        <v>W/O BAG</v>
      </c>
      <c r="V40">
        <f>VLOOKUP(A:A,'[1]Inventory Laptop'!A:I,7,0)</f>
        <v>0</v>
      </c>
      <c r="W40" t="str">
        <f>_xlfn.XLOOKUP($A40,'[1]Inventory Laptop'!A:A,'[1]Inventory Laptop'!H:H,1,0)</f>
        <v>JUMP SOLUTIONS INC.</v>
      </c>
      <c r="X40" t="str">
        <f>VLOOKUP(A:A,'[1]Inventory Laptop'!A:O,11,0)</f>
        <v>THE VILLAGE SERVER, INC.</v>
      </c>
      <c r="Y40" t="str">
        <f>VLOOKUP(A:A,'[1]Inventory Laptop'!A:O,12,0)</f>
        <v>Accounting</v>
      </c>
      <c r="Z40" t="str">
        <f>VLOOKUP(A:A,'[1]Inventory Laptop'!A:O,13,0)</f>
        <v>AVTVSI-ACC-</v>
      </c>
      <c r="AA40" t="str">
        <f>VLOOKUP(A:A,'[1]Inventory Laptop'!A:O,14,0)</f>
        <v>Transfer</v>
      </c>
    </row>
    <row r="41" spans="1:27" x14ac:dyDescent="0.25">
      <c r="A41" t="s">
        <v>225</v>
      </c>
      <c r="B41" t="s">
        <v>30</v>
      </c>
      <c r="C41" t="s">
        <v>226</v>
      </c>
      <c r="D41" t="str">
        <f t="shared" si="0"/>
        <v xml:space="preserve">PANIS, REGINO III </v>
      </c>
      <c r="E41" t="s">
        <v>227</v>
      </c>
      <c r="F41" t="str">
        <f>_xlfn.XLOOKUP(E41,[1]Employee!A:A,[1]Employee!D:D,"Not Found",0,1)</f>
        <v>CMSTAR MANAGEMENT, INC.</v>
      </c>
      <c r="G41" t="str">
        <f>_xlfn.XLOOKUP(E41,[1]Employee!A:A,[1]Employee!E:E,"Not Found")</f>
        <v>ACCOUNTING</v>
      </c>
      <c r="H41" t="str">
        <f>_xlfn.XLOOKUP(E41,[1]Employee!A:A,[1]Employee!F:F,"not FOund")&amp;", "&amp;_xlfn.XLOOKUP(E41,[1]Employee!A:A,[1]Employee!G:G,"Not Founf")</f>
        <v>DATA ENCODER, HO LAS PINAS</v>
      </c>
      <c r="I41">
        <f>_xlfn.XLOOKUP(E41,[1]Employee!A:A,[1]Employee!I:I,"Not Found")</f>
        <v>963752403</v>
      </c>
      <c r="J41">
        <v>45327</v>
      </c>
      <c r="K41" t="str">
        <f>_xlfn.XLOOKUP(E41,[1]Employee!A:A,[1]Employee!H:H,"Not Found")&amp;" "&amp;_xlfn.XLOOKUP(E41,[1]Employee!A:A,[1]Employee!K:K,"Not Found")</f>
        <v>AGENCY Active</v>
      </c>
      <c r="M41" t="s">
        <v>228</v>
      </c>
      <c r="N41" t="s">
        <v>41</v>
      </c>
      <c r="O41" t="s">
        <v>159</v>
      </c>
      <c r="P41" t="s">
        <v>229</v>
      </c>
      <c r="Q41" t="str">
        <f>VLOOKUP(A:A,'[1]Inventory Laptop'!A:B,2,0)</f>
        <v>LENOVO</v>
      </c>
      <c r="R41" t="str">
        <f>VLOOKUP(A:A,'[1]Inventory Laptop'!A:C,3,0)</f>
        <v>ThinkBook 15 G2 ITL</v>
      </c>
      <c r="S41" t="str">
        <f>VLOOKUP(A:A,'[1]Inventory Laptop'!A:H,4,0)</f>
        <v>i5/16 GB DDR4/512 GB SSD/15.6"/WIN 11 PRO 64 BIT/CHARGER/3 YRS WARRANTY</v>
      </c>
      <c r="T41" t="str">
        <f>VLOOKUP(A:A,'[1]Inventory Laptop'!A:H,5,0)</f>
        <v>NVIDIA GeForce MX450 2GB</v>
      </c>
      <c r="U41" t="str">
        <f>VLOOKUP(A:A,'[1]Inventory Laptop'!A:H,6,0)</f>
        <v>W/ BAG</v>
      </c>
      <c r="V41">
        <f>VLOOKUP(A:A,'[1]Inventory Laptop'!A:I,7,0)</f>
        <v>0</v>
      </c>
      <c r="W41" t="str">
        <f>_xlfn.XLOOKUP($A41,'[1]Inventory Laptop'!A:A,'[1]Inventory Laptop'!H:H,1,0)</f>
        <v>MUSTARDSEED</v>
      </c>
      <c r="X41" t="str">
        <f>VLOOKUP(A:A,'[1]Inventory Laptop'!A:O,11,0)</f>
        <v>CMSTAR MANAGEMENT, INC.</v>
      </c>
      <c r="Y41" t="str">
        <f>VLOOKUP(A:A,'[1]Inventory Laptop'!A:O,12,0)</f>
        <v>Accounting</v>
      </c>
      <c r="Z41" t="str">
        <f>VLOOKUP(A:A,'[1]Inventory Laptop'!A:O,13,0)</f>
        <v>AVCMI-ACC-</v>
      </c>
      <c r="AA41" t="str">
        <f>VLOOKUP(A:A,'[1]Inventory Laptop'!A:O,14,0)</f>
        <v>Transfer</v>
      </c>
    </row>
    <row r="42" spans="1:27" x14ac:dyDescent="0.25">
      <c r="A42" t="s">
        <v>230</v>
      </c>
      <c r="B42" t="s">
        <v>30</v>
      </c>
      <c r="C42" t="s">
        <v>231</v>
      </c>
      <c r="D42" t="str">
        <f t="shared" si="0"/>
        <v xml:space="preserve">VIAÑA, JAGSY </v>
      </c>
      <c r="E42" t="s">
        <v>232</v>
      </c>
      <c r="F42" t="str">
        <f>_xlfn.XLOOKUP(E42,[1]Employee!A:A,[1]Employee!D:D,"Not Found",0,1)</f>
        <v>FAMILY SHOPPERS UNLIMITED, INC.</v>
      </c>
      <c r="G42" t="str">
        <f>_xlfn.XLOOKUP(E42,[1]Employee!A:A,[1]Employee!E:E,"Not Found")</f>
        <v>MARKETING</v>
      </c>
      <c r="H42" t="str">
        <f>_xlfn.XLOOKUP(E42,[1]Employee!A:A,[1]Employee!F:F,"not FOund")&amp;", "&amp;_xlfn.XLOOKUP(E42,[1]Employee!A:A,[1]Employee!G:G,"Not Founf")</f>
        <v>GRAPHIC ARTIST - WCC, HO LAS PINAS</v>
      </c>
      <c r="I42">
        <f>_xlfn.XLOOKUP(E42,[1]Employee!A:A,[1]Employee!I:I,"Not Found")</f>
        <v>9952310059</v>
      </c>
      <c r="J42">
        <v>45323</v>
      </c>
      <c r="K42" t="str">
        <f>_xlfn.XLOOKUP(E42,[1]Employee!A:A,[1]Employee!H:H,"Not Found")&amp;" "&amp;_xlfn.XLOOKUP(E42,[1]Employee!A:A,[1]Employee!K:K,"Not Found")</f>
        <v>DIRECT Active</v>
      </c>
      <c r="M42" t="s">
        <v>233</v>
      </c>
      <c r="N42" t="s">
        <v>34</v>
      </c>
      <c r="O42" t="s">
        <v>148</v>
      </c>
      <c r="P42" t="s">
        <v>189</v>
      </c>
      <c r="Q42" t="str">
        <f>VLOOKUP(A:A,'[1]Inventory Laptop'!A:B,2,0)</f>
        <v>LENOVO</v>
      </c>
      <c r="R42" t="str">
        <f>VLOOKUP(A:A,'[1]Inventory Laptop'!A:C,3,0)</f>
        <v>Legion 5-15IMH05</v>
      </c>
      <c r="S42" t="str">
        <f>VLOOKUP(A:A,'[1]Inventory Laptop'!A:H,4,0)</f>
        <v>i5/16 GB DDR4/512 GB SSD/15.6"/WIN 10 PRO 64 BIT/CHARGER/3 YRS WARRANTY</v>
      </c>
      <c r="T42" t="str">
        <f>VLOOKUP(A:A,'[1]Inventory Laptop'!A:H,5,0)</f>
        <v>GeForce GTX 1650Ti 4GB</v>
      </c>
      <c r="U42" t="str">
        <f>VLOOKUP(A:A,'[1]Inventory Laptop'!A:H,6,0)</f>
        <v>W/ BAG</v>
      </c>
      <c r="V42">
        <f>VLOOKUP(A:A,'[1]Inventory Laptop'!A:I,7,0)</f>
        <v>0</v>
      </c>
      <c r="W42" t="str">
        <f>_xlfn.XLOOKUP($A42,'[1]Inventory Laptop'!A:A,'[1]Inventory Laptop'!H:H,1,0)</f>
        <v>ALLHOME CORP.</v>
      </c>
      <c r="X42" t="str">
        <f>VLOOKUP(A:A,'[1]Inventory Laptop'!A:O,11,0)</f>
        <v>FAMILY SHOPPERS UNLIMITED, INC.</v>
      </c>
      <c r="Y42" t="str">
        <f>VLOOKUP(A:A,'[1]Inventory Laptop'!A:O,12,0)</f>
        <v>Marketing</v>
      </c>
      <c r="Z42" t="str">
        <f>VLOOKUP(A:A,'[1]Inventory Laptop'!A:O,13,0)</f>
        <v>AVFSUI-MAR-</v>
      </c>
      <c r="AA42" t="str">
        <f>VLOOKUP(A:A,'[1]Inventory Laptop'!A:O,14,0)</f>
        <v>Transfer</v>
      </c>
    </row>
    <row r="43" spans="1:27" x14ac:dyDescent="0.25">
      <c r="A43" t="s">
        <v>234</v>
      </c>
      <c r="B43" t="s">
        <v>30</v>
      </c>
      <c r="C43" t="s">
        <v>235</v>
      </c>
      <c r="D43" t="str">
        <f t="shared" si="0"/>
        <v>BONDOC, BERNARD 45357</v>
      </c>
      <c r="E43" t="s">
        <v>236</v>
      </c>
      <c r="F43" t="str">
        <f>_xlfn.XLOOKUP(E43,[1]Employee!A:A,[1]Employee!D:D,"Not Found",0,1)</f>
        <v>ALLHOME CORP.</v>
      </c>
      <c r="G43" t="str">
        <f>_xlfn.XLOOKUP(E43,[1]Employee!A:A,[1]Employee!E:E,"Not Found")</f>
        <v>ACCOUNTING - INVENTORY</v>
      </c>
      <c r="H43" t="str">
        <f>_xlfn.XLOOKUP(E43,[1]Employee!A:A,[1]Employee!F:F,"not FOund")&amp;", "&amp;_xlfn.XLOOKUP(E43,[1]Employee!A:A,[1]Employee!G:G,"Not Founf")</f>
        <v>INVENTORY CONTROL ANALYST, HO LAS PINAS</v>
      </c>
      <c r="I43">
        <f>_xlfn.XLOOKUP(E43,[1]Employee!A:A,[1]Employee!I:I,"Not Found")</f>
        <v>9050726619</v>
      </c>
      <c r="J43">
        <v>45322</v>
      </c>
      <c r="K43" t="str">
        <f>_xlfn.XLOOKUP(E43,[1]Employee!A:A,[1]Employee!H:H,"Not Found")&amp;" "&amp;_xlfn.XLOOKUP(E43,[1]Employee!A:A,[1]Employee!K:K,"Not Found")</f>
        <v>DIRECT Active</v>
      </c>
      <c r="L43">
        <v>45357</v>
      </c>
      <c r="M43" t="s">
        <v>237</v>
      </c>
      <c r="N43" t="s">
        <v>66</v>
      </c>
      <c r="O43" t="s">
        <v>238</v>
      </c>
      <c r="P43" t="s">
        <v>239</v>
      </c>
      <c r="Q43" t="str">
        <f>VLOOKUP(A:A,'[1]Inventory Laptop'!A:B,2,0)</f>
        <v>ACER</v>
      </c>
      <c r="R43" t="str">
        <f>VLOOKUP(A:A,'[1]Inventory Laptop'!A:C,3,0)</f>
        <v>P214-53 TRAVELMATE</v>
      </c>
      <c r="S43" t="str">
        <f>VLOOKUP(A:A,'[1]Inventory Laptop'!A:H,4,0)</f>
        <v>i5/8 GB DDR4/512 GB SSD/14.0"/WIN 11 PRO 64 BIT /CHARGER/3 YRS WARRANTY</v>
      </c>
      <c r="T43">
        <f>VLOOKUP(A:A,'[1]Inventory Laptop'!A:H,5,0)</f>
        <v>0</v>
      </c>
      <c r="U43" t="str">
        <f>VLOOKUP(A:A,'[1]Inventory Laptop'!A:H,6,0)</f>
        <v>W/ BAG</v>
      </c>
      <c r="V43">
        <f>VLOOKUP(A:A,'[1]Inventory Laptop'!A:I,7,0)</f>
        <v>0</v>
      </c>
      <c r="W43" t="str">
        <f>_xlfn.XLOOKUP($A43,'[1]Inventory Laptop'!A:A,'[1]Inventory Laptop'!H:H,1,0)</f>
        <v>CT LINK</v>
      </c>
      <c r="X43" t="str">
        <f>VLOOKUP(A:A,'[1]Inventory Laptop'!A:O,11,0)</f>
        <v>ALLDAY RETAIL CONCEPTS INC.</v>
      </c>
      <c r="Y43" t="str">
        <f>VLOOKUP(A:A,'[1]Inventory Laptop'!A:O,12,0)</f>
        <v>Accounting - Inventory</v>
      </c>
      <c r="Z43" t="str">
        <f>VLOOKUP(A:A,'[1]Inventory Laptop'!A:O,13,0)</f>
        <v>AVARCI-ACC-</v>
      </c>
      <c r="AA43" t="str">
        <f>VLOOKUP(A:A,'[1]Inventory Laptop'!A:O,14,0)</f>
        <v>Service Laptop</v>
      </c>
    </row>
    <row r="44" spans="1:27" x14ac:dyDescent="0.25">
      <c r="A44" t="s">
        <v>240</v>
      </c>
      <c r="B44" t="s">
        <v>30</v>
      </c>
      <c r="C44" t="s">
        <v>241</v>
      </c>
      <c r="D44" t="str">
        <f t="shared" si="0"/>
        <v xml:space="preserve">VILLAR, ANGELICA </v>
      </c>
      <c r="E44" t="s">
        <v>164</v>
      </c>
      <c r="F44" t="str">
        <f>_xlfn.XLOOKUP(E44,[1]Employee!A:A,[1]Employee!D:D,"Not Found",0,1)</f>
        <v>CMSTAR MANAGEMENT, INC.</v>
      </c>
      <c r="G44" t="str">
        <f>_xlfn.XLOOKUP(E44,[1]Employee!A:A,[1]Employee!E:E,"Not Found")</f>
        <v>STORE - OPERATIONS</v>
      </c>
      <c r="H44" t="str">
        <f>_xlfn.XLOOKUP(E44,[1]Employee!A:A,[1]Employee!F:F,"not FOund")&amp;", "&amp;_xlfn.XLOOKUP(E44,[1]Employee!A:A,[1]Employee!G:G,"Not Founf")</f>
        <v>BAKEMYDAY HEAD , HO LAS PINAS</v>
      </c>
      <c r="I44">
        <f>_xlfn.XLOOKUP(E44,[1]Employee!A:A,[1]Employee!I:I,"Not Found")</f>
        <v>0</v>
      </c>
      <c r="K44" t="str">
        <f>_xlfn.XLOOKUP(E44,[1]Employee!A:A,[1]Employee!H:H,"Not Found")&amp;" "&amp;_xlfn.XLOOKUP(E44,[1]Employee!A:A,[1]Employee!K:K,"Not Found")</f>
        <v>DIRECT Active</v>
      </c>
      <c r="M44" t="s">
        <v>242</v>
      </c>
      <c r="N44" t="s">
        <v>52</v>
      </c>
      <c r="O44" t="s">
        <v>148</v>
      </c>
      <c r="P44" t="s">
        <v>243</v>
      </c>
      <c r="Q44" t="str">
        <f>VLOOKUP(A:A,'[1]Inventory Laptop'!A:B,2,0)</f>
        <v>LENOVO</v>
      </c>
      <c r="R44" t="str">
        <f>VLOOKUP(A:A,'[1]Inventory Laptop'!A:C,3,0)</f>
        <v>E15 Gen 4</v>
      </c>
      <c r="S44" t="str">
        <f>VLOOKUP(A:A,'[1]Inventory Laptop'!A:H,4,0)</f>
        <v>i5/16 GB DDR4/512 GB SSD/14.0"/WIN 10 PRO 64 BIT/CHARGER/3 YRS WARRANTY</v>
      </c>
      <c r="T44" t="str">
        <f>VLOOKUP(A:A,'[1]Inventory Laptop'!A:H,5,0)</f>
        <v>AMD Radeon™ Graphics</v>
      </c>
      <c r="U44" t="str">
        <f>VLOOKUP(A:A,'[1]Inventory Laptop'!A:H,6,0)</f>
        <v>W/ BAG</v>
      </c>
      <c r="V44">
        <f>VLOOKUP(A:A,'[1]Inventory Laptop'!A:I,7,0)</f>
        <v>0</v>
      </c>
      <c r="W44" t="str">
        <f>_xlfn.XLOOKUP($A44,'[1]Inventory Laptop'!A:A,'[1]Inventory Laptop'!H:H,1,0)</f>
        <v>JUMP SOLUTIONS INC.</v>
      </c>
      <c r="X44" t="str">
        <f>VLOOKUP(A:A,'[1]Inventory Laptop'!A:O,11,0)</f>
        <v>ALLEASY, INC.</v>
      </c>
      <c r="Y44" t="str">
        <f>VLOOKUP(A:A,'[1]Inventory Laptop'!A:O,12,0)</f>
        <v>Marketing</v>
      </c>
      <c r="Z44" t="str">
        <f>VLOOKUP(A:A,'[1]Inventory Laptop'!A:O,13,0)</f>
        <v>AVAEI-MAR-</v>
      </c>
      <c r="AA44" t="str">
        <f>VLOOKUP(A:A,'[1]Inventory Laptop'!A:O,14,0)</f>
        <v>Transfer</v>
      </c>
    </row>
    <row r="45" spans="1:27" x14ac:dyDescent="0.25">
      <c r="A45" t="s">
        <v>240</v>
      </c>
      <c r="B45" t="s">
        <v>30</v>
      </c>
      <c r="C45" t="s">
        <v>244</v>
      </c>
      <c r="D45" t="str">
        <f t="shared" si="0"/>
        <v>MANALO, ANDRE JUACQUIM 45370</v>
      </c>
      <c r="E45" t="s">
        <v>245</v>
      </c>
      <c r="F45" t="str">
        <f>_xlfn.XLOOKUP(E45,[1]Employee!A:A,[1]Employee!D:D,"Not Found",0,1)</f>
        <v>THE VILLAGE SERVER, INC.</v>
      </c>
      <c r="G45" t="str">
        <f>_xlfn.XLOOKUP(E45,[1]Employee!A:A,[1]Employee!E:E,"Not Found")</f>
        <v>MARKETING</v>
      </c>
      <c r="H45" t="str">
        <f>_xlfn.XLOOKUP(E45,[1]Employee!A:A,[1]Employee!F:F,"not FOund")&amp;", "&amp;_xlfn.XLOOKUP(E45,[1]Employee!A:A,[1]Employee!G:G,"Not Founf")</f>
        <v>GRAPHIC ARTIST, HQ SOMO</v>
      </c>
      <c r="I45">
        <f>_xlfn.XLOOKUP(E45,[1]Employee!A:A,[1]Employee!I:I,"Not Found")</f>
        <v>9398801686</v>
      </c>
      <c r="J45">
        <v>45328</v>
      </c>
      <c r="K45" t="str">
        <f>_xlfn.XLOOKUP(E45,[1]Employee!A:A,[1]Employee!H:H,"Not Found")&amp;" "&amp;_xlfn.XLOOKUP(E45,[1]Employee!A:A,[1]Employee!K:K,"Not Found")</f>
        <v>DIRECT Resigned</v>
      </c>
      <c r="L45">
        <v>45370</v>
      </c>
      <c r="M45" t="s">
        <v>246</v>
      </c>
      <c r="N45" t="s">
        <v>52</v>
      </c>
      <c r="O45" t="s">
        <v>148</v>
      </c>
      <c r="P45" t="s">
        <v>247</v>
      </c>
      <c r="Q45" t="str">
        <f>VLOOKUP(A:A,'[1]Inventory Laptop'!A:B,2,0)</f>
        <v>LENOVO</v>
      </c>
      <c r="R45" t="str">
        <f>VLOOKUP(A:A,'[1]Inventory Laptop'!A:C,3,0)</f>
        <v>E15 Gen 4</v>
      </c>
      <c r="S45" t="str">
        <f>VLOOKUP(A:A,'[1]Inventory Laptop'!A:H,4,0)</f>
        <v>i5/16 GB DDR4/512 GB SSD/14.0"/WIN 10 PRO 64 BIT/CHARGER/3 YRS WARRANTY</v>
      </c>
      <c r="T45" t="str">
        <f>VLOOKUP(A:A,'[1]Inventory Laptop'!A:H,5,0)</f>
        <v>AMD Radeon™ Graphics</v>
      </c>
      <c r="U45" t="str">
        <f>VLOOKUP(A:A,'[1]Inventory Laptop'!A:H,6,0)</f>
        <v>W/ BAG</v>
      </c>
      <c r="V45">
        <f>VLOOKUP(A:A,'[1]Inventory Laptop'!A:I,7,0)</f>
        <v>0</v>
      </c>
      <c r="W45" t="str">
        <f>_xlfn.XLOOKUP($A45,'[1]Inventory Laptop'!A:A,'[1]Inventory Laptop'!H:H,1,0)</f>
        <v>JUMP SOLUTIONS INC.</v>
      </c>
      <c r="X45" t="str">
        <f>VLOOKUP(A:A,'[1]Inventory Laptop'!A:O,11,0)</f>
        <v>ALLEASY, INC.</v>
      </c>
      <c r="Y45" t="str">
        <f>VLOOKUP(A:A,'[1]Inventory Laptop'!A:O,12,0)</f>
        <v>Marketing</v>
      </c>
      <c r="Z45" t="str">
        <f>VLOOKUP(A:A,'[1]Inventory Laptop'!A:O,13,0)</f>
        <v>AVAEI-MAR-</v>
      </c>
      <c r="AA45" t="str">
        <f>VLOOKUP(A:A,'[1]Inventory Laptop'!A:O,14,0)</f>
        <v>Transfer</v>
      </c>
    </row>
    <row r="46" spans="1:27" x14ac:dyDescent="0.25">
      <c r="A46" t="s">
        <v>248</v>
      </c>
      <c r="B46" t="s">
        <v>30</v>
      </c>
      <c r="C46" t="s">
        <v>249</v>
      </c>
      <c r="D46" t="str">
        <f t="shared" si="0"/>
        <v xml:space="preserve">dE LA PEÑA, JOANA REZY </v>
      </c>
      <c r="E46" t="s">
        <v>250</v>
      </c>
      <c r="F46" t="str">
        <f>_xlfn.XLOOKUP(E46,[1]Employee!A:A,[1]Employee!D:D,"Not Found",0,1)</f>
        <v>ALLHOME CORP.</v>
      </c>
      <c r="G46" t="str">
        <f>_xlfn.XLOOKUP(E46,[1]Employee!A:A,[1]Employee!E:E,"Not Found")</f>
        <v>FINANCE - OPERATIONS</v>
      </c>
      <c r="H46" t="str">
        <f>_xlfn.XLOOKUP(E46,[1]Employee!A:A,[1]Employee!F:F,"not FOund")&amp;", "&amp;_xlfn.XLOOKUP(E46,[1]Employee!A:A,[1]Employee!G:G,"Not Founf")</f>
        <v>PROJECT TEAM SSA, HO LAS PINAS</v>
      </c>
      <c r="I46">
        <f>_xlfn.XLOOKUP(E46,[1]Employee!A:A,[1]Employee!I:I,"Not Found")</f>
        <v>9272510481</v>
      </c>
      <c r="J46">
        <v>45362</v>
      </c>
      <c r="K46" t="str">
        <f>_xlfn.XLOOKUP(E46,[1]Employee!A:A,[1]Employee!H:H,"Not Found")&amp;" "&amp;_xlfn.XLOOKUP(E46,[1]Employee!A:A,[1]Employee!K:K,"Not Found")</f>
        <v>DIRECT Active</v>
      </c>
      <c r="M46" t="s">
        <v>251</v>
      </c>
      <c r="N46" t="s">
        <v>52</v>
      </c>
      <c r="O46" t="s">
        <v>159</v>
      </c>
      <c r="P46" t="s">
        <v>252</v>
      </c>
      <c r="Q46" t="str">
        <f>VLOOKUP(A:A,'[1]Inventory Laptop'!A:B,2,0)</f>
        <v>LENOVO</v>
      </c>
      <c r="R46" t="str">
        <f>VLOOKUP(A:A,'[1]Inventory Laptop'!A:C,3,0)</f>
        <v>440 G10 PROBOOK</v>
      </c>
      <c r="S46" t="str">
        <f>VLOOKUP(A:A,'[1]Inventory Laptop'!A:H,4,0)</f>
        <v>i5/8 GB DDR4/512 GB SSD/14.0"/WIN 11 PRO 64 BIT /CHARGER/3 YRS WARRANTY</v>
      </c>
      <c r="T46" t="str">
        <f>VLOOKUP(A:A,'[1]Inventory Laptop'!A:H,5,0)</f>
        <v>NVIDIA GE Force MX 330 2GB</v>
      </c>
      <c r="U46" t="str">
        <f>VLOOKUP(A:A,'[1]Inventory Laptop'!A:H,6,0)</f>
        <v>W/O BAG</v>
      </c>
      <c r="V46">
        <f>VLOOKUP(A:A,'[1]Inventory Laptop'!A:I,7,0)</f>
        <v>0</v>
      </c>
      <c r="W46">
        <f>_xlfn.XLOOKUP($A46,'[1]Inventory Laptop'!A:A,'[1]Inventory Laptop'!H:H,1,0)</f>
        <v>0</v>
      </c>
      <c r="X46">
        <f>VLOOKUP(A:A,'[1]Inventory Laptop'!A:O,11,0)</f>
        <v>0</v>
      </c>
      <c r="Y46">
        <f>VLOOKUP(A:A,'[1]Inventory Laptop'!A:O,12,0)</f>
        <v>0</v>
      </c>
      <c r="Z46">
        <f>VLOOKUP(A:A,'[1]Inventory Laptop'!A:O,13,0)</f>
        <v>0</v>
      </c>
      <c r="AA46" t="s">
        <v>161</v>
      </c>
    </row>
    <row r="47" spans="1:27" x14ac:dyDescent="0.25">
      <c r="A47" t="s">
        <v>248</v>
      </c>
      <c r="B47" t="s">
        <v>30</v>
      </c>
      <c r="C47" t="s">
        <v>120</v>
      </c>
      <c r="D47" t="str">
        <f t="shared" si="0"/>
        <v>JOSE, ELAINE JOYCE 45350</v>
      </c>
      <c r="E47" t="s">
        <v>253</v>
      </c>
      <c r="F47" t="str">
        <f>_xlfn.XLOOKUP(E47,[1]Employee!A:A,[1]Employee!D:D,"Not Found",0,1)</f>
        <v>THE VILLAGE SERVER, INC.</v>
      </c>
      <c r="G47" t="str">
        <f>_xlfn.XLOOKUP(E47,[1]Employee!A:A,[1]Employee!E:E,"Not Found")</f>
        <v>ACCOUNTING</v>
      </c>
      <c r="H47" t="str">
        <f>_xlfn.XLOOKUP(E47,[1]Employee!A:A,[1]Employee!F:F,"not FOund")&amp;", "&amp;_xlfn.XLOOKUP(E47,[1]Employee!A:A,[1]Employee!G:G,"Not Founf")</f>
        <v>JUNIOR COST ACCOUNTANT, HO LAS PINAS</v>
      </c>
      <c r="I47">
        <f>_xlfn.XLOOKUP(E47,[1]Employee!A:A,[1]Employee!I:I,"Not Found")</f>
        <v>9451730272</v>
      </c>
      <c r="J47">
        <v>45321</v>
      </c>
      <c r="K47" t="str">
        <f>_xlfn.XLOOKUP(E47,[1]Employee!A:A,[1]Employee!H:H,"Not Found")&amp;" "&amp;_xlfn.XLOOKUP(E47,[1]Employee!A:A,[1]Employee!K:K,"Not Found")</f>
        <v>DIRECT Active</v>
      </c>
      <c r="L47">
        <v>45350</v>
      </c>
    </row>
    <row r="48" spans="1:27" x14ac:dyDescent="0.25">
      <c r="A48" t="s">
        <v>254</v>
      </c>
      <c r="B48" t="s">
        <v>30</v>
      </c>
      <c r="C48" t="s">
        <v>226</v>
      </c>
      <c r="D48" t="str">
        <f t="shared" si="0"/>
        <v xml:space="preserve">GURDIEL, JOHN CARL  </v>
      </c>
      <c r="E48" t="s">
        <v>255</v>
      </c>
      <c r="F48" t="str">
        <f>_xlfn.XLOOKUP(E48,[1]Employee!A:A,[1]Employee!D:D,"Not Found",0,1)</f>
        <v>THE VILLAGE SERVER, INC.</v>
      </c>
      <c r="G48" t="str">
        <f>_xlfn.XLOOKUP(E48,[1]Employee!A:A,[1]Employee!E:E,"Not Found")</f>
        <v>ACCOUNTING</v>
      </c>
      <c r="H48" t="str">
        <f>_xlfn.XLOOKUP(E48,[1]Employee!A:A,[1]Employee!F:F,"not FOund")&amp;", "&amp;_xlfn.XLOOKUP(E48,[1]Employee!A:A,[1]Employee!G:G,"Not Founf")</f>
        <v>DATA ENCODER, HO LAS PINAS</v>
      </c>
      <c r="I48">
        <f>_xlfn.XLOOKUP(E48,[1]Employee!A:A,[1]Employee!I:I,"Not Found")</f>
        <v>9613785875</v>
      </c>
      <c r="J48">
        <v>45327</v>
      </c>
      <c r="K48" t="str">
        <f>_xlfn.XLOOKUP(E48,[1]Employee!A:A,[1]Employee!H:H,"Not Found")&amp;" "&amp;_xlfn.XLOOKUP(E48,[1]Employee!A:A,[1]Employee!K:K,"Not Found")</f>
        <v>AGENCY Active</v>
      </c>
      <c r="M48" t="s">
        <v>256</v>
      </c>
      <c r="N48" t="s">
        <v>52</v>
      </c>
      <c r="O48" t="s">
        <v>159</v>
      </c>
      <c r="P48" t="s">
        <v>257</v>
      </c>
      <c r="Q48" t="str">
        <f>VLOOKUP(A:A,'[1]Inventory Laptop'!A:B,2,0)</f>
        <v>LENOVO</v>
      </c>
      <c r="R48" t="str">
        <f>VLOOKUP(A:A,'[1]Inventory Laptop'!A:C,3,0)</f>
        <v>E14 Gen 2</v>
      </c>
      <c r="S48" t="str">
        <f>VLOOKUP(A:A,'[1]Inventory Laptop'!A:H,4,0)</f>
        <v>i5/8 GB DDR4/512 GB SSD/14.0"/WIN 10 PRO 64 BIT/CHARGER/3 YRS WARRANTY</v>
      </c>
      <c r="T48">
        <f>VLOOKUP(A:A,'[1]Inventory Laptop'!A:H,5,0)</f>
        <v>0</v>
      </c>
      <c r="U48" t="str">
        <f>VLOOKUP(A:A,'[1]Inventory Laptop'!A:H,6,0)</f>
        <v>W/ BAG</v>
      </c>
      <c r="V48">
        <f>VLOOKUP(A:A,'[1]Inventory Laptop'!A:I,7,0)</f>
        <v>0</v>
      </c>
      <c r="W48" t="str">
        <f>_xlfn.XLOOKUP($A48,'[1]Inventory Laptop'!A:A,'[1]Inventory Laptop'!H:H,1,0)</f>
        <v>JUMP SOLUTIONS INC.</v>
      </c>
      <c r="X48" t="str">
        <f>VLOOKUP(A:A,'[1]Inventory Laptop'!A:O,11,0)</f>
        <v>THE VILLAGE SERVER, INC.</v>
      </c>
      <c r="Y48" t="str">
        <f>VLOOKUP(A:A,'[1]Inventory Laptop'!A:O,12,0)</f>
        <v>Accounting</v>
      </c>
      <c r="Z48" t="str">
        <f>VLOOKUP(A:A,'[1]Inventory Laptop'!A:O,13,0)</f>
        <v>AVTVSI-ACC-</v>
      </c>
      <c r="AA48" t="str">
        <f>VLOOKUP(A:A,'[1]Inventory Laptop'!A:O,14,0)</f>
        <v>Transfer</v>
      </c>
    </row>
    <row r="49" spans="1:27" x14ac:dyDescent="0.25">
      <c r="A49" t="s">
        <v>258</v>
      </c>
      <c r="B49" t="s">
        <v>30</v>
      </c>
      <c r="C49" t="s">
        <v>259</v>
      </c>
      <c r="D49" t="str">
        <f t="shared" si="0"/>
        <v xml:space="preserve">MANIKAM, MAHENDRAN </v>
      </c>
      <c r="E49" t="s">
        <v>47</v>
      </c>
      <c r="F49" t="str">
        <f>_xlfn.XLOOKUP(E49,[1]Employee!A:A,[1]Employee!D:D,"Not Found",0,1)</f>
        <v>ALLHOME CORP.</v>
      </c>
      <c r="G49" t="str">
        <f>_xlfn.XLOOKUP(E49,[1]Employee!A:A,[1]Employee!E:E,"Not Found")</f>
        <v>CENTRAL - OPERATIONS</v>
      </c>
      <c r="H49" t="str">
        <f>_xlfn.XLOOKUP(E49,[1]Employee!A:A,[1]Employee!F:F,"not FOund")&amp;", "&amp;_xlfn.XLOOKUP(E49,[1]Employee!A:A,[1]Employee!G:G,"Not Founf")</f>
        <v>CREDIT SALES, HO LAS PINAS</v>
      </c>
      <c r="I49">
        <f>_xlfn.XLOOKUP(E49,[1]Employee!A:A,[1]Employee!I:I,"Not Found")</f>
        <v>9189029165</v>
      </c>
      <c r="J49">
        <v>45411</v>
      </c>
      <c r="K49" t="str">
        <f>_xlfn.XLOOKUP(E49,[1]Employee!A:A,[1]Employee!H:H,"Not Found")&amp;" "&amp;_xlfn.XLOOKUP(E49,[1]Employee!A:A,[1]Employee!K:K,"Not Found")</f>
        <v>DIRECT Active</v>
      </c>
      <c r="M49" t="s">
        <v>260</v>
      </c>
      <c r="N49" t="s">
        <v>66</v>
      </c>
      <c r="O49" t="s">
        <v>114</v>
      </c>
      <c r="P49" t="s">
        <v>115</v>
      </c>
      <c r="Q49" t="str">
        <f>VLOOKUP(A:A,'[1]Inventory Laptop'!A:B,2,0)</f>
        <v>DELL</v>
      </c>
      <c r="R49" t="str">
        <f>VLOOKUP(A:A,'[1]Inventory Laptop'!A:C,3,0)</f>
        <v>5400 LATITUDE</v>
      </c>
      <c r="S49" t="str">
        <f>VLOOKUP(A:A,'[1]Inventory Laptop'!A:H,4,0)</f>
        <v>i5/8GB DDR4/512GB SSD/12.0"/WIN 11 PRO 64 BIT /CHARGER/3 YRS WARRANTY</v>
      </c>
      <c r="T49">
        <f>VLOOKUP(A:A,'[1]Inventory Laptop'!A:H,5,0)</f>
        <v>0</v>
      </c>
      <c r="U49" t="str">
        <f>VLOOKUP(A:A,'[1]Inventory Laptop'!A:H,6,0)</f>
        <v>W/O BAG</v>
      </c>
      <c r="V49">
        <f>VLOOKUP(A:A,'[1]Inventory Laptop'!A:I,7,0)</f>
        <v>0</v>
      </c>
      <c r="W49" t="str">
        <f>_xlfn.XLOOKUP($A49,'[1]Inventory Laptop'!A:A,'[1]Inventory Laptop'!H:H,1,0)</f>
        <v>ALLHOME CORP.</v>
      </c>
      <c r="X49" t="str">
        <f>VLOOKUP(A:A,'[1]Inventory Laptop'!A:O,11,0)</f>
        <v>THE VILLAGE SERVER, INC.</v>
      </c>
      <c r="Y49" t="str">
        <f>VLOOKUP(A:A,'[1]Inventory Laptop'!A:O,12,0)</f>
        <v>Accounting</v>
      </c>
      <c r="Z49" t="str">
        <f>VLOOKUP(A:A,'[1]Inventory Laptop'!A:O,13,0)</f>
        <v>HOF-TVS-ACCL008</v>
      </c>
      <c r="AA49" t="str">
        <f>VLOOKUP(A:A,'[1]Inventory Laptop'!A:O,14,0)</f>
        <v>Service Laptop</v>
      </c>
    </row>
    <row r="50" spans="1:27" x14ac:dyDescent="0.25">
      <c r="A50" t="s">
        <v>258</v>
      </c>
      <c r="B50" t="s">
        <v>30</v>
      </c>
      <c r="C50" t="s">
        <v>111</v>
      </c>
      <c r="D50" t="str">
        <f t="shared" si="0"/>
        <v>TAN, ADRIANNE 45397</v>
      </c>
      <c r="E50" t="s">
        <v>112</v>
      </c>
      <c r="F50" t="str">
        <f>_xlfn.XLOOKUP(E50,[1]Employee!A:A,[1]Employee!D:D,"Not Found",0,1)</f>
        <v>ALLDAY MARTS INC.</v>
      </c>
      <c r="G50" t="str">
        <f>_xlfn.XLOOKUP(E50,[1]Employee!A:A,[1]Employee!E:E,"Not Found")</f>
        <v>BUSINESS SYSTEM</v>
      </c>
      <c r="H50" t="str">
        <f>_xlfn.XLOOKUP(E50,[1]Employee!A:A,[1]Employee!F:F,"not FOund")&amp;", "&amp;_xlfn.XLOOKUP(E50,[1]Employee!A:A,[1]Employee!G:G,"Not Founf")</f>
        <v>SAP FUNCTIONAL, HO LAS PINAS</v>
      </c>
      <c r="I50">
        <f>_xlfn.XLOOKUP(E50,[1]Employee!A:A,[1]Employee!I:I,"Not Found")</f>
        <v>9668460398</v>
      </c>
      <c r="J50">
        <v>45217</v>
      </c>
      <c r="K50" t="str">
        <f>_xlfn.XLOOKUP(E50,[1]Employee!A:A,[1]Employee!H:H,"Not Found")&amp;" "&amp;_xlfn.XLOOKUP(E50,[1]Employee!A:A,[1]Employee!K:K,"Not Found")</f>
        <v>DIRECT Resigned</v>
      </c>
      <c r="L50">
        <v>45397</v>
      </c>
      <c r="M50" t="s">
        <v>223</v>
      </c>
      <c r="N50" t="s">
        <v>41</v>
      </c>
      <c r="O50" t="s">
        <v>167</v>
      </c>
      <c r="P50" t="s">
        <v>261</v>
      </c>
      <c r="Q50" t="str">
        <f>VLOOKUP(A:A,'[1]Inventory Laptop'!A:B,2,0)</f>
        <v>DELL</v>
      </c>
      <c r="R50" t="str">
        <f>VLOOKUP(A:A,'[1]Inventory Laptop'!A:C,3,0)</f>
        <v>5400 LATITUDE</v>
      </c>
      <c r="S50" t="str">
        <f>VLOOKUP(A:A,'[1]Inventory Laptop'!A:H,4,0)</f>
        <v>i5/8GB DDR4/512GB SSD/12.0"/WIN 11 PRO 64 BIT /CHARGER/3 YRS WARRANTY</v>
      </c>
      <c r="T50">
        <f>VLOOKUP(A:A,'[1]Inventory Laptop'!A:H,5,0)</f>
        <v>0</v>
      </c>
      <c r="U50" t="str">
        <f>VLOOKUP(A:A,'[1]Inventory Laptop'!A:H,6,0)</f>
        <v>W/O BAG</v>
      </c>
      <c r="V50">
        <f>VLOOKUP(A:A,'[1]Inventory Laptop'!A:I,7,0)</f>
        <v>0</v>
      </c>
      <c r="W50" t="str">
        <f>_xlfn.XLOOKUP($A50,'[1]Inventory Laptop'!A:A,'[1]Inventory Laptop'!H:H,1,0)</f>
        <v>ALLHOME CORP.</v>
      </c>
      <c r="X50" t="str">
        <f>VLOOKUP(A:A,'[1]Inventory Laptop'!A:O,11,0)</f>
        <v>THE VILLAGE SERVER, INC.</v>
      </c>
      <c r="Y50" t="str">
        <f>VLOOKUP(A:A,'[1]Inventory Laptop'!A:O,12,0)</f>
        <v>Accounting</v>
      </c>
      <c r="Z50" t="str">
        <f>VLOOKUP(A:A,'[1]Inventory Laptop'!A:O,13,0)</f>
        <v>HOF-TVS-ACCL008</v>
      </c>
      <c r="AA50" t="str">
        <f>VLOOKUP(A:A,'[1]Inventory Laptop'!A:O,14,0)</f>
        <v>Service Laptop</v>
      </c>
    </row>
    <row r="51" spans="1:27" x14ac:dyDescent="0.25">
      <c r="A51" t="s">
        <v>258</v>
      </c>
      <c r="B51" t="s">
        <v>30</v>
      </c>
      <c r="C51" t="s">
        <v>262</v>
      </c>
      <c r="D51" t="str">
        <f t="shared" si="0"/>
        <v>QUIMSON, JOSEPHINE 45212</v>
      </c>
      <c r="E51" t="s">
        <v>223</v>
      </c>
      <c r="F51" t="str">
        <f>_xlfn.XLOOKUP(E51,[1]Employee!A:A,[1]Employee!D:D,"Not Found",0,1)</f>
        <v>CMSTAR MANAGEMENT, INC.</v>
      </c>
      <c r="G51" t="str">
        <f>_xlfn.XLOOKUP(E51,[1]Employee!A:A,[1]Employee!E:E,"Not Found")</f>
        <v>ACCOUNTING</v>
      </c>
      <c r="H51" t="str">
        <f>_xlfn.XLOOKUP(E51,[1]Employee!A:A,[1]Employee!F:F,"not FOund")&amp;", "&amp;_xlfn.XLOOKUP(E51,[1]Employee!A:A,[1]Employee!G:G,"Not Founf")</f>
        <v>ACCOUNTING LPD, HO LAS PINAS</v>
      </c>
      <c r="I51">
        <f>_xlfn.XLOOKUP(E51,[1]Employee!A:A,[1]Employee!I:I,"Not Found")</f>
        <v>9912053955</v>
      </c>
      <c r="J51">
        <v>45198</v>
      </c>
      <c r="K51" t="str">
        <f>_xlfn.XLOOKUP(E51,[1]Employee!A:A,[1]Employee!H:H,"Not Found")&amp;" "&amp;_xlfn.XLOOKUP(E51,[1]Employee!A:A,[1]Employee!K:K,"Not Found")</f>
        <v>AGENCY Active</v>
      </c>
      <c r="L51">
        <v>45212</v>
      </c>
      <c r="Q51" t="str">
        <f>VLOOKUP(A:A,'[1]Inventory Laptop'!A:B,2,0)</f>
        <v>DELL</v>
      </c>
      <c r="R51" t="str">
        <f>VLOOKUP(A:A,'[1]Inventory Laptop'!A:C,3,0)</f>
        <v>5400 LATITUDE</v>
      </c>
      <c r="S51" t="str">
        <f>VLOOKUP(A:A,'[1]Inventory Laptop'!A:H,4,0)</f>
        <v>i5/8GB DDR4/512GB SSD/12.0"/WIN 11 PRO 64 BIT /CHARGER/3 YRS WARRANTY</v>
      </c>
      <c r="T51">
        <f>VLOOKUP(A:A,'[1]Inventory Laptop'!A:H,5,0)</f>
        <v>0</v>
      </c>
      <c r="U51" t="str">
        <f>VLOOKUP(A:A,'[1]Inventory Laptop'!A:H,6,0)</f>
        <v>W/O BAG</v>
      </c>
      <c r="V51">
        <f>VLOOKUP(A:A,'[1]Inventory Laptop'!A:I,7,0)</f>
        <v>0</v>
      </c>
      <c r="W51" t="str">
        <f>_xlfn.XLOOKUP($A51,'[1]Inventory Laptop'!A:A,'[1]Inventory Laptop'!H:H,1,0)</f>
        <v>ALLHOME CORP.</v>
      </c>
      <c r="X51" t="str">
        <f>VLOOKUP(A:A,'[1]Inventory Laptop'!A:O,11,0)</f>
        <v>THE VILLAGE SERVER, INC.</v>
      </c>
      <c r="Y51" t="str">
        <f>VLOOKUP(A:A,'[1]Inventory Laptop'!A:O,12,0)</f>
        <v>Accounting</v>
      </c>
      <c r="Z51" t="str">
        <f>VLOOKUP(A:A,'[1]Inventory Laptop'!A:O,13,0)</f>
        <v>HOF-TVS-ACCL008</v>
      </c>
      <c r="AA51" t="str">
        <f>VLOOKUP(A:A,'[1]Inventory Laptop'!A:O,14,0)</f>
        <v>Service Laptop</v>
      </c>
    </row>
    <row r="52" spans="1:27" x14ac:dyDescent="0.25">
      <c r="A52" t="s">
        <v>263</v>
      </c>
      <c r="B52" t="s">
        <v>30</v>
      </c>
      <c r="C52" t="s">
        <v>264</v>
      </c>
      <c r="D52" t="str">
        <f t="shared" si="0"/>
        <v>ROXAS, GENELEEN 45393</v>
      </c>
      <c r="E52" t="s">
        <v>265</v>
      </c>
      <c r="F52" t="str">
        <f>_xlfn.XLOOKUP(E52,[1]Employee!A:A,[1]Employee!D:D,"Not Found",0,1)</f>
        <v>ALLGREEN RETAIL, INC.</v>
      </c>
      <c r="G52" t="str">
        <f>_xlfn.XLOOKUP(E52,[1]Employee!A:A,[1]Employee!E:E,"Not Found")</f>
        <v>MERCHANDISING</v>
      </c>
      <c r="H52" t="str">
        <f>_xlfn.XLOOKUP(E52,[1]Employee!A:A,[1]Employee!F:F,"not FOund")&amp;", "&amp;_xlfn.XLOOKUP(E52,[1]Employee!A:A,[1]Employee!G:G,"Not Founf")</f>
        <v>CATEGORY BUYER, HO LAS PINAS</v>
      </c>
      <c r="I52">
        <f>_xlfn.XLOOKUP(E52,[1]Employee!A:A,[1]Employee!I:I,"Not Found")</f>
        <v>9276947105</v>
      </c>
      <c r="J52">
        <v>45253</v>
      </c>
      <c r="K52" t="str">
        <f>_xlfn.XLOOKUP(E52,[1]Employee!A:A,[1]Employee!H:H,"Not Found")&amp;" "&amp;_xlfn.XLOOKUP(E52,[1]Employee!A:A,[1]Employee!K:K,"Not Found")</f>
        <v>DIRECT Resigned</v>
      </c>
      <c r="L52">
        <v>45393</v>
      </c>
      <c r="M52" t="s">
        <v>266</v>
      </c>
      <c r="N52" t="s">
        <v>34</v>
      </c>
      <c r="O52" t="s">
        <v>267</v>
      </c>
      <c r="P52" t="s">
        <v>268</v>
      </c>
      <c r="Q52" t="str">
        <f>VLOOKUP(A:A,'[1]Inventory Laptop'!A:B,2,0)</f>
        <v>HP</v>
      </c>
      <c r="R52" t="str">
        <f>VLOOKUP(A:A,'[1]Inventory Laptop'!A:C,3,0)</f>
        <v>440 G7 PROBOOK</v>
      </c>
      <c r="S52" t="str">
        <f>VLOOKUP(A:A,'[1]Inventory Laptop'!A:H,4,0)</f>
        <v>i5/8 GB DDR4/512 GB SSD/12.0"/WIN 11 PRO 64 BIT /CHARGER/3 YRS WARRANTY</v>
      </c>
      <c r="T52">
        <f>VLOOKUP(A:A,'[1]Inventory Laptop'!A:H,5,0)</f>
        <v>0</v>
      </c>
      <c r="U52" t="str">
        <f>VLOOKUP(A:A,'[1]Inventory Laptop'!A:H,6,0)</f>
        <v>W/O BAG</v>
      </c>
      <c r="V52">
        <f>VLOOKUP(A:A,'[1]Inventory Laptop'!A:I,7,0)</f>
        <v>0</v>
      </c>
      <c r="W52" t="str">
        <f>_xlfn.XLOOKUP($A52,'[1]Inventory Laptop'!A:A,'[1]Inventory Laptop'!H:H,1,0)</f>
        <v>MERIDIAN I.T. CORPORATION</v>
      </c>
      <c r="X52" t="str">
        <f>VLOOKUP(A:A,'[1]Inventory Laptop'!A:O,11,0)</f>
        <v>ALLHOME CORP.</v>
      </c>
      <c r="Y52" t="str">
        <f>VLOOKUP(A:A,'[1]Inventory Laptop'!A:O,12,0)</f>
        <v>Human Resources</v>
      </c>
      <c r="Z52" t="str">
        <f>VLOOKUP(A:A,'[1]Inventory Laptop'!A:O,13,0)</f>
        <v>HOF-AV-HRDL014</v>
      </c>
      <c r="AA52" t="str">
        <f>VLOOKUP(A:A,'[1]Inventory Laptop'!A:O,14,0)</f>
        <v>Service Laptop</v>
      </c>
    </row>
    <row r="53" spans="1:27" x14ac:dyDescent="0.25">
      <c r="A53" t="s">
        <v>263</v>
      </c>
      <c r="B53" t="s">
        <v>30</v>
      </c>
      <c r="C53" t="s">
        <v>269</v>
      </c>
      <c r="D53" t="str">
        <f t="shared" si="0"/>
        <v>PEÑAFUERTE, LEE-ANN 45218</v>
      </c>
      <c r="E53" t="s">
        <v>266</v>
      </c>
      <c r="F53" t="str">
        <f>_xlfn.XLOOKUP(E53,[1]Employee!A:A,[1]Employee!D:D,"Not Found",0,1)</f>
        <v>FAMILY SHOPPERS UNLIMITED, INC.</v>
      </c>
      <c r="G53" t="str">
        <f>_xlfn.XLOOKUP(E53,[1]Employee!A:A,[1]Employee!E:E,"Not Found")</f>
        <v>SUPPLY CHAIN</v>
      </c>
      <c r="H53" t="str">
        <f>_xlfn.XLOOKUP(E53,[1]Employee!A:A,[1]Employee!F:F,"not FOund")&amp;", "&amp;_xlfn.XLOOKUP(E53,[1]Employee!A:A,[1]Employee!G:G,"Not Founf")</f>
        <v>SUPPLY CHAIN PLANNING, HO LAS PINAS</v>
      </c>
      <c r="I53">
        <f>_xlfn.XLOOKUP(E53,[1]Employee!A:A,[1]Employee!I:I,"Not Found")</f>
        <v>0</v>
      </c>
      <c r="J53">
        <v>45198</v>
      </c>
      <c r="K53" t="str">
        <f>_xlfn.XLOOKUP(E53,[1]Employee!A:A,[1]Employee!H:H,"Not Found")&amp;" "&amp;_xlfn.XLOOKUP(E53,[1]Employee!A:A,[1]Employee!K:K,"Not Found")</f>
        <v>DIRECT Active</v>
      </c>
      <c r="L53">
        <v>45218</v>
      </c>
      <c r="Q53" t="str">
        <f>VLOOKUP(A:A,'[1]Inventory Laptop'!A:B,2,0)</f>
        <v>HP</v>
      </c>
      <c r="R53" t="str">
        <f>VLOOKUP(A:A,'[1]Inventory Laptop'!A:C,3,0)</f>
        <v>440 G7 PROBOOK</v>
      </c>
      <c r="S53" t="str">
        <f>VLOOKUP(A:A,'[1]Inventory Laptop'!A:H,4,0)</f>
        <v>i5/8 GB DDR4/512 GB SSD/12.0"/WIN 11 PRO 64 BIT /CHARGER/3 YRS WARRANTY</v>
      </c>
      <c r="T53">
        <f>VLOOKUP(A:A,'[1]Inventory Laptop'!A:H,5,0)</f>
        <v>0</v>
      </c>
      <c r="U53" t="str">
        <f>VLOOKUP(A:A,'[1]Inventory Laptop'!A:H,6,0)</f>
        <v>W/O BAG</v>
      </c>
      <c r="V53">
        <f>VLOOKUP(A:A,'[1]Inventory Laptop'!A:I,7,0)</f>
        <v>0</v>
      </c>
      <c r="W53" t="str">
        <f>_xlfn.XLOOKUP($A53,'[1]Inventory Laptop'!A:A,'[1]Inventory Laptop'!H:H,1,0)</f>
        <v>MERIDIAN I.T. CORPORATION</v>
      </c>
      <c r="X53" t="str">
        <f>VLOOKUP(A:A,'[1]Inventory Laptop'!A:O,11,0)</f>
        <v>ALLHOME CORP.</v>
      </c>
      <c r="Y53" t="str">
        <f>VLOOKUP(A:A,'[1]Inventory Laptop'!A:O,12,0)</f>
        <v>Human Resources</v>
      </c>
      <c r="Z53" t="str">
        <f>VLOOKUP(A:A,'[1]Inventory Laptop'!A:O,13,0)</f>
        <v>HOF-AV-HRDL014</v>
      </c>
      <c r="AA53" t="str">
        <f>VLOOKUP(A:A,'[1]Inventory Laptop'!A:O,14,0)</f>
        <v>Service Laptop</v>
      </c>
    </row>
    <row r="54" spans="1:27" x14ac:dyDescent="0.25">
      <c r="A54" t="s">
        <v>270</v>
      </c>
      <c r="B54" t="s">
        <v>30</v>
      </c>
      <c r="C54" t="s">
        <v>271</v>
      </c>
      <c r="D54" t="str">
        <f t="shared" si="0"/>
        <v xml:space="preserve">TINANMBACAN, JONAMHEL ROSE </v>
      </c>
      <c r="E54" t="s">
        <v>272</v>
      </c>
      <c r="F54" t="str">
        <f>_xlfn.XLOOKUP(E54,[1]Employee!A:A,[1]Employee!D:D,"Not Found",0,1)</f>
        <v>THE VILLAGE SERVER, INC.</v>
      </c>
      <c r="G54" t="str">
        <f>_xlfn.XLOOKUP(E54,[1]Employee!A:A,[1]Employee!E:E,"Not Found")</f>
        <v>HUMAN RESOURCES</v>
      </c>
      <c r="H54" t="str">
        <f>_xlfn.XLOOKUP(E54,[1]Employee!A:A,[1]Employee!F:F,"not FOund")&amp;", "&amp;_xlfn.XLOOKUP(E54,[1]Employee!A:A,[1]Employee!G:G,"Not Founf")</f>
        <v>HR ADMIN ASSISTANT, HO LAS PINAS</v>
      </c>
      <c r="I54">
        <f>_xlfn.XLOOKUP(E54,[1]Employee!A:A,[1]Employee!I:I,"Not Found")</f>
        <v>9189799936</v>
      </c>
      <c r="J54">
        <v>45219</v>
      </c>
      <c r="K54" t="str">
        <f>_xlfn.XLOOKUP(E54,[1]Employee!A:A,[1]Employee!H:H,"Not Found")&amp;" "&amp;_xlfn.XLOOKUP(E54,[1]Employee!A:A,[1]Employee!K:K,"Not Found")</f>
        <v>DIRECT Active</v>
      </c>
      <c r="Q54" t="str">
        <f>VLOOKUP(A:A,'[1]Inventory Laptop'!A:B,2,0)</f>
        <v>HP</v>
      </c>
      <c r="R54" t="str">
        <f>VLOOKUP(A:A,'[1]Inventory Laptop'!A:C,3,0)</f>
        <v>440 G7 PROBOOK</v>
      </c>
      <c r="S54" t="str">
        <f>VLOOKUP(A:A,'[1]Inventory Laptop'!A:H,4,0)</f>
        <v>i5/8 GB DDR4/1 TB HDD/14.0"/WIN 11 PRO 64 BIT/CHARGER/3 YRS WARRANTY</v>
      </c>
      <c r="T54">
        <f>VLOOKUP(A:A,'[1]Inventory Laptop'!A:H,5,0)</f>
        <v>0</v>
      </c>
      <c r="U54" t="str">
        <f>VLOOKUP(A:A,'[1]Inventory Laptop'!A:H,6,0)</f>
        <v>W/ BAG</v>
      </c>
      <c r="V54">
        <f>VLOOKUP(A:A,'[1]Inventory Laptop'!A:I,7,0)</f>
        <v>0</v>
      </c>
      <c r="W54" t="str">
        <f>_xlfn.XLOOKUP($A54,'[1]Inventory Laptop'!A:A,'[1]Inventory Laptop'!H:H,1,0)</f>
        <v>MERIDIAN I.T. CORPORATION</v>
      </c>
      <c r="X54" t="str">
        <f>VLOOKUP(A:A,'[1]Inventory Laptop'!A:O,11,0)</f>
        <v>THE VILLAGE SERVER, INC.</v>
      </c>
      <c r="Y54" t="str">
        <f>VLOOKUP(A:A,'[1]Inventory Laptop'!A:O,12,0)</f>
        <v>Human Resources</v>
      </c>
      <c r="Z54" t="str">
        <f>VLOOKUP(A:A,'[1]Inventory Laptop'!A:O,13,0)</f>
        <v>HOF-TVS-HRDL009</v>
      </c>
      <c r="AA54" t="str">
        <f>VLOOKUP(A:A,'[1]Inventory Laptop'!A:O,14,0)</f>
        <v>Service Laptop</v>
      </c>
    </row>
    <row r="55" spans="1:27" x14ac:dyDescent="0.25">
      <c r="A55" t="s">
        <v>273</v>
      </c>
      <c r="B55" t="s">
        <v>30</v>
      </c>
      <c r="C55" t="s">
        <v>274</v>
      </c>
      <c r="D55" t="str">
        <f t="shared" si="0"/>
        <v xml:space="preserve">ONG, SHERMAN </v>
      </c>
      <c r="E55" t="s">
        <v>275</v>
      </c>
      <c r="F55" t="str">
        <f>_xlfn.XLOOKUP(E55,[1]Employee!A:A,[1]Employee!D:D,"Not Found",0,1)</f>
        <v>ALLHOME CORP.</v>
      </c>
      <c r="G55" t="str">
        <f>_xlfn.XLOOKUP(E55,[1]Employee!A:A,[1]Employee!E:E,"Not Found")</f>
        <v>BUSINESS SYSTEM</v>
      </c>
      <c r="H55" t="str">
        <f>_xlfn.XLOOKUP(E55,[1]Employee!A:A,[1]Employee!F:F,"not FOund")&amp;", "&amp;_xlfn.XLOOKUP(E55,[1]Employee!A:A,[1]Employee!G:G,"Not Founf")</f>
        <v>IT - OSS, SOMO</v>
      </c>
      <c r="I55">
        <f>_xlfn.XLOOKUP(E55,[1]Employee!A:A,[1]Employee!I:I,"Not Found")</f>
        <v>0</v>
      </c>
      <c r="J55">
        <v>45204</v>
      </c>
      <c r="K55" t="str">
        <f>_xlfn.XLOOKUP(E55,[1]Employee!A:A,[1]Employee!H:H,"Not Found")&amp;" "&amp;_xlfn.XLOOKUP(E55,[1]Employee!A:A,[1]Employee!K:K,"Not Found")</f>
        <v>DIRECT Active</v>
      </c>
      <c r="Q55" t="str">
        <f>VLOOKUP(A:A,'[1]Inventory Laptop'!A:B,2,0)</f>
        <v>HP</v>
      </c>
      <c r="R55" t="str">
        <f>VLOOKUP(A:A,'[1]Inventory Laptop'!A:C,3,0)</f>
        <v>440 G7 PROBOOK</v>
      </c>
      <c r="S55" t="str">
        <f>VLOOKUP(A:A,'[1]Inventory Laptop'!A:H,4,0)</f>
        <v>i5/8 GB DDR4/1 TB HDD/14.0"/WIN 11 PRO 64 BIT/CHARGER/3 YRS WARRANTY</v>
      </c>
      <c r="T55">
        <f>VLOOKUP(A:A,'[1]Inventory Laptop'!A:H,5,0)</f>
        <v>0</v>
      </c>
      <c r="U55" t="str">
        <f>VLOOKUP(A:A,'[1]Inventory Laptop'!A:H,6,0)</f>
        <v>W/ BAG</v>
      </c>
      <c r="V55">
        <f>VLOOKUP(A:A,'[1]Inventory Laptop'!A:I,7,0)</f>
        <v>0</v>
      </c>
      <c r="W55" t="str">
        <f>_xlfn.XLOOKUP($A55,'[1]Inventory Laptop'!A:A,'[1]Inventory Laptop'!H:H,1,0)</f>
        <v>MERIDIAN I.T. CORPORATION</v>
      </c>
      <c r="X55" t="str">
        <f>VLOOKUP(A:A,'[1]Inventory Laptop'!A:O,11,0)</f>
        <v>ALLHOME CORP.</v>
      </c>
      <c r="Y55" t="str">
        <f>VLOOKUP(A:A,'[1]Inventory Laptop'!A:O,12,0)</f>
        <v>Accounting</v>
      </c>
      <c r="Z55" t="str">
        <f>VLOOKUP(A:A,'[1]Inventory Laptop'!A:O,13,0)</f>
        <v>AVAHC-ACC-028</v>
      </c>
      <c r="AA55" t="str">
        <f>VLOOKUP(A:A,'[1]Inventory Laptop'!A:O,14,0)</f>
        <v>Service Laptop</v>
      </c>
    </row>
    <row r="56" spans="1:27" x14ac:dyDescent="0.25">
      <c r="A56" t="s">
        <v>276</v>
      </c>
      <c r="B56" t="s">
        <v>45</v>
      </c>
      <c r="C56" t="s">
        <v>277</v>
      </c>
      <c r="D56" t="str">
        <f t="shared" si="0"/>
        <v xml:space="preserve">RUALES, NOELLYN </v>
      </c>
      <c r="E56" t="s">
        <v>278</v>
      </c>
      <c r="F56" t="str">
        <f>_xlfn.XLOOKUP(E56,[1]Employee!A:A,[1]Employee!D:D,"Not Found",0,1)</f>
        <v>CMSTAR MANAGEMENT, INC.</v>
      </c>
      <c r="G56" t="str">
        <f>_xlfn.XLOOKUP(E56,[1]Employee!A:A,[1]Employee!E:E,"Not Found")</f>
        <v>PURCHASING</v>
      </c>
      <c r="H56" t="str">
        <f>_xlfn.XLOOKUP(E56,[1]Employee!A:A,[1]Employee!F:F,"not FOund")&amp;", "&amp;_xlfn.XLOOKUP(E56,[1]Employee!A:A,[1]Employee!G:G,"Not Founf")</f>
        <v>TEAM LEADER, HO LAS PINAS</v>
      </c>
      <c r="I56">
        <f>_xlfn.XLOOKUP(E56,[1]Employee!A:A,[1]Employee!I:I,"Not Found")</f>
        <v>9516988373</v>
      </c>
      <c r="J56">
        <v>45236</v>
      </c>
      <c r="K56" t="str">
        <f>_xlfn.XLOOKUP(E56,[1]Employee!A:A,[1]Employee!H:H,"Not Found")&amp;" "&amp;_xlfn.XLOOKUP(E56,[1]Employee!A:A,[1]Employee!K:K,"Not Found")</f>
        <v>DIRECT Active</v>
      </c>
      <c r="Q56" t="str">
        <f>VLOOKUP(A:A,'[1]Inventory Laptop'!A:B,2,0)</f>
        <v>HP</v>
      </c>
      <c r="R56" t="str">
        <f>VLOOKUP(A:A,'[1]Inventory Laptop'!A:C,3,0)</f>
        <v>440 G08 PROBOOK</v>
      </c>
      <c r="S56" t="str">
        <f>VLOOKUP(A:A,'[1]Inventory Laptop'!A:H,4,0)</f>
        <v>i5/8GB DDR4/512 GB SSD/14.0"/WIN 10 PRO 64 BIT/CHARGER/3 YRS WARRANTY</v>
      </c>
      <c r="T56">
        <f>VLOOKUP(A:A,'[1]Inventory Laptop'!A:H,5,0)</f>
        <v>0</v>
      </c>
      <c r="U56" t="str">
        <f>VLOOKUP(A:A,'[1]Inventory Laptop'!A:H,6,0)</f>
        <v>W/ BAG</v>
      </c>
      <c r="V56">
        <f>VLOOKUP(A:A,'[1]Inventory Laptop'!A:I,7,0)</f>
        <v>0</v>
      </c>
      <c r="W56" t="str">
        <f>_xlfn.XLOOKUP($A56,'[1]Inventory Laptop'!A:A,'[1]Inventory Laptop'!H:H,1,0)</f>
        <v>MERIDIAN I.T. CORPORATION</v>
      </c>
      <c r="X56" t="str">
        <f>VLOOKUP(A:A,'[1]Inventory Laptop'!A:O,11,0)</f>
        <v>ALLHOME CORP.</v>
      </c>
      <c r="Y56" t="str">
        <f>VLOOKUP(A:A,'[1]Inventory Laptop'!A:O,12,0)</f>
        <v>Purchasing</v>
      </c>
      <c r="Z56" t="str">
        <f>VLOOKUP(A:A,'[1]Inventory Laptop'!A:O,13,0)</f>
        <v>HOF-AHC-PURL010</v>
      </c>
      <c r="AA56" t="str">
        <f>VLOOKUP(A:A,'[1]Inventory Laptop'!A:O,14,0)</f>
        <v>Temporary Used</v>
      </c>
    </row>
    <row r="57" spans="1:27" x14ac:dyDescent="0.25">
      <c r="A57" t="s">
        <v>279</v>
      </c>
      <c r="B57" t="s">
        <v>30</v>
      </c>
      <c r="C57" t="s">
        <v>280</v>
      </c>
      <c r="D57" t="str">
        <f t="shared" si="0"/>
        <v xml:space="preserve">DANGUPON, HARTMANN JOHN </v>
      </c>
      <c r="E57" t="s">
        <v>281</v>
      </c>
      <c r="F57" t="str">
        <f>_xlfn.XLOOKUP(E57,[1]Employee!A:A,[1]Employee!D:D,"Not Found",0,1)</f>
        <v>ALLDAY RETAIL CONCEPTS INC.</v>
      </c>
      <c r="G57" t="str">
        <f>_xlfn.XLOOKUP(E57,[1]Employee!A:A,[1]Employee!E:E,"Not Found")</f>
        <v>FACILITIES MANAGEMENT</v>
      </c>
      <c r="H57" t="str">
        <f>_xlfn.XLOOKUP(E57,[1]Employee!A:A,[1]Employee!F:F,"not FOund")&amp;", "&amp;_xlfn.XLOOKUP(E57,[1]Employee!A:A,[1]Employee!G:G,"Not Founf")</f>
        <v>FACILITIES ENGINEER, HO LAS PINAS</v>
      </c>
      <c r="I57">
        <f>_xlfn.XLOOKUP(E57,[1]Employee!A:A,[1]Employee!I:I,"Not Found")</f>
        <v>9158228020</v>
      </c>
      <c r="J57">
        <v>45253</v>
      </c>
      <c r="K57" t="str">
        <f>_xlfn.XLOOKUP(E57,[1]Employee!A:A,[1]Employee!H:H,"Not Found")&amp;" "&amp;_xlfn.XLOOKUP(E57,[1]Employee!A:A,[1]Employee!K:K,"Not Found")</f>
        <v>DIRECT Active</v>
      </c>
      <c r="M57" t="s">
        <v>282</v>
      </c>
      <c r="N57" t="s">
        <v>66</v>
      </c>
      <c r="O57" t="s">
        <v>283</v>
      </c>
      <c r="P57" t="s">
        <v>284</v>
      </c>
      <c r="Q57" t="str">
        <f>VLOOKUP(A:A,'[1]Inventory Laptop'!A:B,2,0)</f>
        <v>HP</v>
      </c>
      <c r="R57" t="str">
        <f>VLOOKUP(A:A,'[1]Inventory Laptop'!A:C,3,0)</f>
        <v>430 G08 PROBOOK</v>
      </c>
      <c r="S57" t="str">
        <f>VLOOKUP(A:A,'[1]Inventory Laptop'!A:H,4,0)</f>
        <v>i5/8 GB DDR4/512 GB HDD/14.0"/WIN 10 PRO 64 BIT/CHARGER/3 YRS WARRANTY</v>
      </c>
      <c r="T57">
        <f>VLOOKUP(A:A,'[1]Inventory Laptop'!A:H,5,0)</f>
        <v>0</v>
      </c>
      <c r="U57" t="str">
        <f>VLOOKUP(A:A,'[1]Inventory Laptop'!A:H,6,0)</f>
        <v>W/ BAG</v>
      </c>
      <c r="V57">
        <f>VLOOKUP(A:A,'[1]Inventory Laptop'!A:I,7,0)</f>
        <v>0</v>
      </c>
      <c r="W57" t="str">
        <f>_xlfn.XLOOKUP($A57,'[1]Inventory Laptop'!A:A,'[1]Inventory Laptop'!H:H,1,0)</f>
        <v>ALLHOME CORP.</v>
      </c>
      <c r="X57" t="str">
        <f>VLOOKUP(A:A,'[1]Inventory Laptop'!A:O,11,0)</f>
        <v>ALLDAY RETAIL CONCEPTS INC.</v>
      </c>
      <c r="Y57" t="str">
        <f>VLOOKUP(A:A,'[1]Inventory Laptop'!A:O,12,0)</f>
        <v>Central - Operations</v>
      </c>
      <c r="Z57" t="str">
        <f>VLOOKUP(A:A,'[1]Inventory Laptop'!A:O,13,0)</f>
        <v>HOF-ADR-OPSL045</v>
      </c>
      <c r="AA57" t="str">
        <f>VLOOKUP(A:A,'[1]Inventory Laptop'!A:O,14,0)</f>
        <v>Transfer</v>
      </c>
    </row>
    <row r="58" spans="1:27" x14ac:dyDescent="0.25">
      <c r="A58" t="s">
        <v>285</v>
      </c>
      <c r="B58" t="s">
        <v>30</v>
      </c>
      <c r="C58" t="s">
        <v>180</v>
      </c>
      <c r="D58" t="str">
        <f t="shared" si="0"/>
        <v xml:space="preserve">ABELLA, EMERIO MONICO </v>
      </c>
      <c r="E58" t="s">
        <v>286</v>
      </c>
      <c r="F58" t="str">
        <f>_xlfn.XLOOKUP(E58,[1]Employee!A:A,[1]Employee!D:D,"Not Found",0,1)</f>
        <v>FAMILY SHOPPERS UNLIMITED, INC.</v>
      </c>
      <c r="G58" t="str">
        <f>_xlfn.XLOOKUP(E58,[1]Employee!A:A,[1]Employee!E:E,"Not Found")</f>
        <v>LOST AND PREVENTION DEPARTMENT</v>
      </c>
      <c r="H58" t="str">
        <f>_xlfn.XLOOKUP(E58,[1]Employee!A:A,[1]Employee!F:F,"not FOund")&amp;", "&amp;_xlfn.XLOOKUP(E58,[1]Employee!A:A,[1]Employee!G:G,"Not Founf")</f>
        <v>LOSS AND PREVENTION AUDIT , HO LAS PINAS</v>
      </c>
      <c r="I58">
        <f>_xlfn.XLOOKUP(E58,[1]Employee!A:A,[1]Employee!I:I,"Not Found")</f>
        <v>9270427872</v>
      </c>
      <c r="J58">
        <v>45363</v>
      </c>
      <c r="K58" t="str">
        <f>_xlfn.XLOOKUP(E58,[1]Employee!A:A,[1]Employee!H:H,"Not Found")&amp;" "&amp;_xlfn.XLOOKUP(E58,[1]Employee!A:A,[1]Employee!K:K,"Not Found")</f>
        <v>DIRECT Active</v>
      </c>
      <c r="M58" t="s">
        <v>287</v>
      </c>
      <c r="N58" t="s">
        <v>108</v>
      </c>
      <c r="O58" t="s">
        <v>159</v>
      </c>
      <c r="Q58" t="str">
        <f>VLOOKUP(A:A,'[1]Inventory Laptop'!A:B,2,0)</f>
        <v>HP</v>
      </c>
      <c r="R58" t="str">
        <f>VLOOKUP(A:A,'[1]Inventory Laptop'!A:C,3,0)</f>
        <v>430 G08 PROBOOK</v>
      </c>
      <c r="S58" t="str">
        <f>VLOOKUP(A:A,'[1]Inventory Laptop'!A:H,4,0)</f>
        <v>i5/8 GB DDR4/512 GB SSD/12.0"/WIN 11 PRO 64 BIT /CHARGER/3 YRS WARRANTY</v>
      </c>
      <c r="T58">
        <f>VLOOKUP(A:A,'[1]Inventory Laptop'!A:H,5,0)</f>
        <v>0</v>
      </c>
      <c r="U58" t="str">
        <f>VLOOKUP(A:A,'[1]Inventory Laptop'!A:H,6,0)</f>
        <v>W/ BAG</v>
      </c>
      <c r="V58">
        <f>VLOOKUP(A:A,'[1]Inventory Laptop'!A:I,7,0)</f>
        <v>0</v>
      </c>
      <c r="W58">
        <f>_xlfn.XLOOKUP($A58,'[1]Inventory Laptop'!A:A,'[1]Inventory Laptop'!H:H,1,0)</f>
        <v>0</v>
      </c>
      <c r="X58" t="str">
        <f>VLOOKUP(A:A,'[1]Inventory Laptop'!A:O,11,0)</f>
        <v>ALLDAY MARTS INC.</v>
      </c>
      <c r="Y58" t="str">
        <f>VLOOKUP(A:A,'[1]Inventory Laptop'!A:O,12,0)</f>
        <v>Central Operations</v>
      </c>
      <c r="Z58" t="str">
        <f>VLOOKUP(A:A,'[1]Inventory Laptop'!A:O,13,0)</f>
        <v>STR-ADM-OPSL041</v>
      </c>
      <c r="AA58" t="str">
        <f>VLOOKUP(A:A,'[1]Inventory Laptop'!A:O,14,0)</f>
        <v>Transfer</v>
      </c>
    </row>
    <row r="59" spans="1:27" x14ac:dyDescent="0.25">
      <c r="A59" t="s">
        <v>285</v>
      </c>
      <c r="B59" t="s">
        <v>30</v>
      </c>
      <c r="C59" t="s">
        <v>288</v>
      </c>
      <c r="D59" t="str">
        <f t="shared" si="0"/>
        <v>WILMOT, ELTON 45279</v>
      </c>
      <c r="E59" t="s">
        <v>287</v>
      </c>
      <c r="F59" t="str">
        <f>_xlfn.XLOOKUP(E59,[1]Employee!A:A,[1]Employee!D:D,"Not Found",0,1)</f>
        <v>ALLDAY MARTS INC.</v>
      </c>
      <c r="G59" t="str">
        <f>_xlfn.XLOOKUP(E59,[1]Employee!A:A,[1]Employee!E:E,"Not Found")</f>
        <v/>
      </c>
      <c r="H59" t="str">
        <f>_xlfn.XLOOKUP(E59,[1]Employee!A:A,[1]Employee!F:F,"not FOund")&amp;", "&amp;_xlfn.XLOOKUP(E59,[1]Employee!A:A,[1]Employee!G:G,"Not Founf")</f>
        <v>CONSULTANT, HO LAS PINAS</v>
      </c>
      <c r="I59">
        <f>_xlfn.XLOOKUP(E59,[1]Employee!A:A,[1]Employee!I:I,"Not Found")</f>
        <v>9668457602</v>
      </c>
      <c r="J59">
        <v>45264</v>
      </c>
      <c r="K59" t="str">
        <f>_xlfn.XLOOKUP(E59,[1]Employee!A:A,[1]Employee!H:H,"Not Found")&amp;" "&amp;_xlfn.XLOOKUP(E59,[1]Employee!A:A,[1]Employee!K:K,"Not Found")</f>
        <v>DIRECT Active</v>
      </c>
      <c r="L59">
        <v>45279</v>
      </c>
      <c r="M59" t="s">
        <v>289</v>
      </c>
      <c r="N59" t="s">
        <v>59</v>
      </c>
      <c r="O59" t="s">
        <v>290</v>
      </c>
      <c r="P59" t="s">
        <v>291</v>
      </c>
      <c r="Q59" t="str">
        <f>VLOOKUP(A:A,'[1]Inventory Laptop'!A:B,2,0)</f>
        <v>HP</v>
      </c>
      <c r="R59" t="str">
        <f>VLOOKUP(A:A,'[1]Inventory Laptop'!A:C,3,0)</f>
        <v>430 G08 PROBOOK</v>
      </c>
      <c r="S59" t="str">
        <f>VLOOKUP(A:A,'[1]Inventory Laptop'!A:H,4,0)</f>
        <v>i5/8 GB DDR4/512 GB SSD/12.0"/WIN 11 PRO 64 BIT /CHARGER/3 YRS WARRANTY</v>
      </c>
      <c r="T59">
        <f>VLOOKUP(A:A,'[1]Inventory Laptop'!A:H,5,0)</f>
        <v>0</v>
      </c>
      <c r="U59" t="str">
        <f>VLOOKUP(A:A,'[1]Inventory Laptop'!A:H,6,0)</f>
        <v>W/ BAG</v>
      </c>
      <c r="V59">
        <f>VLOOKUP(A:A,'[1]Inventory Laptop'!A:I,7,0)</f>
        <v>0</v>
      </c>
      <c r="W59">
        <f>_xlfn.XLOOKUP($A59,'[1]Inventory Laptop'!A:A,'[1]Inventory Laptop'!H:H,1,0)</f>
        <v>0</v>
      </c>
      <c r="X59" t="str">
        <f>VLOOKUP(A:A,'[1]Inventory Laptop'!A:O,11,0)</f>
        <v>ALLDAY MARTS INC.</v>
      </c>
      <c r="Y59" t="str">
        <f>VLOOKUP(A:A,'[1]Inventory Laptop'!A:O,12,0)</f>
        <v>Central Operations</v>
      </c>
      <c r="Z59" t="str">
        <f>VLOOKUP(A:A,'[1]Inventory Laptop'!A:O,13,0)</f>
        <v>STR-ADM-OPSL041</v>
      </c>
      <c r="AA59" t="str">
        <f>VLOOKUP(A:A,'[1]Inventory Laptop'!A:O,14,0)</f>
        <v>Transfer</v>
      </c>
    </row>
    <row r="60" spans="1:27" x14ac:dyDescent="0.25">
      <c r="A60" t="s">
        <v>292</v>
      </c>
      <c r="B60" t="s">
        <v>30</v>
      </c>
      <c r="C60" t="s">
        <v>293</v>
      </c>
      <c r="D60" t="str">
        <f t="shared" si="0"/>
        <v>SAMOT, SHIELA MARIE ANN 45369</v>
      </c>
      <c r="E60" t="s">
        <v>294</v>
      </c>
      <c r="F60" t="str">
        <f>_xlfn.XLOOKUP(E60,[1]Employee!A:A,[1]Employee!D:D,"Not Found",0,1)</f>
        <v>ALLHOME CORP.</v>
      </c>
      <c r="G60" t="str">
        <f>_xlfn.XLOOKUP(E60,[1]Employee!A:A,[1]Employee!E:E,"Not Found")</f>
        <v>ACCOUNTING</v>
      </c>
      <c r="H60" t="str">
        <f>_xlfn.XLOOKUP(E60,[1]Employee!A:A,[1]Employee!F:F,"not FOund")&amp;", "&amp;_xlfn.XLOOKUP(E60,[1]Employee!A:A,[1]Employee!G:G,"Not Founf")</f>
        <v>ACCOUNTING ASSISTANT, HO LAS PINAS</v>
      </c>
      <c r="I60">
        <f>_xlfn.XLOOKUP(E60,[1]Employee!A:A,[1]Employee!I:I,"Not Found")</f>
        <v>0</v>
      </c>
      <c r="J60">
        <v>45215</v>
      </c>
      <c r="K60" t="str">
        <f>_xlfn.XLOOKUP(E60,[1]Employee!A:A,[1]Employee!H:H,"Not Found")&amp;" "&amp;_xlfn.XLOOKUP(E60,[1]Employee!A:A,[1]Employee!K:K,"Not Found")</f>
        <v>DIRECT Resigned</v>
      </c>
      <c r="L60">
        <v>45369</v>
      </c>
      <c r="Q60" t="str">
        <f>VLOOKUP(A:A,'[1]Inventory Laptop'!A:B,2,0)</f>
        <v>HP</v>
      </c>
      <c r="R60" t="str">
        <f>VLOOKUP(A:A,'[1]Inventory Laptop'!A:C,3,0)</f>
        <v>440 G08 PROBOOK</v>
      </c>
      <c r="S60" t="str">
        <f>VLOOKUP(A:A,'[1]Inventory Laptop'!A:H,4,0)</f>
        <v>i5/16 GB DDR4/512 SSD/14.0"/WIN 10 PRO 64 BIT/CHARGER/3 YRS WARRANTY</v>
      </c>
      <c r="T60">
        <f>VLOOKUP(A:A,'[1]Inventory Laptop'!A:H,5,0)</f>
        <v>0</v>
      </c>
      <c r="U60" t="str">
        <f>VLOOKUP(A:A,'[1]Inventory Laptop'!A:H,6,0)</f>
        <v>W/ BAG</v>
      </c>
      <c r="V60">
        <f>VLOOKUP(A:A,'[1]Inventory Laptop'!A:I,7,0)</f>
        <v>0</v>
      </c>
      <c r="W60" t="str">
        <f>_xlfn.XLOOKUP($A60,'[1]Inventory Laptop'!A:A,'[1]Inventory Laptop'!H:H,1,0)</f>
        <v>JUMP SOLUTIONS INC.</v>
      </c>
      <c r="X60" t="str">
        <f>VLOOKUP(A:A,'[1]Inventory Laptop'!A:O,11,0)</f>
        <v>ALLDAY MARTS INC.</v>
      </c>
      <c r="Y60" t="str">
        <f>VLOOKUP(A:A,'[1]Inventory Laptop'!A:O,12,0)</f>
        <v>Merchandising</v>
      </c>
      <c r="Z60" t="str">
        <f>VLOOKUP(A:A,'[1]Inventory Laptop'!A:O,13,0)</f>
        <v>HOF-ADM-MERL019</v>
      </c>
      <c r="AA60" t="str">
        <f>VLOOKUP(A:A,'[1]Inventory Laptop'!A:O,14,0)</f>
        <v>TRANSFER</v>
      </c>
    </row>
    <row r="61" spans="1:27" x14ac:dyDescent="0.25">
      <c r="A61" t="s">
        <v>295</v>
      </c>
      <c r="B61" t="s">
        <v>30</v>
      </c>
      <c r="C61" t="s">
        <v>170</v>
      </c>
      <c r="D61" t="str">
        <f t="shared" si="0"/>
        <v xml:space="preserve">LEOSALA, SARAH JANE </v>
      </c>
      <c r="E61" t="s">
        <v>296</v>
      </c>
      <c r="F61" t="str">
        <f>_xlfn.XLOOKUP(E61,[1]Employee!A:A,[1]Employee!D:D,"Not Found",0,1)</f>
        <v>ALLDAY MARTS INC.</v>
      </c>
      <c r="G61" t="str">
        <f>_xlfn.XLOOKUP(E61,[1]Employee!A:A,[1]Employee!E:E,"Not Found")</f>
        <v>MERCHANDISING</v>
      </c>
      <c r="H61" t="str">
        <f>_xlfn.XLOOKUP(E61,[1]Employee!A:A,[1]Employee!F:F,"not FOund")&amp;", "&amp;_xlfn.XLOOKUP(E61,[1]Employee!A:A,[1]Employee!G:G,"Not Founf")</f>
        <v>CATEGORY MANAGER, HO LAS PINAS</v>
      </c>
      <c r="I61">
        <f>_xlfn.XLOOKUP(E61,[1]Employee!A:A,[1]Employee!I:I,"Not Found")</f>
        <v>9774267642</v>
      </c>
      <c r="J61">
        <v>45238</v>
      </c>
      <c r="K61" t="str">
        <f>_xlfn.XLOOKUP(E61,[1]Employee!A:A,[1]Employee!H:H,"Not Found")&amp;" "&amp;_xlfn.XLOOKUP(E61,[1]Employee!A:A,[1]Employee!K:K,"Not Found")</f>
        <v>DIRECT Active</v>
      </c>
      <c r="M61" t="s">
        <v>297</v>
      </c>
      <c r="N61" t="s">
        <v>52</v>
      </c>
      <c r="O61" t="s">
        <v>159</v>
      </c>
      <c r="P61" t="s">
        <v>298</v>
      </c>
      <c r="Q61" t="str">
        <f>VLOOKUP(A:A,'[1]Inventory Laptop'!A:B,2,0)</f>
        <v>HP</v>
      </c>
      <c r="R61" t="str">
        <f>VLOOKUP(A:A,'[1]Inventory Laptop'!A:C,3,0)</f>
        <v>440 G08 PROBOOK</v>
      </c>
      <c r="S61" t="str">
        <f>VLOOKUP(A:A,'[1]Inventory Laptop'!A:H,4,0)</f>
        <v>i5/16 GB DDR4/512 SSD/14.0"/WIN 10 PRO 64 BIT/CHARGER/3 YRS WARRANTY</v>
      </c>
      <c r="T61">
        <f>VLOOKUP(A:A,'[1]Inventory Laptop'!A:H,5,0)</f>
        <v>0</v>
      </c>
      <c r="U61" t="str">
        <f>VLOOKUP(A:A,'[1]Inventory Laptop'!A:H,6,0)</f>
        <v>W/ BAG</v>
      </c>
      <c r="V61">
        <f>VLOOKUP(A:A,'[1]Inventory Laptop'!A:I,7,0)</f>
        <v>0</v>
      </c>
      <c r="W61" t="str">
        <f>_xlfn.XLOOKUP($A61,'[1]Inventory Laptop'!A:A,'[1]Inventory Laptop'!H:H,1,0)</f>
        <v>ALLHOME CORP.</v>
      </c>
      <c r="X61" t="str">
        <f>VLOOKUP(A:A,'[1]Inventory Laptop'!A:O,11,0)</f>
        <v>ALLDAY RETAIL CONCEPTS INC.</v>
      </c>
      <c r="Y61" t="str">
        <f>VLOOKUP(A:A,'[1]Inventory Laptop'!A:O,12,0)</f>
        <v>Merchandising</v>
      </c>
      <c r="Z61" t="str">
        <f>VLOOKUP(A:A,'[1]Inventory Laptop'!A:O,13,0)</f>
        <v>HOF-ADR-MERL008</v>
      </c>
      <c r="AA61" t="str">
        <f>VLOOKUP(A:A,'[1]Inventory Laptop'!A:O,14,0)</f>
        <v>Transfer</v>
      </c>
    </row>
    <row r="62" spans="1:27" x14ac:dyDescent="0.25">
      <c r="A62" t="s">
        <v>295</v>
      </c>
      <c r="B62" t="s">
        <v>30</v>
      </c>
      <c r="C62" t="s">
        <v>299</v>
      </c>
      <c r="D62" t="str">
        <f t="shared" si="0"/>
        <v>DE RAMOS, ANGELBERT 45213</v>
      </c>
      <c r="E62" t="s">
        <v>64</v>
      </c>
      <c r="F62" t="str">
        <f>_xlfn.XLOOKUP(E62,[1]Employee!A:A,[1]Employee!D:D,"Not Found",0,1)</f>
        <v>ALLDAY MARTS INC.</v>
      </c>
      <c r="G62" t="str">
        <f>_xlfn.XLOOKUP(E62,[1]Employee!A:A,[1]Employee!E:E,"Not Found")</f>
        <v>REPLENISHMENT</v>
      </c>
      <c r="H62" t="str">
        <f>_xlfn.XLOOKUP(E62,[1]Employee!A:A,[1]Employee!F:F,"not FOund")&amp;", "&amp;_xlfn.XLOOKUP(E62,[1]Employee!A:A,[1]Employee!G:G,"Not Founf")</f>
        <v>REPLENISHMENT DEPT, HO LAS PIÑAS</v>
      </c>
      <c r="I62">
        <f>_xlfn.XLOOKUP(E62,[1]Employee!A:A,[1]Employee!I:I,"Not Found")</f>
        <v>9455242633</v>
      </c>
      <c r="J62">
        <v>45212</v>
      </c>
      <c r="K62" t="str">
        <f>_xlfn.XLOOKUP(E62,[1]Employee!A:A,[1]Employee!H:H,"Not Found")&amp;" "&amp;_xlfn.XLOOKUP(E62,[1]Employee!A:A,[1]Employee!K:K,"Not Found")</f>
        <v>DIRECT Transferred In</v>
      </c>
      <c r="L62">
        <v>45213</v>
      </c>
      <c r="M62" t="s">
        <v>300</v>
      </c>
      <c r="Q62" t="str">
        <f>VLOOKUP(A:A,'[1]Inventory Laptop'!A:B,2,0)</f>
        <v>HP</v>
      </c>
      <c r="R62" t="str">
        <f>VLOOKUP(A:A,'[1]Inventory Laptop'!A:C,3,0)</f>
        <v>440 G08 PROBOOK</v>
      </c>
      <c r="S62" t="str">
        <f>VLOOKUP(A:A,'[1]Inventory Laptop'!A:H,4,0)</f>
        <v>i5/16 GB DDR4/512 SSD/14.0"/WIN 10 PRO 64 BIT/CHARGER/3 YRS WARRANTY</v>
      </c>
      <c r="T62">
        <f>VLOOKUP(A:A,'[1]Inventory Laptop'!A:H,5,0)</f>
        <v>0</v>
      </c>
      <c r="U62" t="str">
        <f>VLOOKUP(A:A,'[1]Inventory Laptop'!A:H,6,0)</f>
        <v>W/ BAG</v>
      </c>
      <c r="V62">
        <f>VLOOKUP(A:A,'[1]Inventory Laptop'!A:I,7,0)</f>
        <v>0</v>
      </c>
      <c r="W62" t="str">
        <f>_xlfn.XLOOKUP($A62,'[1]Inventory Laptop'!A:A,'[1]Inventory Laptop'!H:H,1,0)</f>
        <v>ALLHOME CORP.</v>
      </c>
      <c r="X62" t="str">
        <f>VLOOKUP(A:A,'[1]Inventory Laptop'!A:O,11,0)</f>
        <v>ALLDAY RETAIL CONCEPTS INC.</v>
      </c>
      <c r="Y62" t="s">
        <v>169</v>
      </c>
      <c r="Z62" t="str">
        <f>VLOOKUP(A:A,'[1]Inventory Laptop'!A:O,13,0)</f>
        <v>HOF-ADR-MERL008</v>
      </c>
      <c r="AA62" t="str">
        <f>VLOOKUP(A:A,'[1]Inventory Laptop'!A:O,14,0)</f>
        <v>Transfer</v>
      </c>
    </row>
    <row r="63" spans="1:27" x14ac:dyDescent="0.25">
      <c r="A63" t="s">
        <v>301</v>
      </c>
      <c r="B63" t="s">
        <v>30</v>
      </c>
      <c r="C63" t="s">
        <v>170</v>
      </c>
      <c r="D63" t="str">
        <f t="shared" si="0"/>
        <v xml:space="preserve">TINDOGAN, JEAHAN </v>
      </c>
      <c r="E63" t="s">
        <v>302</v>
      </c>
      <c r="F63" t="str">
        <f>_xlfn.XLOOKUP(E63,[1]Employee!A:A,[1]Employee!D:D,"Not Found",0,1)</f>
        <v>ALLDAY MARTS INC.</v>
      </c>
      <c r="G63" t="str">
        <f>_xlfn.XLOOKUP(E63,[1]Employee!A:A,[1]Employee!E:E,"Not Found")</f>
        <v>MERCHANDISING</v>
      </c>
      <c r="H63" t="str">
        <f>_xlfn.XLOOKUP(E63,[1]Employee!A:A,[1]Employee!F:F,"not FOund")&amp;", "&amp;_xlfn.XLOOKUP(E63,[1]Employee!A:A,[1]Employee!G:G,"Not Founf")</f>
        <v>DIVISION HEAD MERCHANDISING, HO LAS PINAS</v>
      </c>
      <c r="I63">
        <f>_xlfn.XLOOKUP(E63,[1]Employee!A:A,[1]Employee!I:I,"Not Found")</f>
        <v>9774481373</v>
      </c>
      <c r="J63">
        <v>45208</v>
      </c>
      <c r="K63" t="str">
        <f>_xlfn.XLOOKUP(E63,[1]Employee!A:A,[1]Employee!H:H,"Not Found")&amp;" "&amp;_xlfn.XLOOKUP(E63,[1]Employee!A:A,[1]Employee!K:K,"Not Found")</f>
        <v>DIRECT Active</v>
      </c>
      <c r="M63" t="s">
        <v>303</v>
      </c>
      <c r="N63" t="s">
        <v>66</v>
      </c>
      <c r="O63" t="s">
        <v>143</v>
      </c>
      <c r="P63" t="s">
        <v>304</v>
      </c>
      <c r="Q63" t="str">
        <f>VLOOKUP(A:A,'[1]Inventory Laptop'!A:B,2,0)</f>
        <v>HP</v>
      </c>
      <c r="R63" t="str">
        <f>VLOOKUP(A:A,'[1]Inventory Laptop'!A:C,3,0)</f>
        <v>440 G08 PROBOOK</v>
      </c>
      <c r="S63" t="str">
        <f>VLOOKUP(A:A,'[1]Inventory Laptop'!A:H,4,0)</f>
        <v>i5/16 GB DDR4/512 SSD/14.0"/WIN 10 PRO 64 BIT/CHARGER/3 YRS WARRANTY</v>
      </c>
      <c r="T63">
        <f>VLOOKUP(A:A,'[1]Inventory Laptop'!A:H,5,0)</f>
        <v>0</v>
      </c>
      <c r="U63">
        <f>VLOOKUP(A:A,'[1]Inventory Laptop'!A:H,6,0)</f>
        <v>0</v>
      </c>
      <c r="V63">
        <f>VLOOKUP(A:A,'[1]Inventory Laptop'!A:I,7,0)</f>
        <v>0</v>
      </c>
      <c r="W63" t="str">
        <f>_xlfn.XLOOKUP($A63,'[1]Inventory Laptop'!A:A,'[1]Inventory Laptop'!H:H,1,0)</f>
        <v>ALLHOME CORP.</v>
      </c>
      <c r="X63" t="str">
        <f>VLOOKUP(A:A,'[1]Inventory Laptop'!A:O,11,0)</f>
        <v>ALLDAY RETAIL CONCEPTS INC.</v>
      </c>
      <c r="Y63" t="str">
        <f>VLOOKUP(A:A,'[1]Inventory Laptop'!A:O,12,0)</f>
        <v>Merchandising</v>
      </c>
      <c r="Z63" t="str">
        <f>VLOOKUP(A:A,'[1]Inventory Laptop'!A:O,13,0)</f>
        <v>HOF-ADR-MERL004</v>
      </c>
      <c r="AA63" t="str">
        <f>VLOOKUP(A:A,'[1]Inventory Laptop'!A:O,14,0)</f>
        <v>TOP DENT</v>
      </c>
    </row>
    <row r="64" spans="1:27" x14ac:dyDescent="0.25">
      <c r="A64" t="s">
        <v>305</v>
      </c>
      <c r="B64" t="s">
        <v>30</v>
      </c>
      <c r="C64" t="s">
        <v>306</v>
      </c>
      <c r="D64" t="str">
        <f t="shared" si="0"/>
        <v xml:space="preserve">GESULGA, JAYVIE </v>
      </c>
      <c r="E64" t="s">
        <v>306</v>
      </c>
      <c r="F64" t="str">
        <f>_xlfn.XLOOKUP(E64,[1]Employee!A:A,[1]Employee!D:D,"Not Found",0,1)</f>
        <v>ALLGREEN RETAIL, INC.</v>
      </c>
      <c r="G64" t="str">
        <f>_xlfn.XLOOKUP(E64,[1]Employee!A:A,[1]Employee!E:E,"Not Found")</f>
        <v>ACCOUNTING</v>
      </c>
      <c r="H64" t="str">
        <f>_xlfn.XLOOKUP(E64,[1]Employee!A:A,[1]Employee!F:F,"not FOund")&amp;", "&amp;_xlfn.XLOOKUP(E64,[1]Employee!A:A,[1]Employee!G:G,"Not Founf")</f>
        <v>ACCOUNTING ASSISTANT, HO LAS PINAS</v>
      </c>
      <c r="I64">
        <f>_xlfn.XLOOKUP(E64,[1]Employee!A:A,[1]Employee!I:I,"Not Found")</f>
        <v>9060052980</v>
      </c>
      <c r="J64">
        <v>45266</v>
      </c>
      <c r="K64" t="str">
        <f>_xlfn.XLOOKUP(E64,[1]Employee!A:A,[1]Employee!H:H,"Not Found")&amp;" "&amp;_xlfn.XLOOKUP(E64,[1]Employee!A:A,[1]Employee!K:K,"Not Found")</f>
        <v>DIRECT Active</v>
      </c>
      <c r="M64" t="s">
        <v>307</v>
      </c>
      <c r="N64" t="s">
        <v>66</v>
      </c>
      <c r="P64" t="s">
        <v>308</v>
      </c>
      <c r="Q64" t="str">
        <f>VLOOKUP(A:A,'[1]Inventory Laptop'!A:B,2,0)</f>
        <v>HP</v>
      </c>
      <c r="R64" t="str">
        <f>VLOOKUP(A:A,'[1]Inventory Laptop'!A:C,3,0)</f>
        <v>440 G08 PROBOOK</v>
      </c>
      <c r="S64" t="str">
        <f>VLOOKUP(A:A,'[1]Inventory Laptop'!A:H,4,0)</f>
        <v>i5/16 GB DDR4/512 GB SSD/14.0"/WIN 10 PRO 64 BIT/CHARGER/3 YRS WARRANTY</v>
      </c>
      <c r="T64">
        <f>VLOOKUP(A:A,'[1]Inventory Laptop'!A:H,5,0)</f>
        <v>0</v>
      </c>
      <c r="U64" t="str">
        <f>VLOOKUP(A:A,'[1]Inventory Laptop'!A:H,6,0)</f>
        <v>W/O BAG</v>
      </c>
      <c r="V64">
        <f>VLOOKUP(A:A,'[1]Inventory Laptop'!A:I,7,0)</f>
        <v>0</v>
      </c>
      <c r="W64" t="str">
        <f>_xlfn.XLOOKUP($A64,'[1]Inventory Laptop'!A:A,'[1]Inventory Laptop'!H:H,1,0)</f>
        <v>JUMP SOLUTIONS INC.</v>
      </c>
      <c r="X64" t="str">
        <f>VLOOKUP(A:A,'[1]Inventory Laptop'!A:O,11,0)</f>
        <v>ALLDAY MARTS INC.</v>
      </c>
      <c r="Y64" t="str">
        <f>VLOOKUP(A:A,'[1]Inventory Laptop'!A:O,12,0)</f>
        <v>Merchandising</v>
      </c>
      <c r="Z64" t="str">
        <f>VLOOKUP(A:A,'[1]Inventory Laptop'!A:O,13,0)</f>
        <v>HOF-ADM-MERL018</v>
      </c>
      <c r="AA64" t="str">
        <f>VLOOKUP(A:A,'[1]Inventory Laptop'!A:O,14,0)</f>
        <v>Service Laptop</v>
      </c>
    </row>
    <row r="65" spans="1:27" x14ac:dyDescent="0.25">
      <c r="A65" t="s">
        <v>305</v>
      </c>
      <c r="B65" t="s">
        <v>30</v>
      </c>
      <c r="C65" t="s">
        <v>309</v>
      </c>
      <c r="D65" t="str">
        <f t="shared" si="0"/>
        <v>VASQUEZ, RAMON ANDREI 45251</v>
      </c>
      <c r="E65" t="s">
        <v>307</v>
      </c>
      <c r="F65" t="str">
        <f>_xlfn.XLOOKUP(E65,[1]Employee!A:A,[1]Employee!D:D,"Not Found",0,1)</f>
        <v>ALLDAY RETAIL CONCEPTS INC.</v>
      </c>
      <c r="G65" t="str">
        <f>_xlfn.XLOOKUP(E65,[1]Employee!A:A,[1]Employee!E:E,"Not Found")</f>
        <v/>
      </c>
      <c r="H65" t="str">
        <f>_xlfn.XLOOKUP(E65,[1]Employee!A:A,[1]Employee!F:F,"not FOund")&amp;", "&amp;_xlfn.XLOOKUP(E65,[1]Employee!A:A,[1]Employee!G:G,"Not Founf")</f>
        <v>ECOMM - CSR, HO LAS PINAS</v>
      </c>
      <c r="I65">
        <f>_xlfn.XLOOKUP(E65,[1]Employee!A:A,[1]Employee!I:I,"Not Found")</f>
        <v>9053373682</v>
      </c>
      <c r="J65">
        <v>45237</v>
      </c>
      <c r="K65" t="str">
        <f>_xlfn.XLOOKUP(E65,[1]Employee!A:A,[1]Employee!H:H,"Not Found")&amp;" "&amp;_xlfn.XLOOKUP(E65,[1]Employee!A:A,[1]Employee!K:K,"Not Found")</f>
        <v>DIRECT Active</v>
      </c>
      <c r="L65">
        <v>45251</v>
      </c>
      <c r="M65" t="s">
        <v>310</v>
      </c>
      <c r="N65" t="s">
        <v>59</v>
      </c>
      <c r="O65" t="s">
        <v>311</v>
      </c>
      <c r="P65" t="s">
        <v>312</v>
      </c>
      <c r="Q65" t="str">
        <f>VLOOKUP(A:A,'[1]Inventory Laptop'!A:B,2,0)</f>
        <v>HP</v>
      </c>
      <c r="R65" t="str">
        <f>VLOOKUP(A:A,'[1]Inventory Laptop'!A:C,3,0)</f>
        <v>440 G08 PROBOOK</v>
      </c>
      <c r="S65" t="str">
        <f>VLOOKUP(A:A,'[1]Inventory Laptop'!A:H,4,0)</f>
        <v>i5/16 GB DDR4/512 GB SSD/14.0"/WIN 10 PRO 64 BIT/CHARGER/3 YRS WARRANTY</v>
      </c>
      <c r="T65">
        <f>VLOOKUP(A:A,'[1]Inventory Laptop'!A:H,5,0)</f>
        <v>0</v>
      </c>
      <c r="U65" t="str">
        <f>VLOOKUP(A:A,'[1]Inventory Laptop'!A:H,6,0)</f>
        <v>W/O BAG</v>
      </c>
      <c r="V65">
        <f>VLOOKUP(A:A,'[1]Inventory Laptop'!A:I,7,0)</f>
        <v>0</v>
      </c>
      <c r="W65" t="str">
        <f>_xlfn.XLOOKUP($A65,'[1]Inventory Laptop'!A:A,'[1]Inventory Laptop'!H:H,1,0)</f>
        <v>JUMP SOLUTIONS INC.</v>
      </c>
      <c r="X65" t="str">
        <f>VLOOKUP(A:A,'[1]Inventory Laptop'!A:O,11,0)</f>
        <v>ALLDAY MARTS INC.</v>
      </c>
      <c r="Y65" t="str">
        <f>VLOOKUP(A:A,'[1]Inventory Laptop'!A:O,12,0)</f>
        <v>Merchandising</v>
      </c>
      <c r="Z65" t="str">
        <f>VLOOKUP(A:A,'[1]Inventory Laptop'!A:O,13,0)</f>
        <v>HOF-ADM-MERL018</v>
      </c>
      <c r="AA65" t="str">
        <f>VLOOKUP(A:A,'[1]Inventory Laptop'!A:O,14,0)</f>
        <v>Service Laptop</v>
      </c>
    </row>
    <row r="66" spans="1:27" x14ac:dyDescent="0.25">
      <c r="A66" t="s">
        <v>305</v>
      </c>
      <c r="B66" t="s">
        <v>30</v>
      </c>
      <c r="C66" t="s">
        <v>313</v>
      </c>
      <c r="D66" t="str">
        <f t="shared" si="0"/>
        <v>BALASA, DEBBIE ANN 45237</v>
      </c>
      <c r="E66" t="s">
        <v>310</v>
      </c>
      <c r="F66" t="str">
        <f>_xlfn.XLOOKUP(E66,[1]Employee!A:A,[1]Employee!D:D,"Not Found",0,1)</f>
        <v>ALLHOME CORP.</v>
      </c>
      <c r="G66" t="str">
        <f>_xlfn.XLOOKUP(E66,[1]Employee!A:A,[1]Employee!E:E,"Not Found")</f>
        <v>FINANCE</v>
      </c>
      <c r="H66" t="str">
        <f>_xlfn.XLOOKUP(E66,[1]Employee!A:A,[1]Employee!F:F,"not FOund")&amp;", "&amp;_xlfn.XLOOKUP(E66,[1]Employee!A:A,[1]Employee!G:G,"Not Founf")</f>
        <v>FINANCE, HO LAS PINAS</v>
      </c>
      <c r="I66">
        <f>_xlfn.XLOOKUP(E66,[1]Employee!A:A,[1]Employee!I:I,"Not Found")</f>
        <v>9367480516</v>
      </c>
      <c r="J66">
        <v>45222</v>
      </c>
      <c r="K66" t="str">
        <f>_xlfn.XLOOKUP(E66,[1]Employee!A:A,[1]Employee!H:H,"Not Found")&amp;" "&amp;_xlfn.XLOOKUP(E66,[1]Employee!A:A,[1]Employee!K:K,"Not Found")</f>
        <v>DIRECT Active</v>
      </c>
      <c r="L66">
        <v>45237</v>
      </c>
      <c r="Q66" t="str">
        <f>VLOOKUP(A:A,'[1]Inventory Laptop'!A:B,2,0)</f>
        <v>HP</v>
      </c>
      <c r="R66" t="str">
        <f>VLOOKUP(A:A,'[1]Inventory Laptop'!A:C,3,0)</f>
        <v>440 G08 PROBOOK</v>
      </c>
      <c r="S66" t="str">
        <f>VLOOKUP(A:A,'[1]Inventory Laptop'!A:H,4,0)</f>
        <v>i5/16 GB DDR4/512 GB SSD/14.0"/WIN 10 PRO 64 BIT/CHARGER/3 YRS WARRANTY</v>
      </c>
      <c r="T66">
        <f>VLOOKUP(A:A,'[1]Inventory Laptop'!A:H,5,0)</f>
        <v>0</v>
      </c>
      <c r="U66" t="str">
        <f>VLOOKUP(A:A,'[1]Inventory Laptop'!A:H,6,0)</f>
        <v>W/O BAG</v>
      </c>
      <c r="V66">
        <f>VLOOKUP(A:A,'[1]Inventory Laptop'!A:I,7,0)</f>
        <v>0</v>
      </c>
      <c r="W66" t="str">
        <f>_xlfn.XLOOKUP($A66,'[1]Inventory Laptop'!A:A,'[1]Inventory Laptop'!H:H,1,0)</f>
        <v>JUMP SOLUTIONS INC.</v>
      </c>
      <c r="X66" t="str">
        <f>VLOOKUP(A:A,'[1]Inventory Laptop'!A:O,11,0)</f>
        <v>ALLDAY MARTS INC.</v>
      </c>
      <c r="Y66" t="str">
        <f>VLOOKUP(A:A,'[1]Inventory Laptop'!A:O,12,0)</f>
        <v>Merchandising</v>
      </c>
      <c r="Z66" t="str">
        <f>VLOOKUP(A:A,'[1]Inventory Laptop'!A:O,13,0)</f>
        <v>HOF-ADM-MERL018</v>
      </c>
      <c r="AA66" t="str">
        <f>VLOOKUP(A:A,'[1]Inventory Laptop'!A:O,14,0)</f>
        <v>Service Laptop</v>
      </c>
    </row>
    <row r="67" spans="1:27" x14ac:dyDescent="0.25">
      <c r="A67" t="s">
        <v>314</v>
      </c>
      <c r="B67" t="s">
        <v>30</v>
      </c>
      <c r="C67" t="s">
        <v>315</v>
      </c>
      <c r="D67" t="str">
        <f t="shared" si="0"/>
        <v>COMIA, MIKHAEL 45370</v>
      </c>
      <c r="E67" t="s">
        <v>316</v>
      </c>
      <c r="F67" t="str">
        <f>_xlfn.XLOOKUP(E67,[1]Employee!A:A,[1]Employee!D:D,"Not Found",0,1)</f>
        <v>THE VILLAGE SERVER, INC.</v>
      </c>
      <c r="G67" t="str">
        <f>_xlfn.XLOOKUP(E67,[1]Employee!A:A,[1]Employee!E:E,"Not Found")</f>
        <v>MARKETING</v>
      </c>
      <c r="H67" t="str">
        <f>_xlfn.XLOOKUP(E67,[1]Employee!A:A,[1]Employee!F:F,"not FOund")&amp;", "&amp;_xlfn.XLOOKUP(E67,[1]Employee!A:A,[1]Employee!G:G,"Not Founf")</f>
        <v>GRAPHIC ARTIST, HO LAS PINAS</v>
      </c>
      <c r="I67">
        <f>_xlfn.XLOOKUP(E67,[1]Employee!A:A,[1]Employee!I:I,"Not Found")</f>
        <v>9063967483</v>
      </c>
      <c r="J67">
        <v>45296</v>
      </c>
      <c r="K67" t="str">
        <f>_xlfn.XLOOKUP(E67,[1]Employee!A:A,[1]Employee!H:H,"Not Found")&amp;" "&amp;_xlfn.XLOOKUP(E67,[1]Employee!A:A,[1]Employee!K:K,"Not Found")</f>
        <v>DIRECT Active</v>
      </c>
      <c r="L67">
        <v>45370</v>
      </c>
      <c r="M67" t="s">
        <v>317</v>
      </c>
      <c r="N67" t="s">
        <v>41</v>
      </c>
      <c r="O67" t="s">
        <v>148</v>
      </c>
      <c r="P67" t="s">
        <v>318</v>
      </c>
      <c r="Q67" t="str">
        <f>VLOOKUP(A:A,'[1]Inventory Laptop'!A:B,2,0)</f>
        <v>HP</v>
      </c>
      <c r="R67" t="str">
        <f>VLOOKUP(A:A,'[1]Inventory Laptop'!A:C,3,0)</f>
        <v>Victus Gaming Laptop 15-fb0091AX (79J61PA</v>
      </c>
      <c r="S67" t="str">
        <f>VLOOKUP(A:A,'[1]Inventory Laptop'!A:H,4,0)</f>
        <v>i7/16 GB DDR4/512 GB SSD/15.6"/WIN 10 PRO 64 BIT/CHARGER/3 YRS WARRANTY</v>
      </c>
      <c r="T67">
        <f>VLOOKUP(A:A,'[1]Inventory Laptop'!A:H,5,0)</f>
        <v>0</v>
      </c>
      <c r="U67" t="str">
        <f>VLOOKUP(A:A,'[1]Inventory Laptop'!A:H,6,0)</f>
        <v>W/ BAG</v>
      </c>
      <c r="V67">
        <f>VLOOKUP(A:A,'[1]Inventory Laptop'!A:I,7,0)</f>
        <v>0</v>
      </c>
      <c r="W67" t="str">
        <f>_xlfn.XLOOKUP($A67,'[1]Inventory Laptop'!A:A,'[1]Inventory Laptop'!H:H,1,0)</f>
        <v>CTLINK SYSTEM, INC.</v>
      </c>
      <c r="X67" t="str">
        <f>VLOOKUP(A:A,'[1]Inventory Laptop'!A:O,11,0)</f>
        <v>CMSTAR MANAGEMENT, INC.</v>
      </c>
      <c r="Y67" t="str">
        <f>VLOOKUP(A:A,'[1]Inventory Laptop'!A:O,12,0)</f>
        <v>Marketing</v>
      </c>
      <c r="Z67" t="str">
        <f>VLOOKUP(A:A,'[1]Inventory Laptop'!A:O,13,0)</f>
        <v>HOF-CMI-MKTL001</v>
      </c>
      <c r="AA67" t="str">
        <f>VLOOKUP(A:A,'[1]Inventory Laptop'!A:O,14,0)</f>
        <v>Service Laptop</v>
      </c>
    </row>
    <row r="68" spans="1:27" x14ac:dyDescent="0.25">
      <c r="A68" t="s">
        <v>314</v>
      </c>
      <c r="B68" t="s">
        <v>30</v>
      </c>
      <c r="C68" t="s">
        <v>319</v>
      </c>
      <c r="D68" t="str">
        <f t="shared" ref="D68:D131" si="1">E68&amp;" "&amp;L68</f>
        <v>JOSE, JHONAS 45296</v>
      </c>
      <c r="E68" t="s">
        <v>317</v>
      </c>
      <c r="F68" t="str">
        <f>_xlfn.XLOOKUP(E68,[1]Employee!A:A,[1]Employee!D:D,"Not Found",0,1)</f>
        <v>CMSTAR MANAGEMENT, INC.</v>
      </c>
      <c r="G68" t="str">
        <f>_xlfn.XLOOKUP(E68,[1]Employee!A:A,[1]Employee!E:E,"Not Found")</f>
        <v>MARKETING</v>
      </c>
      <c r="H68" t="str">
        <f>_xlfn.XLOOKUP(E68,[1]Employee!A:A,[1]Employee!F:F,"not FOund")&amp;", "&amp;_xlfn.XLOOKUP(E68,[1]Employee!A:A,[1]Employee!G:G,"Not Founf")</f>
        <v>MAPI - GRAPHIC ARTIST, HO LAS PINAS</v>
      </c>
      <c r="I68">
        <f>_xlfn.XLOOKUP(E68,[1]Employee!A:A,[1]Employee!I:I,"Not Found")</f>
        <v>9776413950</v>
      </c>
      <c r="J68">
        <v>45222</v>
      </c>
      <c r="K68" t="str">
        <f>_xlfn.XLOOKUP(E68,[1]Employee!A:A,[1]Employee!H:H,"Not Found")&amp;" "&amp;_xlfn.XLOOKUP(E68,[1]Employee!A:A,[1]Employee!K:K,"Not Found")</f>
        <v>DIRECT Active</v>
      </c>
      <c r="L68">
        <v>45296</v>
      </c>
      <c r="Q68" t="str">
        <f>VLOOKUP(A:A,'[1]Inventory Laptop'!A:B,2,0)</f>
        <v>HP</v>
      </c>
      <c r="R68" t="str">
        <f>VLOOKUP(A:A,'[1]Inventory Laptop'!A:C,3,0)</f>
        <v>Victus Gaming Laptop 15-fb0091AX (79J61PA</v>
      </c>
      <c r="S68" t="str">
        <f>VLOOKUP(A:A,'[1]Inventory Laptop'!A:H,4,0)</f>
        <v>i7/16 GB DDR4/512 GB SSD/15.6"/WIN 10 PRO 64 BIT/CHARGER/3 YRS WARRANTY</v>
      </c>
      <c r="T68">
        <f>VLOOKUP(A:A,'[1]Inventory Laptop'!A:H,5,0)</f>
        <v>0</v>
      </c>
      <c r="U68" t="str">
        <f>VLOOKUP(A:A,'[1]Inventory Laptop'!A:H,6,0)</f>
        <v>W/ BAG</v>
      </c>
      <c r="V68">
        <f>VLOOKUP(A:A,'[1]Inventory Laptop'!A:I,7,0)</f>
        <v>0</v>
      </c>
      <c r="W68" t="str">
        <f>_xlfn.XLOOKUP($A68,'[1]Inventory Laptop'!A:A,'[1]Inventory Laptop'!H:H,1,0)</f>
        <v>CTLINK SYSTEM, INC.</v>
      </c>
      <c r="X68" t="str">
        <f>VLOOKUP(A:A,'[1]Inventory Laptop'!A:O,11,0)</f>
        <v>CMSTAR MANAGEMENT, INC.</v>
      </c>
      <c r="Y68" t="str">
        <f>VLOOKUP(A:A,'[1]Inventory Laptop'!A:O,12,0)</f>
        <v>Marketing</v>
      </c>
      <c r="Z68" t="str">
        <f>VLOOKUP(A:A,'[1]Inventory Laptop'!A:O,13,0)</f>
        <v>HOF-CMI-MKTL001</v>
      </c>
      <c r="AA68" t="str">
        <f>VLOOKUP(A:A,'[1]Inventory Laptop'!A:O,14,0)</f>
        <v>Service Laptop</v>
      </c>
    </row>
    <row r="69" spans="1:27" x14ac:dyDescent="0.25">
      <c r="A69" t="s">
        <v>320</v>
      </c>
      <c r="B69" t="s">
        <v>45</v>
      </c>
      <c r="C69" t="str">
        <f>VLOOKUP($A69,'[1]Inventory Laptop'!A:N,10,0)</f>
        <v xml:space="preserve">HR - FREDYLENE BALENSOSA </v>
      </c>
      <c r="D69" t="str">
        <f t="shared" si="1"/>
        <v xml:space="preserve">YNOT, RENALYN </v>
      </c>
      <c r="E69" t="s">
        <v>321</v>
      </c>
      <c r="F69" t="str">
        <f>_xlfn.XLOOKUP(E69,[1]Employee!A:A,[1]Employee!D:D,"Not Found",0,1)</f>
        <v>ALLDAY MARTS INC.</v>
      </c>
      <c r="G69" t="str">
        <f>_xlfn.XLOOKUP(E69,[1]Employee!A:A,[1]Employee!E:E,"Not Found")</f>
        <v>SUPPLY CHAIN</v>
      </c>
      <c r="H69" t="str">
        <f>_xlfn.XLOOKUP(E69,[1]Employee!A:A,[1]Employee!F:F,"not FOund")&amp;", "&amp;_xlfn.XLOOKUP(E69,[1]Employee!A:A,[1]Employee!G:G,"Not Founf")</f>
        <v>REPLENISHMENT SUPERVISOR, HO LAS PINAS</v>
      </c>
      <c r="I69">
        <f>_xlfn.XLOOKUP(E69,[1]Employee!A:A,[1]Employee!I:I,"Not Found")</f>
        <v>9954310993</v>
      </c>
      <c r="J69">
        <v>45250</v>
      </c>
      <c r="K69" t="str">
        <f>_xlfn.XLOOKUP(E69,[1]Employee!A:A,[1]Employee!H:H,"Not Found")&amp;" "&amp;_xlfn.XLOOKUP(E69,[1]Employee!A:A,[1]Employee!K:K,"Not Found")</f>
        <v>DIRECT Active</v>
      </c>
      <c r="Q69" t="str">
        <f>VLOOKUP(A:A,'[1]Inventory Laptop'!A:B,2,0)</f>
        <v>HP</v>
      </c>
      <c r="R69" t="str">
        <f>VLOOKUP(A:A,'[1]Inventory Laptop'!A:C,3,0)</f>
        <v>NB 86J69PA</v>
      </c>
      <c r="S69" t="str">
        <f>VLOOKUP(A:A,'[1]Inventory Laptop'!A:H,4,0)</f>
        <v>i5/8 GB DDR4/512 GB SSD/15.6"/WIN 11 HOME 64 BIT/CHARGER/3 YRS WARRANTY</v>
      </c>
      <c r="T69">
        <f>VLOOKUP(A:A,'[1]Inventory Laptop'!A:H,5,0)</f>
        <v>0</v>
      </c>
      <c r="U69" t="str">
        <f>VLOOKUP(A:A,'[1]Inventory Laptop'!A:H,6,0)</f>
        <v>W/ BAG</v>
      </c>
      <c r="V69">
        <f>VLOOKUP(A:A,'[1]Inventory Laptop'!A:I,7,0)</f>
        <v>7900339652</v>
      </c>
      <c r="W69" t="str">
        <f>_xlfn.XLOOKUP($A69,'[1]Inventory Laptop'!A:A,'[1]Inventory Laptop'!H:H,1,0)</f>
        <v>ALLHOME CORP.</v>
      </c>
      <c r="X69" t="str">
        <f>VLOOKUP(A:A,'[1]Inventory Laptop'!A:O,11,0)</f>
        <v>ALLDAY RETAIL CONCEPTS INC.</v>
      </c>
      <c r="Y69" t="str">
        <f>VLOOKUP(A:A,'[1]Inventory Laptop'!A:O,12,0)</f>
        <v>Replenishment</v>
      </c>
      <c r="Z69" t="str">
        <f>VLOOKUP(A:A,'[1]Inventory Laptop'!A:O,13,0)</f>
        <v>AVARCI-REP-001</v>
      </c>
      <c r="AA69">
        <f>VLOOKUP(A:A,'[1]Inventory Laptop'!A:O,14,0)</f>
        <v>0</v>
      </c>
    </row>
    <row r="70" spans="1:27" x14ac:dyDescent="0.25">
      <c r="A70" t="s">
        <v>322</v>
      </c>
      <c r="B70" t="s">
        <v>30</v>
      </c>
      <c r="C70" t="s">
        <v>120</v>
      </c>
      <c r="D70" t="str">
        <f t="shared" si="1"/>
        <v xml:space="preserve">MIRA, PHILIP AMOR </v>
      </c>
      <c r="E70" t="s">
        <v>323</v>
      </c>
      <c r="F70" t="str">
        <f>_xlfn.XLOOKUP(E70,[1]Employee!A:A,[1]Employee!D:D,"Not Found",0,1)</f>
        <v>THE VILLAGE SERVER, INC.</v>
      </c>
      <c r="G70" t="str">
        <f>_xlfn.XLOOKUP(E70,[1]Employee!A:A,[1]Employee!E:E,"Not Found")</f>
        <v>CENTRAL - OPERATIONS</v>
      </c>
      <c r="H70" t="str">
        <f>_xlfn.XLOOKUP(E70,[1]Employee!A:A,[1]Employee!F:F,"not FOund")&amp;", "&amp;_xlfn.XLOOKUP(E70,[1]Employee!A:A,[1]Employee!G:G,"Not Founf")</f>
        <v>CORP. CHEF BRITANNY DAANGHARI, HO LAS PINAS</v>
      </c>
      <c r="I70">
        <f>_xlfn.XLOOKUP(E70,[1]Employee!A:A,[1]Employee!I:I,"Not Found")</f>
        <v>9453219974</v>
      </c>
      <c r="J70">
        <v>45411</v>
      </c>
      <c r="K70" t="str">
        <f>_xlfn.XLOOKUP(E70,[1]Employee!A:A,[1]Employee!H:H,"Not Found")&amp;" "&amp;_xlfn.XLOOKUP(E70,[1]Employee!A:A,[1]Employee!K:K,"Not Found")</f>
        <v>DIRECT Active</v>
      </c>
      <c r="M70" t="s">
        <v>324</v>
      </c>
      <c r="N70" t="s">
        <v>52</v>
      </c>
      <c r="O70" t="s">
        <v>325</v>
      </c>
      <c r="P70" t="s">
        <v>326</v>
      </c>
      <c r="Q70" t="str">
        <f>VLOOKUP(A:A,'[1]Inventory Laptop'!A:B,2,0)</f>
        <v>HP</v>
      </c>
      <c r="R70" t="str">
        <f>VLOOKUP(A:A,'[1]Inventory Laptop'!A:C,3,0)</f>
        <v>NB 86J69PA</v>
      </c>
      <c r="S70" t="str">
        <f>VLOOKUP(A:A,'[1]Inventory Laptop'!A:H,4,0)</f>
        <v>i5/8 GB DDR4/512 GB SSD/15.6"/WIN 11 HOME 64 BIT/CHARGER/3 YRS WARRANTY</v>
      </c>
      <c r="T70">
        <f>VLOOKUP(A:A,'[1]Inventory Laptop'!A:H,5,0)</f>
        <v>0</v>
      </c>
      <c r="U70" t="str">
        <f>VLOOKUP(A:A,'[1]Inventory Laptop'!A:H,6,0)</f>
        <v>W/ BAG</v>
      </c>
      <c r="V70">
        <f>VLOOKUP(A:A,'[1]Inventory Laptop'!A:I,7,0)</f>
        <v>8000381019</v>
      </c>
      <c r="W70" t="str">
        <f>_xlfn.XLOOKUP($A70,'[1]Inventory Laptop'!A:A,'[1]Inventory Laptop'!H:H,1,0)</f>
        <v>ALLHOME CORP.</v>
      </c>
      <c r="X70" t="str">
        <f>VLOOKUP(A:A,'[1]Inventory Laptop'!A:O,11,0)</f>
        <v>THE VILLAGE SERVER, INC.</v>
      </c>
      <c r="Y70" t="str">
        <f>VLOOKUP(A:A,'[1]Inventory Laptop'!A:O,12,0)</f>
        <v>Supply Chain</v>
      </c>
      <c r="Z70" t="str">
        <f>VLOOKUP(A:A,'[1]Inventory Laptop'!A:O,13,0)</f>
        <v>AVTVSI-SUP-001</v>
      </c>
      <c r="AA70">
        <f>VLOOKUP(A:A,'[1]Inventory Laptop'!A:O,14,0)</f>
        <v>0</v>
      </c>
    </row>
    <row r="71" spans="1:27" x14ac:dyDescent="0.25">
      <c r="A71" t="s">
        <v>322</v>
      </c>
      <c r="B71" t="s">
        <v>45</v>
      </c>
      <c r="C71" t="str">
        <f>VLOOKUP($A71,'[1]Inventory Laptop'!A:N,10,0)</f>
        <v>HR - CAITLYN FERRER</v>
      </c>
      <c r="D71" t="str">
        <f t="shared" si="1"/>
        <v>CASTANEDA, CHERRY 45404</v>
      </c>
      <c r="E71" t="s">
        <v>100</v>
      </c>
      <c r="F71" t="str">
        <f>_xlfn.XLOOKUP(E71,[1]Employee!A:A,[1]Employee!D:D,"Not Found",0,1)</f>
        <v>THE VILLAGE SERVER, INC.</v>
      </c>
      <c r="G71" t="str">
        <f>_xlfn.XLOOKUP(E71,[1]Employee!A:A,[1]Employee!E:E,"Not Found")</f>
        <v>SUPPLY CHAIN</v>
      </c>
      <c r="H71" t="str">
        <f>_xlfn.XLOOKUP(E71,[1]Employee!A:A,[1]Employee!F:F,"not FOund")&amp;", "&amp;_xlfn.XLOOKUP(E71,[1]Employee!A:A,[1]Employee!G:G,"Not Founf")</f>
        <v>LOGISTICS AND WAREHOUSE MANAGER, WAREHOUSE</v>
      </c>
      <c r="I71">
        <f>_xlfn.XLOOKUP(E71,[1]Employee!A:A,[1]Employee!I:I,"Not Found")</f>
        <v>9176521828</v>
      </c>
      <c r="J71">
        <v>45299</v>
      </c>
      <c r="K71" t="str">
        <f>_xlfn.XLOOKUP(E71,[1]Employee!A:A,[1]Employee!H:H,"Not Found")&amp;" "&amp;_xlfn.XLOOKUP(E71,[1]Employee!A:A,[1]Employee!K:K,"Not Found")</f>
        <v>DIRECT Active</v>
      </c>
      <c r="L71">
        <v>45404</v>
      </c>
      <c r="Q71" t="str">
        <f>VLOOKUP(A:A,'[1]Inventory Laptop'!A:B,2,0)</f>
        <v>HP</v>
      </c>
      <c r="R71" t="str">
        <f>VLOOKUP(A:A,'[1]Inventory Laptop'!A:C,3,0)</f>
        <v>NB 86J69PA</v>
      </c>
      <c r="S71" t="str">
        <f>VLOOKUP(A:A,'[1]Inventory Laptop'!A:H,4,0)</f>
        <v>i5/8 GB DDR4/512 GB SSD/15.6"/WIN 11 HOME 64 BIT/CHARGER/3 YRS WARRANTY</v>
      </c>
      <c r="T71">
        <f>VLOOKUP(A:A,'[1]Inventory Laptop'!A:H,5,0)</f>
        <v>0</v>
      </c>
      <c r="U71" t="str">
        <f>VLOOKUP(A:A,'[1]Inventory Laptop'!A:H,6,0)</f>
        <v>W/ BAG</v>
      </c>
      <c r="V71">
        <f>VLOOKUP(A:A,'[1]Inventory Laptop'!A:I,7,0)</f>
        <v>8000381019</v>
      </c>
      <c r="W71" t="str">
        <f>_xlfn.XLOOKUP($A71,'[1]Inventory Laptop'!A:A,'[1]Inventory Laptop'!H:H,1,0)</f>
        <v>ALLHOME CORP.</v>
      </c>
      <c r="X71" t="str">
        <f>VLOOKUP(A:A,'[1]Inventory Laptop'!A:O,11,0)</f>
        <v>THE VILLAGE SERVER, INC.</v>
      </c>
      <c r="Y71" t="str">
        <f>VLOOKUP(A:A,'[1]Inventory Laptop'!A:O,12,0)</f>
        <v>Supply Chain</v>
      </c>
      <c r="Z71" t="str">
        <f>VLOOKUP(A:A,'[1]Inventory Laptop'!A:O,13,0)</f>
        <v>AVTVSI-SUP-001</v>
      </c>
      <c r="AA71">
        <f>VLOOKUP(A:A,'[1]Inventory Laptop'!A:O,14,0)</f>
        <v>0</v>
      </c>
    </row>
    <row r="72" spans="1:27" x14ac:dyDescent="0.25">
      <c r="A72" t="s">
        <v>327</v>
      </c>
      <c r="B72" t="s">
        <v>45</v>
      </c>
      <c r="C72" t="str">
        <f>VLOOKUP($A72,'[1]Inventory Laptop'!A:N,10,0)</f>
        <v>HR - CAITLYN FERRER</v>
      </c>
      <c r="D72" t="str">
        <f t="shared" si="1"/>
        <v xml:space="preserve">BRIONES, RACHELLE </v>
      </c>
      <c r="E72" t="s">
        <v>328</v>
      </c>
      <c r="F72" t="str">
        <f>_xlfn.XLOOKUP(E72,[1]Employee!A:A,[1]Employee!D:D,"Not Found",0,1)</f>
        <v>ALLHOME CORP.</v>
      </c>
      <c r="G72" t="str">
        <f>_xlfn.XLOOKUP(E72,[1]Employee!A:A,[1]Employee!E:E,"Not Found")</f>
        <v>BUSINESS SYSTEM</v>
      </c>
      <c r="H72" t="str">
        <f>_xlfn.XLOOKUP(E72,[1]Employee!A:A,[1]Employee!F:F,"not FOund")&amp;", "&amp;_xlfn.XLOOKUP(E72,[1]Employee!A:A,[1]Employee!G:G,"Not Founf")</f>
        <v>IT SPECIALIST TELCO COORDINATOR, HO LAS PINAS</v>
      </c>
      <c r="I72">
        <f>_xlfn.XLOOKUP(E72,[1]Employee!A:A,[1]Employee!I:I,"Not Found")</f>
        <v>9985947096</v>
      </c>
      <c r="J72">
        <v>45317</v>
      </c>
      <c r="K72" t="str">
        <f>_xlfn.XLOOKUP(E72,[1]Employee!A:A,[1]Employee!H:H,"Not Found")&amp;" "&amp;_xlfn.XLOOKUP(E72,[1]Employee!A:A,[1]Employee!K:K,"Not Found")</f>
        <v>DIRECT Active</v>
      </c>
      <c r="Q72" t="str">
        <f>VLOOKUP(A:A,'[1]Inventory Laptop'!A:B,2,0)</f>
        <v>HP</v>
      </c>
      <c r="R72" t="str">
        <f>VLOOKUP(A:A,'[1]Inventory Laptop'!A:C,3,0)</f>
        <v>NB 86J69PA</v>
      </c>
      <c r="S72" t="str">
        <f>VLOOKUP(A:A,'[1]Inventory Laptop'!A:H,4,0)</f>
        <v>i5/16 GB DDR4/512 GB SSD/15.6"/WIN 11 PRO 64 BIT/CHARGER/3 YRS WARRANTY</v>
      </c>
      <c r="T72">
        <f>VLOOKUP(A:A,'[1]Inventory Laptop'!A:H,5,0)</f>
        <v>0</v>
      </c>
      <c r="U72" t="str">
        <f>VLOOKUP(A:A,'[1]Inventory Laptop'!A:H,6,0)</f>
        <v>W/ BAG</v>
      </c>
      <c r="V72">
        <f>VLOOKUP(A:A,'[1]Inventory Laptop'!A:I,7,0)</f>
        <v>8000381019</v>
      </c>
      <c r="W72" t="str">
        <f>_xlfn.XLOOKUP($A72,'[1]Inventory Laptop'!A:A,'[1]Inventory Laptop'!H:H,1,0)</f>
        <v>ALLHOME CORP.</v>
      </c>
      <c r="X72" t="str">
        <f>VLOOKUP(A:A,'[1]Inventory Laptop'!A:O,11,0)</f>
        <v>THE VILLAGE SERVER, INC.</v>
      </c>
      <c r="Y72" t="str">
        <f>VLOOKUP(A:A,'[1]Inventory Laptop'!A:O,12,0)</f>
        <v>Supply Chain</v>
      </c>
      <c r="Z72" t="str">
        <f>VLOOKUP(A:A,'[1]Inventory Laptop'!A:O,13,0)</f>
        <v>AVTVSI-SUP-003</v>
      </c>
      <c r="AA72">
        <f>VLOOKUP(A:A,'[1]Inventory Laptop'!A:O,14,0)</f>
        <v>0</v>
      </c>
    </row>
    <row r="73" spans="1:27" x14ac:dyDescent="0.25">
      <c r="A73" t="s">
        <v>329</v>
      </c>
      <c r="B73" t="s">
        <v>30</v>
      </c>
      <c r="C73" t="s">
        <v>330</v>
      </c>
      <c r="D73" t="str">
        <f t="shared" si="1"/>
        <v xml:space="preserve">EUSEBIO, MILDRED </v>
      </c>
      <c r="E73" t="s">
        <v>331</v>
      </c>
      <c r="F73" t="str">
        <f>_xlfn.XLOOKUP(E73,[1]Employee!A:A,[1]Employee!D:D,"Not Found",0,1)</f>
        <v>THE VILLAGE SERVER, INC.</v>
      </c>
      <c r="G73" t="str">
        <f>_xlfn.XLOOKUP(E73,[1]Employee!A:A,[1]Employee!E:E,"Not Found")</f>
        <v>PURCHASING</v>
      </c>
      <c r="H73" t="str">
        <f>_xlfn.XLOOKUP(E73,[1]Employee!A:A,[1]Employee!F:F,"not FOund")&amp;", "&amp;_xlfn.XLOOKUP(E73,[1]Employee!A:A,[1]Employee!G:G,"Not Founf")</f>
        <v>PURCHASING HEAD, HO LAS PINAS</v>
      </c>
      <c r="I73">
        <f>_xlfn.XLOOKUP(E73,[1]Employee!A:A,[1]Employee!I:I,"Not Found")</f>
        <v>9998864097</v>
      </c>
      <c r="J73">
        <v>45397</v>
      </c>
      <c r="K73" t="str">
        <f>_xlfn.XLOOKUP(E73,[1]Employee!A:A,[1]Employee!H:H,"Not Found")&amp;" "&amp;_xlfn.XLOOKUP(E73,[1]Employee!A:A,[1]Employee!K:K,"Not Found")</f>
        <v>DIRECT Active</v>
      </c>
      <c r="M73" t="s">
        <v>332</v>
      </c>
      <c r="N73" t="s">
        <v>108</v>
      </c>
      <c r="O73" t="s">
        <v>290</v>
      </c>
      <c r="P73" t="s">
        <v>333</v>
      </c>
      <c r="Q73" t="str">
        <f>VLOOKUP(A:A,'[1]Inventory Laptop'!A:B,2,0)</f>
        <v>HP</v>
      </c>
      <c r="R73" t="str">
        <f>VLOOKUP(A:A,'[1]Inventory Laptop'!A:C,3,0)</f>
        <v>NB 86J69PA</v>
      </c>
      <c r="S73" t="str">
        <f>VLOOKUP(A:A,'[1]Inventory Laptop'!A:H,4,0)</f>
        <v>i5/8 GB DDR4/512 GB SSD/15.6"/WIN 11 HOME 64 BIT/CHARGER/3 YRS WARRANTY</v>
      </c>
      <c r="T73">
        <f>VLOOKUP(A:A,'[1]Inventory Laptop'!A:H,5,0)</f>
        <v>0</v>
      </c>
      <c r="U73" t="str">
        <f>VLOOKUP(A:A,'[1]Inventory Laptop'!A:H,6,0)</f>
        <v>W/ BAG</v>
      </c>
      <c r="V73">
        <f>VLOOKUP(A:A,'[1]Inventory Laptop'!A:I,7,0)</f>
        <v>8871118824</v>
      </c>
      <c r="W73" t="str">
        <f>_xlfn.XLOOKUP($A73,'[1]Inventory Laptop'!A:A,'[1]Inventory Laptop'!H:H,1,0)</f>
        <v>ALLHOME CORP.</v>
      </c>
      <c r="X73" t="str">
        <f>VLOOKUP(A:A,'[1]Inventory Laptop'!A:O,11,0)</f>
        <v>ALLDAY MARTS INC.</v>
      </c>
      <c r="Y73" t="str">
        <f>VLOOKUP(A:A,'[1]Inventory Laptop'!A:O,12,0)</f>
        <v>Human Resources</v>
      </c>
      <c r="Z73" t="str">
        <f>VLOOKUP(A:A,'[1]Inventory Laptop'!A:O,13,0)</f>
        <v>AVAMI-HRD-003</v>
      </c>
      <c r="AA73" t="str">
        <f>VLOOKUP(A:A,'[1]Inventory Laptop'!A:O,14,0)</f>
        <v>TRANSFER</v>
      </c>
    </row>
    <row r="74" spans="1:27" x14ac:dyDescent="0.25">
      <c r="A74" t="s">
        <v>329</v>
      </c>
      <c r="B74" t="s">
        <v>45</v>
      </c>
      <c r="C74" t="str">
        <f>VLOOKUP($A74,'[1]Inventory Laptop'!A:J,10,0)</f>
        <v xml:space="preserve">HR - FREDYLENE BALENSOSA </v>
      </c>
      <c r="D74" t="str">
        <f t="shared" si="1"/>
        <v>PADILLA, NICOLE AUBREY 44999</v>
      </c>
      <c r="E74" t="s">
        <v>334</v>
      </c>
      <c r="F74" t="str">
        <f>_xlfn.XLOOKUP(E74,[1]Employee!A:A,[1]Employee!D:D,"Not Found",0,1)</f>
        <v>ALLDAY MARTS INC.</v>
      </c>
      <c r="G74" t="str">
        <f>_xlfn.XLOOKUP(E74,[1]Employee!A:A,[1]Employee!E:E,"Not Found")</f>
        <v>HUMAN RESOURCES</v>
      </c>
      <c r="H74" t="str">
        <f>_xlfn.XLOOKUP(E74,[1]Employee!A:A,[1]Employee!F:F,"not FOund")&amp;", "&amp;_xlfn.XLOOKUP(E74,[1]Employee!A:A,[1]Employee!G:G,"Not Founf")</f>
        <v>HR RECRUITMENT, HO LAS PINAS</v>
      </c>
      <c r="I74">
        <f>_xlfn.XLOOKUP(E74,[1]Employee!A:A,[1]Employee!I:I,"Not Found")</f>
        <v>9193311164</v>
      </c>
      <c r="J74">
        <v>45276</v>
      </c>
      <c r="K74" t="str">
        <f>_xlfn.XLOOKUP(E74,[1]Employee!A:A,[1]Employee!H:H,"Not Found")&amp;" "&amp;_xlfn.XLOOKUP(E74,[1]Employee!A:A,[1]Employee!K:K,"Not Found")</f>
        <v>AGENCY Active</v>
      </c>
      <c r="L74">
        <v>44999</v>
      </c>
      <c r="M74" t="s">
        <v>335</v>
      </c>
      <c r="N74" t="s">
        <v>108</v>
      </c>
      <c r="O74" t="s">
        <v>290</v>
      </c>
      <c r="P74" t="s">
        <v>336</v>
      </c>
      <c r="Q74" t="str">
        <f>VLOOKUP(A:A,'[1]Inventory Laptop'!A:B,2,0)</f>
        <v>HP</v>
      </c>
      <c r="R74" t="str">
        <f>VLOOKUP(A:A,'[1]Inventory Laptop'!A:C,3,0)</f>
        <v>NB 86J69PA</v>
      </c>
      <c r="S74" t="str">
        <f>VLOOKUP(A:A,'[1]Inventory Laptop'!A:H,4,0)</f>
        <v>i5/8 GB DDR4/512 GB SSD/15.6"/WIN 11 HOME 64 BIT/CHARGER/3 YRS WARRANTY</v>
      </c>
      <c r="T74">
        <f>VLOOKUP(A:A,'[1]Inventory Laptop'!A:H,5,0)</f>
        <v>0</v>
      </c>
      <c r="U74" t="str">
        <f>VLOOKUP(A:A,'[1]Inventory Laptop'!A:H,6,0)</f>
        <v>W/ BAG</v>
      </c>
      <c r="V74">
        <f>VLOOKUP(A:A,'[1]Inventory Laptop'!A:I,7,0)</f>
        <v>8871118824</v>
      </c>
      <c r="W74" t="str">
        <f>_xlfn.XLOOKUP($A74,'[1]Inventory Laptop'!A:A,'[1]Inventory Laptop'!H:H,1,0)</f>
        <v>ALLHOME CORP.</v>
      </c>
      <c r="X74" t="str">
        <f>VLOOKUP(A:A,'[1]Inventory Laptop'!A:O,11,0)</f>
        <v>ALLDAY MARTS INC.</v>
      </c>
      <c r="Y74" t="str">
        <f>VLOOKUP(A:A,'[1]Inventory Laptop'!A:O,12,0)</f>
        <v>Human Resources</v>
      </c>
      <c r="Z74" t="str">
        <f>VLOOKUP(A:A,'[1]Inventory Laptop'!A:O,13,0)</f>
        <v>AVAMI-HRD-003</v>
      </c>
      <c r="AA74" t="str">
        <f>VLOOKUP(A:A,'[1]Inventory Laptop'!A:O,14,0)</f>
        <v>TRANSFER</v>
      </c>
    </row>
    <row r="75" spans="1:27" x14ac:dyDescent="0.25">
      <c r="A75" t="s">
        <v>329</v>
      </c>
      <c r="B75" t="s">
        <v>45</v>
      </c>
      <c r="C75" t="str">
        <f>VLOOKUP($A75,'[1]Inventory Laptop'!A:J,10,0)</f>
        <v xml:space="preserve">HR - FREDYLENE BALENSOSA </v>
      </c>
      <c r="D75" t="str">
        <f t="shared" si="1"/>
        <v>PALMERO, SHIELA MARIE 45257</v>
      </c>
      <c r="E75" t="s">
        <v>335</v>
      </c>
      <c r="F75" t="str">
        <f>_xlfn.XLOOKUP(E75,[1]Employee!A:A,[1]Employee!D:D,"Not Found",0,1)</f>
        <v>ALLDAY MARTS INC.</v>
      </c>
      <c r="G75" t="str">
        <f>_xlfn.XLOOKUP(E75,[1]Employee!A:A,[1]Employee!E:E,"Not Found")</f>
        <v>HUMAN RESOURCES</v>
      </c>
      <c r="H75" t="str">
        <f>_xlfn.XLOOKUP(E75,[1]Employee!A:A,[1]Employee!F:F,"not FOund")&amp;", "&amp;_xlfn.XLOOKUP(E75,[1]Employee!A:A,[1]Employee!G:G,"Not Founf")</f>
        <v>HR RECRUITMENT, HO LAS PINAS</v>
      </c>
      <c r="I75">
        <f>_xlfn.XLOOKUP(E75,[1]Employee!A:A,[1]Employee!I:I,"Not Found")</f>
        <v>9954310873</v>
      </c>
      <c r="J75">
        <v>45225</v>
      </c>
      <c r="K75" t="str">
        <f>_xlfn.XLOOKUP(E75,[1]Employee!A:A,[1]Employee!H:H,"Not Found")&amp;" "&amp;_xlfn.XLOOKUP(E75,[1]Employee!A:A,[1]Employee!K:K,"Not Found")</f>
        <v>DIRECT Active</v>
      </c>
      <c r="L75">
        <v>45257</v>
      </c>
      <c r="Q75" t="str">
        <f>VLOOKUP(A:A,'[1]Inventory Laptop'!A:B,2,0)</f>
        <v>HP</v>
      </c>
      <c r="R75" t="str">
        <f>VLOOKUP(A:A,'[1]Inventory Laptop'!A:C,3,0)</f>
        <v>NB 86J69PA</v>
      </c>
      <c r="S75" t="str">
        <f>VLOOKUP(A:A,'[1]Inventory Laptop'!A:H,4,0)</f>
        <v>i5/8 GB DDR4/512 GB SSD/15.6"/WIN 11 HOME 64 BIT/CHARGER/3 YRS WARRANTY</v>
      </c>
      <c r="T75">
        <f>VLOOKUP(A:A,'[1]Inventory Laptop'!A:H,5,0)</f>
        <v>0</v>
      </c>
      <c r="U75" t="str">
        <f>VLOOKUP(A:A,'[1]Inventory Laptop'!A:H,6,0)</f>
        <v>W/ BAG</v>
      </c>
      <c r="V75">
        <f>VLOOKUP(A:A,'[1]Inventory Laptop'!A:I,7,0)</f>
        <v>8871118824</v>
      </c>
      <c r="W75" t="str">
        <f>_xlfn.XLOOKUP($A75,'[1]Inventory Laptop'!A:A,'[1]Inventory Laptop'!H:H,1,0)</f>
        <v>ALLHOME CORP.</v>
      </c>
      <c r="X75" t="str">
        <f>VLOOKUP(A:A,'[1]Inventory Laptop'!A:O,11,0)</f>
        <v>ALLDAY MARTS INC.</v>
      </c>
      <c r="Y75" t="str">
        <f>VLOOKUP(A:A,'[1]Inventory Laptop'!A:O,12,0)</f>
        <v>Human Resources</v>
      </c>
      <c r="Z75" t="str">
        <f>VLOOKUP(A:A,'[1]Inventory Laptop'!A:O,13,0)</f>
        <v>AVAMI-HRD-003</v>
      </c>
      <c r="AA75" t="str">
        <f>VLOOKUP(A:A,'[1]Inventory Laptop'!A:O,14,0)</f>
        <v>TRANSFER</v>
      </c>
    </row>
    <row r="76" spans="1:27" x14ac:dyDescent="0.25">
      <c r="A76" t="s">
        <v>337</v>
      </c>
      <c r="B76" t="s">
        <v>45</v>
      </c>
      <c r="C76" t="s">
        <v>338</v>
      </c>
      <c r="D76" t="str">
        <f t="shared" si="1"/>
        <v>BOLAÑOS, JONA KRISTINE 45214</v>
      </c>
      <c r="E76" t="s">
        <v>339</v>
      </c>
      <c r="F76" t="str">
        <f>_xlfn.XLOOKUP(E76,[1]Employee!A:A,[1]Employee!D:D,"Not Found",0,1)</f>
        <v>ALLDAY MARTS INC.</v>
      </c>
      <c r="G76" t="str">
        <f>_xlfn.XLOOKUP(E76,[1]Employee!A:A,[1]Employee!E:E,"Not Found")</f>
        <v>ACCOUNTING</v>
      </c>
      <c r="H76" t="str">
        <f>_xlfn.XLOOKUP(E76,[1]Employee!A:A,[1]Employee!F:F,"not FOund")&amp;", "&amp;_xlfn.XLOOKUP(E76,[1]Employee!A:A,[1]Employee!G:G,"Not Founf")</f>
        <v>ACCOUNTING SUPERVISOR, HO LAS PINAS</v>
      </c>
      <c r="I76">
        <f>_xlfn.XLOOKUP(E76,[1]Employee!A:A,[1]Employee!I:I,"Not Found")</f>
        <v>0</v>
      </c>
      <c r="J76">
        <v>45209</v>
      </c>
      <c r="K76" t="str">
        <f>_xlfn.XLOOKUP(E76,[1]Employee!A:A,[1]Employee!H:H,"Not Found")&amp;" "&amp;_xlfn.XLOOKUP(E76,[1]Employee!A:A,[1]Employee!K:K,"Not Found")</f>
        <v>DIRECT Active</v>
      </c>
      <c r="L76">
        <v>45214</v>
      </c>
      <c r="Q76" t="str">
        <f>VLOOKUP(A:A,'[1]Inventory Laptop'!A:B,2,0)</f>
        <v>HP</v>
      </c>
      <c r="R76" t="str">
        <f>VLOOKUP(A:A,'[1]Inventory Laptop'!A:C,3,0)</f>
        <v>440 G10 PROBOOK</v>
      </c>
      <c r="S76" t="str">
        <f>VLOOKUP(A:A,'[1]Inventory Laptop'!A:H,4,0)</f>
        <v>i5/8 GB DDR4/512 GB SSD/14.0"/WIN 11 PRO 64 BIT /CHARGER/3 YRS WARRANTY</v>
      </c>
      <c r="T76">
        <f>VLOOKUP(A:A,'[1]Inventory Laptop'!A:H,5,0)</f>
        <v>0</v>
      </c>
      <c r="U76" t="str">
        <f>VLOOKUP(A:A,'[1]Inventory Laptop'!A:H,6,0)</f>
        <v>W/ BAG</v>
      </c>
      <c r="V76">
        <f>VLOOKUP(A:A,'[1]Inventory Laptop'!A:I,7,0)</f>
        <v>8871102613</v>
      </c>
      <c r="W76" t="str">
        <f>_xlfn.XLOOKUP($A76,'[1]Inventory Laptop'!A:A,'[1]Inventory Laptop'!H:H,1,0)</f>
        <v>YNZAL MARKETING CORP</v>
      </c>
      <c r="X76" t="str">
        <f>VLOOKUP(A:A,'[1]Inventory Laptop'!A:O,11,0)</f>
        <v>ALLGREEN RETAIL, INC.</v>
      </c>
      <c r="Y76" t="str">
        <f>VLOOKUP(A:A,'[1]Inventory Laptop'!A:O,12,0)</f>
        <v>Accounting</v>
      </c>
      <c r="Z76" t="str">
        <f>VLOOKUP(A:A,'[1]Inventory Laptop'!A:O,13,0)</f>
        <v>AVAGRI-ACC-002</v>
      </c>
      <c r="AA76">
        <f>VLOOKUP(A:A,'[1]Inventory Laptop'!A:O,14,0)</f>
        <v>0</v>
      </c>
    </row>
    <row r="77" spans="1:27" x14ac:dyDescent="0.25">
      <c r="A77" t="s">
        <v>337</v>
      </c>
      <c r="B77" t="s">
        <v>45</v>
      </c>
      <c r="C77" t="str">
        <f>VLOOKUP($A77,'[1]Inventory Laptop'!A:N,10,0)</f>
        <v>HR - JAYVIE</v>
      </c>
      <c r="D77" t="str">
        <f t="shared" si="1"/>
        <v xml:space="preserve">ALONSAGAY, KIMBERLY </v>
      </c>
      <c r="E77" t="s">
        <v>340</v>
      </c>
      <c r="F77" t="str">
        <f>_xlfn.XLOOKUP(E77,[1]Employee!A:A,[1]Employee!D:D,"Not Found",0,1)</f>
        <v>ALLGREEN RETAIL, INC.</v>
      </c>
      <c r="G77" t="str">
        <f>_xlfn.XLOOKUP(E77,[1]Employee!A:A,[1]Employee!E:E,"Not Found")</f>
        <v>SUPPLY CHAIN</v>
      </c>
      <c r="H77" t="str">
        <f>_xlfn.XLOOKUP(E77,[1]Employee!A:A,[1]Employee!F:F,"not FOund")&amp;", "&amp;_xlfn.XLOOKUP(E77,[1]Employee!A:A,[1]Employee!G:G,"Not Founf")</f>
        <v>SUPPLY CHAIN SUPERVISOR, HO LAS PINAS</v>
      </c>
      <c r="I77">
        <f>_xlfn.XLOOKUP(E77,[1]Employee!A:A,[1]Employee!I:I,"Not Found")</f>
        <v>9399128015</v>
      </c>
      <c r="J77">
        <v>45259</v>
      </c>
      <c r="K77" t="str">
        <f>_xlfn.XLOOKUP(E77,[1]Employee!A:A,[1]Employee!H:H,"Not Found")&amp;" "&amp;_xlfn.XLOOKUP(E77,[1]Employee!A:A,[1]Employee!K:K,"Not Found")</f>
        <v>DIRECT Active</v>
      </c>
      <c r="Q77" t="str">
        <f>VLOOKUP(A:A,'[1]Inventory Laptop'!A:B,2,0)</f>
        <v>HP</v>
      </c>
      <c r="R77" t="str">
        <f>VLOOKUP(A:A,'[1]Inventory Laptop'!A:C,3,0)</f>
        <v>440 G10 PROBOOK</v>
      </c>
      <c r="S77" t="str">
        <f>VLOOKUP(A:A,'[1]Inventory Laptop'!A:H,4,0)</f>
        <v>i5/8 GB DDR4/512 GB SSD/14.0"/WIN 11 PRO 64 BIT /CHARGER/3 YRS WARRANTY</v>
      </c>
      <c r="T77">
        <f>VLOOKUP(A:A,'[1]Inventory Laptop'!A:H,5,0)</f>
        <v>0</v>
      </c>
      <c r="U77" t="str">
        <f>VLOOKUP(A:A,'[1]Inventory Laptop'!A:H,6,0)</f>
        <v>W/ BAG</v>
      </c>
      <c r="V77">
        <f>VLOOKUP(A:A,'[1]Inventory Laptop'!A:I,7,0)</f>
        <v>8871102613</v>
      </c>
      <c r="W77" t="str">
        <f>_xlfn.XLOOKUP($A77,'[1]Inventory Laptop'!A:A,'[1]Inventory Laptop'!H:H,1,0)</f>
        <v>YNZAL MARKETING CORP</v>
      </c>
      <c r="X77" t="str">
        <f>VLOOKUP(A:A,'[1]Inventory Laptop'!A:O,11,0)</f>
        <v>ALLGREEN RETAIL, INC.</v>
      </c>
      <c r="Y77" t="str">
        <f>VLOOKUP(A:A,'[1]Inventory Laptop'!A:O,12,0)</f>
        <v>Accounting</v>
      </c>
      <c r="Z77" t="str">
        <f>VLOOKUP(A:A,'[1]Inventory Laptop'!A:O,13,0)</f>
        <v>AVAGRI-ACC-002</v>
      </c>
      <c r="AA77">
        <f>VLOOKUP(A:A,'[1]Inventory Laptop'!A:O,14,0)</f>
        <v>0</v>
      </c>
    </row>
    <row r="78" spans="1:27" x14ac:dyDescent="0.25">
      <c r="A78" t="s">
        <v>341</v>
      </c>
      <c r="B78" t="s">
        <v>30</v>
      </c>
      <c r="C78" t="s">
        <v>342</v>
      </c>
      <c r="D78" t="str">
        <f t="shared" si="1"/>
        <v xml:space="preserve">DE LEON, ANGELIE </v>
      </c>
      <c r="E78" t="s">
        <v>343</v>
      </c>
      <c r="F78" t="str">
        <f>_xlfn.XLOOKUP(E78,[1]Employee!A:A,[1]Employee!D:D,"Not Found",0,1)</f>
        <v>PARALLAX, INC.</v>
      </c>
      <c r="G78" t="str">
        <f>_xlfn.XLOOKUP(E78,[1]Employee!A:A,[1]Employee!E:E,"Not Found")</f>
        <v>ACCOUNTING</v>
      </c>
      <c r="H78" t="str">
        <f>_xlfn.XLOOKUP(E78,[1]Employee!A:A,[1]Employee!F:F,"not FOund")&amp;", "&amp;_xlfn.XLOOKUP(E78,[1]Employee!A:A,[1]Employee!G:G,"Not Founf")</f>
        <v>ACCOUNTING, EVIA</v>
      </c>
      <c r="I78">
        <f>_xlfn.XLOOKUP(E78,[1]Employee!A:A,[1]Employee!I:I,"Not Found")</f>
        <v>9083492162</v>
      </c>
      <c r="J78">
        <v>45320</v>
      </c>
      <c r="K78" t="str">
        <f>_xlfn.XLOOKUP(E78,[1]Employee!A:A,[1]Employee!H:H,"Not Found")&amp;" "&amp;_xlfn.XLOOKUP(E78,[1]Employee!A:A,[1]Employee!K:K,"Not Found")</f>
        <v>DIRECT Active</v>
      </c>
      <c r="Q78" t="str">
        <f>VLOOKUP(A:A,'[1]Inventory Laptop'!A:B,2,0)</f>
        <v>LENOVO</v>
      </c>
      <c r="R78" t="str">
        <f>VLOOKUP(A:A,'[1]Inventory Laptop'!A:C,3,0)</f>
        <v>E480</v>
      </c>
      <c r="S78" t="str">
        <f>VLOOKUP(A:A,'[1]Inventory Laptop'!A:H,4,0)</f>
        <v>i5/8 GB DDR4/1 TB HDD/14.0"/WIN 10 PRO 64 BIT/CHARGER /3 YRS WARRANTY</v>
      </c>
      <c r="T78">
        <f>VLOOKUP(A:A,'[1]Inventory Laptop'!A:H,5,0)</f>
        <v>0</v>
      </c>
      <c r="U78" t="str">
        <f>VLOOKUP(A:A,'[1]Inventory Laptop'!A:H,6,0)</f>
        <v>W/ BAG</v>
      </c>
      <c r="V78">
        <f>VLOOKUP(A:A,'[1]Inventory Laptop'!A:I,7,0)</f>
        <v>0</v>
      </c>
      <c r="W78" t="str">
        <f>_xlfn.XLOOKUP($A78,'[1]Inventory Laptop'!A:A,'[1]Inventory Laptop'!H:H,1,0)</f>
        <v>JUMP SOLUTIONS INC.</v>
      </c>
      <c r="X78" t="str">
        <f>VLOOKUP(A:A,'[1]Inventory Laptop'!A:O,11,0)</f>
        <v>PARALLAX, INC.</v>
      </c>
      <c r="Y78" t="str">
        <f>VLOOKUP(A:A,'[1]Inventory Laptop'!A:O,12,0)</f>
        <v>Store - Operations</v>
      </c>
      <c r="Z78" t="str">
        <f>VLOOKUP(A:A,'[1]Inventory Laptop'!A:O,13,0)</f>
        <v>AVPI-OPS-</v>
      </c>
      <c r="AA78">
        <f>VLOOKUP(A:A,'[1]Inventory Laptop'!A:O,14,0)</f>
        <v>0</v>
      </c>
    </row>
    <row r="79" spans="1:27" x14ac:dyDescent="0.25">
      <c r="A79" t="s">
        <v>344</v>
      </c>
      <c r="B79" t="s">
        <v>45</v>
      </c>
      <c r="C79" t="s">
        <v>315</v>
      </c>
      <c r="D79" t="str">
        <f t="shared" si="1"/>
        <v xml:space="preserve">TRINIDAD, LAURENZ </v>
      </c>
      <c r="E79" t="s">
        <v>345</v>
      </c>
      <c r="F79" t="str">
        <f>_xlfn.XLOOKUP(E79,[1]Employee!A:A,[1]Employee!D:D,"Not Found",0,1)</f>
        <v>FAMILY SHOPPERS UNLIMITED, INC.</v>
      </c>
      <c r="G79" t="str">
        <f>_xlfn.XLOOKUP(E79,[1]Employee!A:A,[1]Employee!E:E,"Not Found")</f>
        <v>BUSINESS SYSTEM</v>
      </c>
      <c r="H79" t="str">
        <f>_xlfn.XLOOKUP(E79,[1]Employee!A:A,[1]Employee!F:F,"not FOund")&amp;", "&amp;_xlfn.XLOOKUP(E79,[1]Employee!A:A,[1]Employee!G:G,"Not Founf")</f>
        <v>IT, HO LAS PINAS</v>
      </c>
      <c r="I79">
        <f>_xlfn.XLOOKUP(E79,[1]Employee!A:A,[1]Employee!I:I,"Not Found")</f>
        <v>9158869731</v>
      </c>
      <c r="J79">
        <v>45208</v>
      </c>
      <c r="K79" t="str">
        <f>_xlfn.XLOOKUP(E79,[1]Employee!A:A,[1]Employee!H:H,"Not Found")&amp;" "&amp;_xlfn.XLOOKUP(E79,[1]Employee!A:A,[1]Employee!K:K,"Not Found")</f>
        <v>DIRECT Active</v>
      </c>
      <c r="Q79" t="str">
        <f>VLOOKUP(A:A,'[1]Inventory Laptop'!A:B,2,0)</f>
        <v>HP</v>
      </c>
      <c r="R79" t="str">
        <f>VLOOKUP(A:A,'[1]Inventory Laptop'!A:C,3,0)</f>
        <v>440 G10 PROBOOK</v>
      </c>
      <c r="S79" t="str">
        <f>VLOOKUP(A:A,'[1]Inventory Laptop'!A:H,4,0)</f>
        <v>i5/8 GB DDR4/512 GB SSD/14.0"/WIN 11 PRO 64 BIT /CHARGER/3 YRS WARRANTY</v>
      </c>
      <c r="T79">
        <f>VLOOKUP(A:A,'[1]Inventory Laptop'!A:H,5,0)</f>
        <v>0</v>
      </c>
      <c r="U79" t="str">
        <f>VLOOKUP(A:A,'[1]Inventory Laptop'!A:H,6,0)</f>
        <v>W/ BAG</v>
      </c>
      <c r="V79">
        <f>VLOOKUP(A:A,'[1]Inventory Laptop'!A:I,7,0)</f>
        <v>8100034754</v>
      </c>
      <c r="W79" t="str">
        <f>_xlfn.XLOOKUP($A79,'[1]Inventory Laptop'!A:A,'[1]Inventory Laptop'!H:H,1,0)</f>
        <v>YNZAL MARKETING CORP</v>
      </c>
      <c r="X79" t="str">
        <f>VLOOKUP(A:A,'[1]Inventory Laptop'!A:O,11,0)</f>
        <v>FAMILY SHOPPERS UNLIMITED, INC.</v>
      </c>
      <c r="Y79" t="str">
        <f>VLOOKUP(A:A,'[1]Inventory Laptop'!A:O,12,0)</f>
        <v>Information Technology</v>
      </c>
      <c r="Z79" t="str">
        <f>VLOOKUP(A:A,'[1]Inventory Laptop'!A:O,13,0)</f>
        <v>AVFSUI-ITG-001</v>
      </c>
      <c r="AA79">
        <f>VLOOKUP(A:A,'[1]Inventory Laptop'!A:O,14,0)</f>
        <v>0</v>
      </c>
    </row>
    <row r="80" spans="1:27" x14ac:dyDescent="0.25">
      <c r="A80" t="s">
        <v>346</v>
      </c>
      <c r="B80" t="s">
        <v>45</v>
      </c>
      <c r="C80" t="s">
        <v>315</v>
      </c>
      <c r="D80" t="str">
        <f t="shared" si="1"/>
        <v xml:space="preserve">CABRAL, ALYSSA MAY </v>
      </c>
      <c r="E80" t="s">
        <v>347</v>
      </c>
      <c r="F80" t="str">
        <f>_xlfn.XLOOKUP(E80,[1]Employee!A:A,[1]Employee!D:D,"Not Found",0,1)</f>
        <v>THE VILLAGE SERVER, INC.</v>
      </c>
      <c r="G80" t="str">
        <f>_xlfn.XLOOKUP(E80,[1]Employee!A:A,[1]Employee!E:E,"Not Found")</f>
        <v>PURCHASING</v>
      </c>
      <c r="H80" t="str">
        <f>_xlfn.XLOOKUP(E80,[1]Employee!A:A,[1]Employee!F:F,"not FOund")&amp;", "&amp;_xlfn.XLOOKUP(E80,[1]Employee!A:A,[1]Employee!G:G,"Not Founf")</f>
        <v>SUPPLY CHAIN PLANNING, HO LAS PINAS</v>
      </c>
      <c r="I80">
        <f>_xlfn.XLOOKUP(E80,[1]Employee!A:A,[1]Employee!I:I,"Not Found")</f>
        <v>9156469773</v>
      </c>
      <c r="J80">
        <v>45212</v>
      </c>
      <c r="K80" t="str">
        <f>_xlfn.XLOOKUP(E80,[1]Employee!A:A,[1]Employee!H:H,"Not Found")&amp;" "&amp;_xlfn.XLOOKUP(E80,[1]Employee!A:A,[1]Employee!K:K,"Not Found")</f>
        <v>DIRECT Active</v>
      </c>
      <c r="Q80" t="str">
        <f>VLOOKUP(A:A,'[1]Inventory Laptop'!A:B,2,0)</f>
        <v>HP</v>
      </c>
      <c r="R80" t="str">
        <f>VLOOKUP(A:A,'[1]Inventory Laptop'!A:C,3,0)</f>
        <v>440 G10 PROBOOK</v>
      </c>
      <c r="S80" t="str">
        <f>VLOOKUP(A:A,'[1]Inventory Laptop'!A:H,4,0)</f>
        <v>i5/8 GB DDR4/512 GB SSD/14.0"/WIN 11 PRO 64 BIT /CHARGER/3 YRS WARRANTY</v>
      </c>
      <c r="T80">
        <f>VLOOKUP(A:A,'[1]Inventory Laptop'!A:H,5,0)</f>
        <v>0</v>
      </c>
      <c r="U80" t="str">
        <f>VLOOKUP(A:A,'[1]Inventory Laptop'!A:H,6,0)</f>
        <v>W/ BAG</v>
      </c>
      <c r="V80">
        <f>VLOOKUP(A:A,'[1]Inventory Laptop'!A:I,7,0)</f>
        <v>103628</v>
      </c>
      <c r="W80" t="str">
        <f>_xlfn.XLOOKUP($A80,'[1]Inventory Laptop'!A:A,'[1]Inventory Laptop'!H:H,1,0)</f>
        <v>YNZAL MARKETING CORP</v>
      </c>
      <c r="X80" t="str">
        <f>VLOOKUP(A:A,'[1]Inventory Laptop'!A:O,11,0)</f>
        <v>THE VILLAGE SERVER, INC.</v>
      </c>
      <c r="Y80" t="str">
        <f>VLOOKUP(A:A,'[1]Inventory Laptop'!A:O,12,0)</f>
        <v>Purchasing</v>
      </c>
      <c r="Z80" t="str">
        <f>VLOOKUP(A:A,'[1]Inventory Laptop'!A:O,13,0)</f>
        <v>AVTVSI-PUR-001</v>
      </c>
      <c r="AA80">
        <f>VLOOKUP(A:A,'[1]Inventory Laptop'!A:O,14,0)</f>
        <v>0</v>
      </c>
    </row>
    <row r="81" spans="1:27" x14ac:dyDescent="0.25">
      <c r="A81" t="s">
        <v>348</v>
      </c>
      <c r="B81" t="s">
        <v>45</v>
      </c>
      <c r="C81" t="s">
        <v>349</v>
      </c>
      <c r="D81" t="str">
        <f t="shared" si="1"/>
        <v xml:space="preserve">BARADAS, NICOLE BENNET </v>
      </c>
      <c r="E81" t="s">
        <v>350</v>
      </c>
      <c r="F81" t="str">
        <f>_xlfn.XLOOKUP(E81,[1]Employee!A:A,[1]Employee!D:D,"Not Found",0,1)</f>
        <v>THE VILLAGE SERVER, INC.</v>
      </c>
      <c r="G81" t="str">
        <f>_xlfn.XLOOKUP(E81,[1]Employee!A:A,[1]Employee!E:E,"Not Found")</f>
        <v>ACCOUNTING</v>
      </c>
      <c r="H81" t="str">
        <f>_xlfn.XLOOKUP(E81,[1]Employee!A:A,[1]Employee!F:F,"not FOund")&amp;", "&amp;_xlfn.XLOOKUP(E81,[1]Employee!A:A,[1]Employee!G:G,"Not Founf")</f>
        <v>JUNIOR COST ACCOUNTANT, HO LAS PINAS</v>
      </c>
      <c r="I81">
        <f>_xlfn.XLOOKUP(E81,[1]Employee!A:A,[1]Employee!I:I,"Not Found")</f>
        <v>9568991621</v>
      </c>
      <c r="J81">
        <v>45371</v>
      </c>
      <c r="K81" t="str">
        <f>_xlfn.XLOOKUP(E81,[1]Employee!A:A,[1]Employee!H:H,"Not Found")&amp;" "&amp;_xlfn.XLOOKUP(E81,[1]Employee!A:A,[1]Employee!K:K,"Not Found")</f>
        <v>DIRECT Active</v>
      </c>
      <c r="M81" t="s">
        <v>351</v>
      </c>
      <c r="N81" t="s">
        <v>52</v>
      </c>
      <c r="O81" t="s">
        <v>352</v>
      </c>
      <c r="P81" t="s">
        <v>353</v>
      </c>
      <c r="Q81" t="str">
        <f>VLOOKUP(A:A,'[1]Inventory Laptop'!A:B,2,0)</f>
        <v>HP</v>
      </c>
      <c r="R81" t="str">
        <f>VLOOKUP(A:A,'[1]Inventory Laptop'!A:C,3,0)</f>
        <v>450 G10 PROBOOK</v>
      </c>
      <c r="S81" t="str">
        <f>VLOOKUP(A:A,'[1]Inventory Laptop'!A:H,4,0)</f>
        <v>i5/8 GB DDR4 +8GB ADDTL./512 GB SSD/15.6"/WIN 11 PRO 64 BIT/CHARGER/3 YRS WARRANTY</v>
      </c>
      <c r="T81">
        <f>VLOOKUP(A:A,'[1]Inventory Laptop'!A:H,5,0)</f>
        <v>0</v>
      </c>
      <c r="U81" t="str">
        <f>VLOOKUP(A:A,'[1]Inventory Laptop'!A:H,6,0)</f>
        <v>W/ BAG</v>
      </c>
      <c r="V81">
        <f>VLOOKUP(A:A,'[1]Inventory Laptop'!A:I,7,0)</f>
        <v>103628</v>
      </c>
      <c r="W81" t="str">
        <f>_xlfn.XLOOKUP($A81,'[1]Inventory Laptop'!A:A,'[1]Inventory Laptop'!H:H,1,0)</f>
        <v>YNZAL MARKETING CORP</v>
      </c>
      <c r="X81" t="str">
        <f>VLOOKUP(A:A,'[1]Inventory Laptop'!A:O,11,0)</f>
        <v>THE VILLAGE SERVER, INC.</v>
      </c>
      <c r="Y81" t="str">
        <f>VLOOKUP(A:A,'[1]Inventory Laptop'!A:O,12,0)</f>
        <v>MIS</v>
      </c>
      <c r="Z81" t="str">
        <f>VLOOKUP(A:A,'[1]Inventory Laptop'!A:O,13,0)</f>
        <v>AVTVSI-MIS-001</v>
      </c>
      <c r="AA81">
        <f>VLOOKUP(A:A,'[1]Inventory Laptop'!A:O,14,0)</f>
        <v>0</v>
      </c>
    </row>
    <row r="82" spans="1:27" x14ac:dyDescent="0.25">
      <c r="A82" t="s">
        <v>348</v>
      </c>
      <c r="B82" t="s">
        <v>45</v>
      </c>
      <c r="C82" t="s">
        <v>338</v>
      </c>
      <c r="D82" t="str">
        <f t="shared" si="1"/>
        <v>TAPANG, MUAMMAR 45371</v>
      </c>
      <c r="E82" t="s">
        <v>354</v>
      </c>
      <c r="F82" t="str">
        <f>_xlfn.XLOOKUP(E82,[1]Employee!A:A,[1]Employee!D:D,"Not Found",0,1)</f>
        <v>THE VILLAGE SERVER, INC.</v>
      </c>
      <c r="G82" t="str">
        <f>_xlfn.XLOOKUP(E82,[1]Employee!A:A,[1]Employee!E:E,"Not Found")</f>
        <v>MIS</v>
      </c>
      <c r="H82" t="str">
        <f>_xlfn.XLOOKUP(E82,[1]Employee!A:A,[1]Employee!F:F,"not FOund")&amp;", "&amp;_xlfn.XLOOKUP(E82,[1]Employee!A:A,[1]Employee!G:G,"Not Founf")</f>
        <v>SENIOR COST ACCOUNTANT, HO LAS PINAS</v>
      </c>
      <c r="I82">
        <f>_xlfn.XLOOKUP(E82,[1]Employee!A:A,[1]Employee!I:I,"Not Found")</f>
        <v>9073495933</v>
      </c>
      <c r="J82">
        <v>45210</v>
      </c>
      <c r="K82" t="str">
        <f>_xlfn.XLOOKUP(E82,[1]Employee!A:A,[1]Employee!H:H,"Not Found")&amp;" "&amp;_xlfn.XLOOKUP(E82,[1]Employee!A:A,[1]Employee!K:K,"Not Found")</f>
        <v>DIRECT Active</v>
      </c>
      <c r="L82">
        <v>45371</v>
      </c>
      <c r="Q82" t="str">
        <f>VLOOKUP(A:A,'[1]Inventory Laptop'!A:B,2,0)</f>
        <v>HP</v>
      </c>
      <c r="R82" t="str">
        <f>VLOOKUP(A:A,'[1]Inventory Laptop'!A:C,3,0)</f>
        <v>450 G10 PROBOOK</v>
      </c>
      <c r="S82" t="str">
        <f>VLOOKUP(A:A,'[1]Inventory Laptop'!A:H,4,0)</f>
        <v>i5/8 GB DDR4 +8GB ADDTL./512 GB SSD/15.6"/WIN 11 PRO 64 BIT/CHARGER/3 YRS WARRANTY</v>
      </c>
      <c r="T82">
        <f>VLOOKUP(A:A,'[1]Inventory Laptop'!A:H,5,0)</f>
        <v>0</v>
      </c>
      <c r="U82" t="str">
        <f>VLOOKUP(A:A,'[1]Inventory Laptop'!A:H,6,0)</f>
        <v>W/ BAG</v>
      </c>
      <c r="V82">
        <f>VLOOKUP(A:A,'[1]Inventory Laptop'!A:I,7,0)</f>
        <v>103628</v>
      </c>
      <c r="W82" t="str">
        <f>_xlfn.XLOOKUP($A82,'[1]Inventory Laptop'!A:A,'[1]Inventory Laptop'!H:H,1,0)</f>
        <v>YNZAL MARKETING CORP</v>
      </c>
      <c r="X82" t="str">
        <f>VLOOKUP(A:A,'[1]Inventory Laptop'!A:O,11,0)</f>
        <v>THE VILLAGE SERVER, INC.</v>
      </c>
      <c r="Y82" t="str">
        <f>VLOOKUP(A:A,'[1]Inventory Laptop'!A:O,12,0)</f>
        <v>MIS</v>
      </c>
      <c r="Z82" t="str">
        <f>VLOOKUP(A:A,'[1]Inventory Laptop'!A:O,13,0)</f>
        <v>AVTVSI-MIS-001</v>
      </c>
      <c r="AA82">
        <f>VLOOKUP(A:A,'[1]Inventory Laptop'!A:O,14,0)</f>
        <v>0</v>
      </c>
    </row>
    <row r="83" spans="1:27" x14ac:dyDescent="0.25">
      <c r="A83" t="s">
        <v>355</v>
      </c>
      <c r="B83" t="s">
        <v>30</v>
      </c>
      <c r="C83" t="s">
        <v>356</v>
      </c>
      <c r="D83" t="str">
        <f t="shared" si="1"/>
        <v xml:space="preserve">DICON, MARY ROSE </v>
      </c>
      <c r="E83" t="s">
        <v>357</v>
      </c>
      <c r="F83" t="str">
        <f>_xlfn.XLOOKUP(E83,[1]Employee!A:A,[1]Employee!D:D,"Not Found",0,1)</f>
        <v>ALLGREEN RETAIL, INC.</v>
      </c>
      <c r="G83" t="str">
        <f>_xlfn.XLOOKUP(E83,[1]Employee!A:A,[1]Employee!E:E,"Not Found")</f>
        <v>ACCOUNTING</v>
      </c>
      <c r="H83" t="str">
        <f>_xlfn.XLOOKUP(E83,[1]Employee!A:A,[1]Employee!F:F,"not FOund")&amp;", "&amp;_xlfn.XLOOKUP(E83,[1]Employee!A:A,[1]Employee!G:G,"Not Founf")</f>
        <v>A CCOUNTING SUPERVISOR, HO LAS PINAS</v>
      </c>
      <c r="I83">
        <f>_xlfn.XLOOKUP(E83,[1]Employee!A:A,[1]Employee!I:I,"Not Found")</f>
        <v>9158710873</v>
      </c>
      <c r="J83">
        <v>45414</v>
      </c>
      <c r="K83" t="str">
        <f>_xlfn.XLOOKUP(E83,[1]Employee!A:A,[1]Employee!H:H,"Not Found")&amp;" "&amp;_xlfn.XLOOKUP(E83,[1]Employee!A:A,[1]Employee!K:K,"Not Found")</f>
        <v>DIRECT Active</v>
      </c>
      <c r="M83" t="s">
        <v>358</v>
      </c>
      <c r="N83" t="s">
        <v>166</v>
      </c>
      <c r="O83" t="s">
        <v>159</v>
      </c>
      <c r="P83" t="s">
        <v>359</v>
      </c>
      <c r="Q83" t="str">
        <f>VLOOKUP(A:A,'[1]Inventory Laptop'!A:B,2,0)</f>
        <v>HP</v>
      </c>
      <c r="R83" t="str">
        <f>VLOOKUP(A:A,'[1]Inventory Laptop'!A:C,3,0)</f>
        <v>440 G10 PROBOOK</v>
      </c>
      <c r="S83" t="str">
        <f>VLOOKUP(A:A,'[1]Inventory Laptop'!A:H,4,0)</f>
        <v>i5/8 GB DDR4/512 GB SSD/14.0"/WIN 11 PRO 64 BIT /CHARGER/3 YRS WARRANTY</v>
      </c>
      <c r="T83">
        <f>VLOOKUP(A:A,'[1]Inventory Laptop'!A:H,5,0)</f>
        <v>0</v>
      </c>
      <c r="U83" t="str">
        <f>VLOOKUP(A:A,'[1]Inventory Laptop'!A:H,6,0)</f>
        <v>W/ BAG</v>
      </c>
      <c r="V83">
        <f>VLOOKUP(A:A,'[1]Inventory Laptop'!A:I,7,0)</f>
        <v>8871102562</v>
      </c>
      <c r="W83" t="str">
        <f>_xlfn.XLOOKUP($A83,'[1]Inventory Laptop'!A:A,'[1]Inventory Laptop'!H:H,1,0)</f>
        <v>YNZAL MARKETING CORP</v>
      </c>
      <c r="X83" t="str">
        <f>VLOOKUP(A:A,'[1]Inventory Laptop'!A:O,11,0)</f>
        <v>ALLGREEN RETAIL, INC.</v>
      </c>
      <c r="Y83" t="str">
        <f>VLOOKUP(A:A,'[1]Inventory Laptop'!A:O,12,0)</f>
        <v>Accounting</v>
      </c>
      <c r="Z83" t="str">
        <f>VLOOKUP(A:A,'[1]Inventory Laptop'!A:O,13,0)</f>
        <v>AVAGRI-ACC-001</v>
      </c>
      <c r="AA83">
        <f>VLOOKUP(A:A,'[1]Inventory Laptop'!A:O,14,0)</f>
        <v>0</v>
      </c>
    </row>
    <row r="84" spans="1:27" x14ac:dyDescent="0.25">
      <c r="A84" t="s">
        <v>355</v>
      </c>
      <c r="B84" t="s">
        <v>45</v>
      </c>
      <c r="C84" t="str">
        <f>VLOOKUP($A84,'[1]Inventory Laptop'!A:N,10,0)</f>
        <v>HR - JAYVIE</v>
      </c>
      <c r="D84" t="str">
        <f t="shared" si="1"/>
        <v>MANGABAT, JOYCE ANDREA 45414</v>
      </c>
      <c r="E84" t="s">
        <v>360</v>
      </c>
      <c r="F84" t="str">
        <f>_xlfn.XLOOKUP(E84,[1]Employee!A:A,[1]Employee!D:D,"Not Found",0,1)</f>
        <v>ALLGREEN RETAIL, INC.</v>
      </c>
      <c r="G84" t="str">
        <f>_xlfn.XLOOKUP(E84,[1]Employee!A:A,[1]Employee!E:E,"Not Found")</f>
        <v>ACCOUNTING</v>
      </c>
      <c r="H84" t="str">
        <f>_xlfn.XLOOKUP(E84,[1]Employee!A:A,[1]Employee!F:F,"not FOund")&amp;", "&amp;_xlfn.XLOOKUP(E84,[1]Employee!A:A,[1]Employee!G:G,"Not Founf")</f>
        <v>ACCOUNTING ASSISTANT, HO LAS PINAS</v>
      </c>
      <c r="I84">
        <f>_xlfn.XLOOKUP(E84,[1]Employee!A:A,[1]Employee!I:I,"Not Found")</f>
        <v>9127946703</v>
      </c>
      <c r="J84">
        <v>45247</v>
      </c>
      <c r="K84" t="str">
        <f>_xlfn.XLOOKUP(E84,[1]Employee!A:A,[1]Employee!H:H,"Not Found")&amp;" "&amp;_xlfn.XLOOKUP(E84,[1]Employee!A:A,[1]Employee!K:K,"Not Found")</f>
        <v>DIRECT Resigned</v>
      </c>
      <c r="L84">
        <v>45414</v>
      </c>
      <c r="Q84" t="str">
        <f>VLOOKUP(A:A,'[1]Inventory Laptop'!A:B,2,0)</f>
        <v>HP</v>
      </c>
      <c r="R84" t="str">
        <f>VLOOKUP(A:A,'[1]Inventory Laptop'!A:C,3,0)</f>
        <v>440 G10 PROBOOK</v>
      </c>
      <c r="S84" t="str">
        <f>VLOOKUP(A:A,'[1]Inventory Laptop'!A:H,4,0)</f>
        <v>i5/8 GB DDR4/512 GB SSD/14.0"/WIN 11 PRO 64 BIT /CHARGER/3 YRS WARRANTY</v>
      </c>
      <c r="T84">
        <f>VLOOKUP(A:A,'[1]Inventory Laptop'!A:H,5,0)</f>
        <v>0</v>
      </c>
      <c r="U84" t="str">
        <f>VLOOKUP(A:A,'[1]Inventory Laptop'!A:H,6,0)</f>
        <v>W/ BAG</v>
      </c>
      <c r="V84">
        <f>VLOOKUP(A:A,'[1]Inventory Laptop'!A:I,7,0)</f>
        <v>8871102562</v>
      </c>
      <c r="W84" t="str">
        <f>_xlfn.XLOOKUP($A84,'[1]Inventory Laptop'!A:A,'[1]Inventory Laptop'!H:H,1,0)</f>
        <v>YNZAL MARKETING CORP</v>
      </c>
      <c r="X84" t="str">
        <f>VLOOKUP(A:A,'[1]Inventory Laptop'!A:O,11,0)</f>
        <v>ALLGREEN RETAIL, INC.</v>
      </c>
      <c r="Y84" t="str">
        <f>VLOOKUP(A:A,'[1]Inventory Laptop'!A:O,12,0)</f>
        <v>Accounting</v>
      </c>
      <c r="Z84" t="str">
        <f>VLOOKUP(A:A,'[1]Inventory Laptop'!A:O,13,0)</f>
        <v>AVAGRI-ACC-001</v>
      </c>
      <c r="AA84">
        <f>VLOOKUP(A:A,'[1]Inventory Laptop'!A:O,14,0)</f>
        <v>0</v>
      </c>
    </row>
    <row r="85" spans="1:27" x14ac:dyDescent="0.25">
      <c r="A85" t="s">
        <v>361</v>
      </c>
      <c r="B85" t="s">
        <v>45</v>
      </c>
      <c r="C85" t="s">
        <v>362</v>
      </c>
      <c r="D85" t="str">
        <f t="shared" si="1"/>
        <v xml:space="preserve">DELOS SANTOS, DANIELLE </v>
      </c>
      <c r="E85" t="s">
        <v>363</v>
      </c>
      <c r="F85" t="str">
        <f>_xlfn.XLOOKUP(E85,[1]Employee!A:A,[1]Employee!D:D,"Not Found",0,1)</f>
        <v>ALLHOME CORP.</v>
      </c>
      <c r="G85" t="str">
        <f>_xlfn.XLOOKUP(E85,[1]Employee!A:A,[1]Employee!E:E,"Not Found")</f>
        <v>TRAINING</v>
      </c>
      <c r="H85" t="str">
        <f>_xlfn.XLOOKUP(E85,[1]Employee!A:A,[1]Employee!F:F,"not FOund")&amp;", "&amp;_xlfn.XLOOKUP(E85,[1]Employee!A:A,[1]Employee!G:G,"Not Founf")</f>
        <v>TRAINING OFFICER, HO LAS PINAS</v>
      </c>
      <c r="I85">
        <f>_xlfn.XLOOKUP(E85,[1]Employee!A:A,[1]Employee!I:I,"Not Found")</f>
        <v>9655474762</v>
      </c>
      <c r="J85">
        <v>45202</v>
      </c>
      <c r="K85" t="str">
        <f>_xlfn.XLOOKUP(E85,[1]Employee!A:A,[1]Employee!H:H,"Not Found")&amp;" "&amp;_xlfn.XLOOKUP(E85,[1]Employee!A:A,[1]Employee!K:K,"Not Found")</f>
        <v>DIRECT Active</v>
      </c>
      <c r="Q85" t="str">
        <f>VLOOKUP(A:A,'[1]Inventory Laptop'!A:B,2,0)</f>
        <v>HP</v>
      </c>
      <c r="R85" t="str">
        <f>VLOOKUP(A:A,'[1]Inventory Laptop'!A:C,3,0)</f>
        <v>440 G10 PROBOOK</v>
      </c>
      <c r="S85" t="str">
        <f>VLOOKUP(A:A,'[1]Inventory Laptop'!A:H,4,0)</f>
        <v>i5/8 GB DDR4/512 GB SSD/14.0"/WIN 11 PRO 64 BIT /CHARGER/3 YRS WARRANTY</v>
      </c>
      <c r="T85">
        <f>VLOOKUP(A:A,'[1]Inventory Laptop'!A:H,5,0)</f>
        <v>0</v>
      </c>
      <c r="U85" t="str">
        <f>VLOOKUP(A:A,'[1]Inventory Laptop'!A:H,6,0)</f>
        <v>W/ BAG</v>
      </c>
      <c r="V85">
        <f>VLOOKUP(A:A,'[1]Inventory Laptop'!A:I,7,0)</f>
        <v>8000369231</v>
      </c>
      <c r="W85" t="str">
        <f>_xlfn.XLOOKUP($A85,'[1]Inventory Laptop'!A:A,'[1]Inventory Laptop'!H:H,1,0)</f>
        <v>YNZAL MARKETING CORP</v>
      </c>
      <c r="X85" t="str">
        <f>VLOOKUP(A:A,'[1]Inventory Laptop'!A:O,11,0)</f>
        <v>ALLHOME CORP.</v>
      </c>
      <c r="Y85" t="str">
        <f>VLOOKUP(A:A,'[1]Inventory Laptop'!A:O,12,0)</f>
        <v>Training</v>
      </c>
      <c r="Z85" t="str">
        <f>VLOOKUP(A:A,'[1]Inventory Laptop'!A:O,13,0)</f>
        <v>AVAHC-TRA-001</v>
      </c>
      <c r="AA85">
        <f>VLOOKUP(A:A,'[1]Inventory Laptop'!A:O,14,0)</f>
        <v>0</v>
      </c>
    </row>
    <row r="86" spans="1:27" x14ac:dyDescent="0.25">
      <c r="A86" t="s">
        <v>364</v>
      </c>
      <c r="B86" t="s">
        <v>45</v>
      </c>
      <c r="C86" t="s">
        <v>231</v>
      </c>
      <c r="D86" t="str">
        <f t="shared" si="1"/>
        <v xml:space="preserve">YU, ROBINA </v>
      </c>
      <c r="E86" t="s">
        <v>365</v>
      </c>
      <c r="F86" t="str">
        <f>_xlfn.XLOOKUP(E86,[1]Employee!A:A,[1]Employee!D:D,"Not Found",0,1)</f>
        <v>FAMILY SHOPPERS UNLIMITED, INC.</v>
      </c>
      <c r="G86" t="str">
        <f>_xlfn.XLOOKUP(E86,[1]Employee!A:A,[1]Employee!E:E,"Not Found")</f>
        <v>MERCHANDISING</v>
      </c>
      <c r="H86" t="str">
        <f>_xlfn.XLOOKUP(E86,[1]Employee!A:A,[1]Employee!F:F,"not FOund")&amp;", "&amp;_xlfn.XLOOKUP(E86,[1]Employee!A:A,[1]Employee!G:G,"Not Founf")</f>
        <v>MERCHANDISING MANAGER, HO LAS PINAS</v>
      </c>
      <c r="I86">
        <f>_xlfn.XLOOKUP(E86,[1]Employee!A:A,[1]Employee!I:I,"Not Found")</f>
        <v>9175583872</v>
      </c>
      <c r="J86">
        <v>45264</v>
      </c>
      <c r="K86" t="str">
        <f>_xlfn.XLOOKUP(E86,[1]Employee!A:A,[1]Employee!H:H,"Not Found")&amp;" "&amp;_xlfn.XLOOKUP(E86,[1]Employee!A:A,[1]Employee!K:K,"Not Found")</f>
        <v>DIRECT Active</v>
      </c>
      <c r="M86" t="s">
        <v>366</v>
      </c>
      <c r="N86" t="s">
        <v>34</v>
      </c>
      <c r="O86" t="s">
        <v>143</v>
      </c>
      <c r="P86" t="s">
        <v>367</v>
      </c>
      <c r="Q86" t="str">
        <f>VLOOKUP(A:A,'[1]Inventory Laptop'!A:B,2,0)</f>
        <v>HP</v>
      </c>
      <c r="R86" t="str">
        <f>VLOOKUP(A:A,'[1]Inventory Laptop'!A:C,3,0)</f>
        <v>440 G10 PROBOOK</v>
      </c>
      <c r="S86" t="str">
        <f>VLOOKUP(A:A,'[1]Inventory Laptop'!A:H,4,0)</f>
        <v>i5/8 GB DDR4/512 GB SSD/14.0"/WIN 11 PRO 64 BIT /CHARGER/3 YRS WARRANTY</v>
      </c>
      <c r="T86">
        <f>VLOOKUP(A:A,'[1]Inventory Laptop'!A:H,5,0)</f>
        <v>0</v>
      </c>
      <c r="U86" t="str">
        <f>VLOOKUP(A:A,'[1]Inventory Laptop'!A:H,6,0)</f>
        <v>W/ BAG</v>
      </c>
      <c r="V86">
        <f>VLOOKUP(A:A,'[1]Inventory Laptop'!A:I,7,0)</f>
        <v>0</v>
      </c>
      <c r="W86">
        <f>_xlfn.XLOOKUP($A86,'[1]Inventory Laptop'!A:A,'[1]Inventory Laptop'!H:H,1,0)</f>
        <v>0</v>
      </c>
      <c r="X86" t="str">
        <f>VLOOKUP(A:A,'[1]Inventory Laptop'!A:O,11,0)</f>
        <v>ALLHOME CORP.</v>
      </c>
      <c r="Y86" t="str">
        <f>VLOOKUP(A:A,'[1]Inventory Laptop'!A:O,12,0)</f>
        <v>Finance - Operations</v>
      </c>
      <c r="Z86" t="str">
        <f>VLOOKUP(A:A,'[1]Inventory Laptop'!A:O,13,0)</f>
        <v>AVAHC-FIN-002</v>
      </c>
      <c r="AA86">
        <f>VLOOKUP(A:A,'[1]Inventory Laptop'!A:O,14,0)</f>
        <v>0</v>
      </c>
    </row>
    <row r="87" spans="1:27" x14ac:dyDescent="0.25">
      <c r="A87" t="s">
        <v>364</v>
      </c>
      <c r="B87" t="s">
        <v>45</v>
      </c>
      <c r="C87" t="s">
        <v>231</v>
      </c>
      <c r="D87" t="str">
        <f t="shared" si="1"/>
        <v>SANTIAGO, MARIA CLARISS 45247</v>
      </c>
      <c r="E87" t="s">
        <v>366</v>
      </c>
      <c r="F87" t="str">
        <f>_xlfn.XLOOKUP(E87,[1]Employee!A:A,[1]Employee!D:D,"Not Found",0,1)</f>
        <v>FAMILY SHOPPERS UNLIMITED, INC.</v>
      </c>
      <c r="G87" t="str">
        <f>_xlfn.XLOOKUP(E87,[1]Employee!A:A,[1]Employee!E:E,"Not Found")</f>
        <v>MERCHANDISING</v>
      </c>
      <c r="H87" t="str">
        <f>_xlfn.XLOOKUP(E87,[1]Employee!A:A,[1]Employee!F:F,"not FOund")&amp;", "&amp;_xlfn.XLOOKUP(E87,[1]Employee!A:A,[1]Employee!G:G,"Not Founf")</f>
        <v>MERCHANDISING MANAGER, HO LAS PINAS</v>
      </c>
      <c r="I87">
        <f>_xlfn.XLOOKUP(E87,[1]Employee!A:A,[1]Employee!I:I,"Not Found")</f>
        <v>9171607584</v>
      </c>
      <c r="J87">
        <v>45236</v>
      </c>
      <c r="K87" t="str">
        <f>_xlfn.XLOOKUP(E87,[1]Employee!A:A,[1]Employee!H:H,"Not Found")&amp;" "&amp;_xlfn.XLOOKUP(E87,[1]Employee!A:A,[1]Employee!K:K,"Not Found")</f>
        <v>DIRECT Active</v>
      </c>
      <c r="L87">
        <v>45247</v>
      </c>
      <c r="Q87" t="str">
        <f>VLOOKUP(A:A,'[1]Inventory Laptop'!A:B,2,0)</f>
        <v>HP</v>
      </c>
      <c r="R87" t="str">
        <f>VLOOKUP(A:A,'[1]Inventory Laptop'!A:C,3,0)</f>
        <v>440 G10 PROBOOK</v>
      </c>
      <c r="S87" t="str">
        <f>VLOOKUP(A:A,'[1]Inventory Laptop'!A:H,4,0)</f>
        <v>i5/8 GB DDR4/512 GB SSD/14.0"/WIN 11 PRO 64 BIT /CHARGER/3 YRS WARRANTY</v>
      </c>
      <c r="T87">
        <f>VLOOKUP(A:A,'[1]Inventory Laptop'!A:H,5,0)</f>
        <v>0</v>
      </c>
      <c r="U87" t="str">
        <f>VLOOKUP(A:A,'[1]Inventory Laptop'!A:H,6,0)</f>
        <v>W/ BAG</v>
      </c>
      <c r="V87">
        <f>VLOOKUP(A:A,'[1]Inventory Laptop'!A:I,7,0)</f>
        <v>0</v>
      </c>
      <c r="W87">
        <f>_xlfn.XLOOKUP($A87,'[1]Inventory Laptop'!A:A,'[1]Inventory Laptop'!H:H,1,0)</f>
        <v>0</v>
      </c>
      <c r="X87" t="str">
        <f>VLOOKUP(A:A,'[1]Inventory Laptop'!A:O,11,0)</f>
        <v>ALLHOME CORP.</v>
      </c>
      <c r="Y87" t="str">
        <f>VLOOKUP(A:A,'[1]Inventory Laptop'!A:O,12,0)</f>
        <v>Finance - Operations</v>
      </c>
      <c r="Z87" t="str">
        <f>VLOOKUP(A:A,'[1]Inventory Laptop'!A:O,13,0)</f>
        <v>AVAHC-FIN-002</v>
      </c>
      <c r="AA87">
        <f>VLOOKUP(A:A,'[1]Inventory Laptop'!A:O,14,0)</f>
        <v>0</v>
      </c>
    </row>
    <row r="88" spans="1:27" x14ac:dyDescent="0.25">
      <c r="A88" t="s">
        <v>368</v>
      </c>
      <c r="B88" t="s">
        <v>45</v>
      </c>
      <c r="C88" t="s">
        <v>139</v>
      </c>
      <c r="D88" t="str">
        <f t="shared" si="1"/>
        <v xml:space="preserve">AUSTRIA, RUSSEL </v>
      </c>
      <c r="E88" t="s">
        <v>369</v>
      </c>
      <c r="F88" t="str">
        <f>_xlfn.XLOOKUP(E88,[1]Employee!A:A,[1]Employee!D:D,"Not Found",0,1)</f>
        <v>ALLHOME CORP.</v>
      </c>
      <c r="G88" t="str">
        <f>_xlfn.XLOOKUP(E88,[1]Employee!A:A,[1]Employee!E:E,"Not Found")</f>
        <v>BUSINESS SYSTEM</v>
      </c>
      <c r="H88" t="str">
        <f>_xlfn.XLOOKUP(E88,[1]Employee!A:A,[1]Employee!F:F,"not FOund")&amp;", "&amp;_xlfn.XLOOKUP(E88,[1]Employee!A:A,[1]Employee!G:G,"Not Founf")</f>
        <v>IT - OSS, HO LAS PINAS</v>
      </c>
      <c r="I88">
        <f>_xlfn.XLOOKUP(E88,[1]Employee!A:A,[1]Employee!I:I,"Not Found")</f>
        <v>9985947102</v>
      </c>
      <c r="J88">
        <v>45203</v>
      </c>
      <c r="K88" t="str">
        <f>_xlfn.XLOOKUP(E88,[1]Employee!A:A,[1]Employee!H:H,"Not Found")&amp;" "&amp;_xlfn.XLOOKUP(E88,[1]Employee!A:A,[1]Employee!K:K,"Not Found")</f>
        <v>DIRECT Active</v>
      </c>
      <c r="Q88" t="str">
        <f>VLOOKUP(A:A,'[1]Inventory Laptop'!A:B,2,0)</f>
        <v>HP</v>
      </c>
      <c r="R88" t="str">
        <f>VLOOKUP(A:A,'[1]Inventory Laptop'!A:C,3,0)</f>
        <v>440 G10 PROBOOK</v>
      </c>
      <c r="S88" t="str">
        <f>VLOOKUP(A:A,'[1]Inventory Laptop'!A:H,4,0)</f>
        <v>i5/8 GB DDR4/512 GB SSD/14.0"/WIN 11 PRO 64 BIT /CHARGER/3 YRS WARRANTY</v>
      </c>
      <c r="T88">
        <f>VLOOKUP(A:A,'[1]Inventory Laptop'!A:H,5,0)</f>
        <v>0</v>
      </c>
      <c r="U88" t="str">
        <f>VLOOKUP(A:A,'[1]Inventory Laptop'!A:H,6,0)</f>
        <v>W/ BAG</v>
      </c>
      <c r="V88">
        <f>VLOOKUP(A:A,'[1]Inventory Laptop'!A:I,7,0)</f>
        <v>0</v>
      </c>
      <c r="W88" t="str">
        <f>_xlfn.XLOOKUP($A88,'[1]Inventory Laptop'!A:A,'[1]Inventory Laptop'!H:H,1,0)</f>
        <v>ALLHOME CORP.</v>
      </c>
      <c r="X88" t="str">
        <f>VLOOKUP(A:A,'[1]Inventory Laptop'!A:O,11,0)</f>
        <v>ALLHOME CORP.</v>
      </c>
      <c r="Y88" t="str">
        <f>VLOOKUP(A:A,'[1]Inventory Laptop'!A:O,12,0)</f>
        <v>Business System</v>
      </c>
      <c r="Z88" t="str">
        <f>VLOOKUP(A:A,'[1]Inventory Laptop'!A:O,13,0)</f>
        <v>AVAHC-ITG-001</v>
      </c>
      <c r="AA88">
        <f>VLOOKUP(A:A,'[1]Inventory Laptop'!A:O,14,0)</f>
        <v>0</v>
      </c>
    </row>
    <row r="89" spans="1:27" x14ac:dyDescent="0.25">
      <c r="A89" t="s">
        <v>370</v>
      </c>
      <c r="D89" t="str">
        <f t="shared" si="1"/>
        <v xml:space="preserve">ESPNO, ALMA </v>
      </c>
      <c r="E89" t="s">
        <v>371</v>
      </c>
      <c r="F89" t="str">
        <f>_xlfn.XLOOKUP(E89,[1]Employee!A:A,[1]Employee!D:D,"Not Found",0,1)</f>
        <v>ALLDAY MARTS INC.</v>
      </c>
      <c r="G89" t="str">
        <f>_xlfn.XLOOKUP(E89,[1]Employee!A:A,[1]Employee!E:E,"Not Found")</f>
        <v>STORE - OPERATIONS</v>
      </c>
      <c r="H89" t="str">
        <f>_xlfn.XLOOKUP(E89,[1]Employee!A:A,[1]Employee!F:F,"not FOund")&amp;", "&amp;_xlfn.XLOOKUP(E89,[1]Employee!A:A,[1]Employee!G:G,"Not Founf")</f>
        <v>AREA HEAD, SOUTH AREA</v>
      </c>
      <c r="I89">
        <f>_xlfn.XLOOKUP(E89,[1]Employee!A:A,[1]Employee!I:I,"Not Found")</f>
        <v>9778195327</v>
      </c>
      <c r="K89" t="str">
        <f>_xlfn.XLOOKUP(E89,[1]Employee!A:A,[1]Employee!H:H,"Not Found")&amp;" "&amp;_xlfn.XLOOKUP(E89,[1]Employee!A:A,[1]Employee!K:K,"Not Found")</f>
        <v xml:space="preserve">DIRECT </v>
      </c>
      <c r="M89" t="s">
        <v>372</v>
      </c>
      <c r="N89" t="s">
        <v>66</v>
      </c>
      <c r="O89" t="s">
        <v>373</v>
      </c>
      <c r="P89" t="s">
        <v>374</v>
      </c>
      <c r="Q89" t="str">
        <f>VLOOKUP(A:A,'[1]Inventory Laptop'!A:B,2,0)</f>
        <v>HP</v>
      </c>
      <c r="R89" t="str">
        <f>VLOOKUP(A:A,'[1]Inventory Laptop'!A:C,3,0)</f>
        <v>440 G10 PROBOOK</v>
      </c>
      <c r="S89" t="str">
        <f>VLOOKUP(A:A,'[1]Inventory Laptop'!A:H,4,0)</f>
        <v>i5/8 GB DDR4/512 GB SSD/14.0"/WIN 11 PRO 64 BIT /CHARGER/3 YRS WARRANTY</v>
      </c>
      <c r="T89">
        <f>VLOOKUP(A:A,'[1]Inventory Laptop'!A:H,5,0)</f>
        <v>0</v>
      </c>
      <c r="U89" t="str">
        <f>VLOOKUP(A:A,'[1]Inventory Laptop'!A:H,6,0)</f>
        <v>W/ BAG</v>
      </c>
      <c r="V89">
        <f>VLOOKUP(A:A,'[1]Inventory Laptop'!A:I,7,0)</f>
        <v>8000369337</v>
      </c>
      <c r="W89" t="str">
        <f>_xlfn.XLOOKUP($A89,'[1]Inventory Laptop'!A:A,'[1]Inventory Laptop'!H:H,1,0)</f>
        <v>YNZAL MARKETING CORP</v>
      </c>
      <c r="X89" t="str">
        <f>VLOOKUP(A:A,'[1]Inventory Laptop'!A:O,11,0)</f>
        <v>ALLDAY MARTS INC.</v>
      </c>
      <c r="Y89" t="str">
        <f>VLOOKUP(A:A,'[1]Inventory Laptop'!A:O,12,0)</f>
        <v>Central Operations</v>
      </c>
      <c r="Z89" t="str">
        <f>VLOOKUP(A:A,'[1]Inventory Laptop'!A:O,13,0)</f>
        <v>AVAMI-OPS-001</v>
      </c>
      <c r="AA89">
        <f>VLOOKUP(A:A,'[1]Inventory Laptop'!A:O,14,0)</f>
        <v>0</v>
      </c>
    </row>
    <row r="90" spans="1:27" x14ac:dyDescent="0.25">
      <c r="A90" t="s">
        <v>370</v>
      </c>
      <c r="B90" t="s">
        <v>45</v>
      </c>
      <c r="C90" t="s">
        <v>375</v>
      </c>
      <c r="D90" t="str">
        <f t="shared" si="1"/>
        <v>BALINGIT, JAMES 45397</v>
      </c>
      <c r="E90" t="s">
        <v>376</v>
      </c>
      <c r="F90" t="str">
        <f>_xlfn.XLOOKUP(E90,[1]Employee!A:A,[1]Employee!D:D,"Not Found",0,1)</f>
        <v>ALLDAY RETAIL CONCEPTS INC.</v>
      </c>
      <c r="G90" t="str">
        <f>_xlfn.XLOOKUP(E90,[1]Employee!A:A,[1]Employee!E:E,"Not Found")</f>
        <v>STORE - OPERATIONS</v>
      </c>
      <c r="H90" t="str">
        <f>_xlfn.XLOOKUP(E90,[1]Employee!A:A,[1]Employee!F:F,"not FOund")&amp;", "&amp;_xlfn.XLOOKUP(E90,[1]Employee!A:A,[1]Employee!G:G,"Not Founf")</f>
        <v>AREA MANAGER, HO LAS PINAS</v>
      </c>
      <c r="I90">
        <f>_xlfn.XLOOKUP(E90,[1]Employee!A:A,[1]Employee!I:I,"Not Found")</f>
        <v>9706130000</v>
      </c>
      <c r="J90">
        <v>45203</v>
      </c>
      <c r="K90" t="str">
        <f>_xlfn.XLOOKUP(E90,[1]Employee!A:A,[1]Employee!H:H,"Not Found")&amp;" "&amp;_xlfn.XLOOKUP(E90,[1]Employee!A:A,[1]Employee!K:K,"Not Found")</f>
        <v>DIRECT Active</v>
      </c>
      <c r="L90">
        <v>45397</v>
      </c>
      <c r="Q90" t="str">
        <f>VLOOKUP(A:A,'[1]Inventory Laptop'!A:B,2,0)</f>
        <v>HP</v>
      </c>
      <c r="R90" t="str">
        <f>VLOOKUP(A:A,'[1]Inventory Laptop'!A:C,3,0)</f>
        <v>440 G10 PROBOOK</v>
      </c>
      <c r="S90" t="str">
        <f>VLOOKUP(A:A,'[1]Inventory Laptop'!A:H,4,0)</f>
        <v>i5/8 GB DDR4/512 GB SSD/14.0"/WIN 11 PRO 64 BIT /CHARGER/3 YRS WARRANTY</v>
      </c>
      <c r="T90">
        <f>VLOOKUP(A:A,'[1]Inventory Laptop'!A:H,5,0)</f>
        <v>0</v>
      </c>
      <c r="U90" t="str">
        <f>VLOOKUP(A:A,'[1]Inventory Laptop'!A:H,6,0)</f>
        <v>W/ BAG</v>
      </c>
      <c r="V90">
        <f>VLOOKUP(A:A,'[1]Inventory Laptop'!A:I,7,0)</f>
        <v>8000369337</v>
      </c>
      <c r="W90" t="str">
        <f>_xlfn.XLOOKUP($A90,'[1]Inventory Laptop'!A:A,'[1]Inventory Laptop'!H:H,1,0)</f>
        <v>YNZAL MARKETING CORP</v>
      </c>
      <c r="X90" t="str">
        <f>VLOOKUP(A:A,'[1]Inventory Laptop'!A:O,11,0)</f>
        <v>ALLDAY MARTS INC.</v>
      </c>
      <c r="Y90" t="str">
        <f>VLOOKUP(A:A,'[1]Inventory Laptop'!A:O,12,0)</f>
        <v>Central Operations</v>
      </c>
      <c r="Z90" t="str">
        <f>VLOOKUP(A:A,'[1]Inventory Laptop'!A:O,13,0)</f>
        <v>AVAMI-OPS-001</v>
      </c>
      <c r="AA90">
        <f>VLOOKUP(A:A,'[1]Inventory Laptop'!A:O,14,0)</f>
        <v>0</v>
      </c>
    </row>
    <row r="91" spans="1:27" x14ac:dyDescent="0.25">
      <c r="A91" t="s">
        <v>377</v>
      </c>
      <c r="B91" t="s">
        <v>45</v>
      </c>
      <c r="C91" t="s">
        <v>315</v>
      </c>
      <c r="D91" t="str">
        <f t="shared" si="1"/>
        <v xml:space="preserve">FRANCO, MARILYN </v>
      </c>
      <c r="E91" t="s">
        <v>378</v>
      </c>
      <c r="F91" t="str">
        <f>_xlfn.XLOOKUP(E91,[1]Employee!A:A,[1]Employee!D:D,"Not Found",0,1)</f>
        <v>THE VILLAGE SERVER, INC.</v>
      </c>
      <c r="G91" t="str">
        <f>_xlfn.XLOOKUP(E91,[1]Employee!A:A,[1]Employee!E:E,"Not Found")</f>
        <v>TRAINING</v>
      </c>
      <c r="H91" t="str">
        <f>_xlfn.XLOOKUP(E91,[1]Employee!A:A,[1]Employee!F:F,"not FOund")&amp;", "&amp;_xlfn.XLOOKUP(E91,[1]Employee!A:A,[1]Employee!G:G,"Not Founf")</f>
        <v>HRD - TRAINING, HO LAS PINAS</v>
      </c>
      <c r="I91">
        <f>_xlfn.XLOOKUP(E91,[1]Employee!A:A,[1]Employee!I:I,"Not Found")</f>
        <v>9563971223</v>
      </c>
      <c r="J91">
        <v>45208</v>
      </c>
      <c r="K91" t="str">
        <f>_xlfn.XLOOKUP(E91,[1]Employee!A:A,[1]Employee!H:H,"Not Found")&amp;" "&amp;_xlfn.XLOOKUP(E91,[1]Employee!A:A,[1]Employee!K:K,"Not Found")</f>
        <v>DIRECT Active</v>
      </c>
      <c r="Q91" t="str">
        <f>VLOOKUP(A:A,'[1]Inventory Laptop'!A:B,2,0)</f>
        <v>HP</v>
      </c>
      <c r="R91" t="str">
        <f>VLOOKUP(A:A,'[1]Inventory Laptop'!A:C,3,0)</f>
        <v>440 G10 PROBOOK</v>
      </c>
      <c r="S91" t="str">
        <f>VLOOKUP(A:A,'[1]Inventory Laptop'!A:H,4,0)</f>
        <v>i5/8 GB DDR4/512 GB SSD/14.0"/WIN 11 PRO 64 BIT /CHARGER/3 YRS WARRANTY</v>
      </c>
      <c r="T91">
        <f>VLOOKUP(A:A,'[1]Inventory Laptop'!A:H,5,0)</f>
        <v>0</v>
      </c>
      <c r="U91" t="str">
        <f>VLOOKUP(A:A,'[1]Inventory Laptop'!A:H,6,0)</f>
        <v>W/ BAG</v>
      </c>
      <c r="V91">
        <f>VLOOKUP(A:A,'[1]Inventory Laptop'!A:I,7,0)</f>
        <v>8871102562</v>
      </c>
      <c r="W91" t="str">
        <f>_xlfn.XLOOKUP($A91,'[1]Inventory Laptop'!A:A,'[1]Inventory Laptop'!H:H,1,0)</f>
        <v>YNZAL MARKETING CORP</v>
      </c>
      <c r="X91" t="str">
        <f>VLOOKUP(A:A,'[1]Inventory Laptop'!A:O,11,0)</f>
        <v>THE VILLAGE SERVER, INC.</v>
      </c>
      <c r="Y91" t="str">
        <f>VLOOKUP(A:A,'[1]Inventory Laptop'!A:O,12,0)</f>
        <v>Training</v>
      </c>
      <c r="Z91" t="str">
        <f>VLOOKUP(A:A,'[1]Inventory Laptop'!A:O,13,0)</f>
        <v>AVTVSI-TRA-002</v>
      </c>
      <c r="AA91">
        <f>VLOOKUP(A:A,'[1]Inventory Laptop'!A:O,14,0)</f>
        <v>0</v>
      </c>
    </row>
    <row r="92" spans="1:27" x14ac:dyDescent="0.25">
      <c r="A92" t="s">
        <v>379</v>
      </c>
      <c r="B92" t="s">
        <v>45</v>
      </c>
      <c r="C92" t="str">
        <f>VLOOKUP($A92,'[1]Inventory Laptop'!A:N,10,0)</f>
        <v>NOELLYN RUALES - FGS PURCH TL</v>
      </c>
      <c r="D92" t="str">
        <f t="shared" si="1"/>
        <v>BERNUS, KIMBERLENE 45429</v>
      </c>
      <c r="E92" t="s">
        <v>380</v>
      </c>
      <c r="F92" t="str">
        <f>_xlfn.XLOOKUP(E92,[1]Employee!A:A,[1]Employee!D:D,"Not Found",0,1)</f>
        <v>THE VILLAGE SERVER, INC.</v>
      </c>
      <c r="G92" t="str">
        <f>_xlfn.XLOOKUP(E92,[1]Employee!A:A,[1]Employee!E:E,"Not Found")</f>
        <v>PURCHASING</v>
      </c>
      <c r="H92" t="str">
        <f>_xlfn.XLOOKUP(E92,[1]Employee!A:A,[1]Employee!F:F,"not FOund")&amp;", "&amp;_xlfn.XLOOKUP(E92,[1]Employee!A:A,[1]Employee!G:G,"Not Founf")</f>
        <v>PURCHASING, HO LAS PINAS</v>
      </c>
      <c r="I92">
        <f>_xlfn.XLOOKUP(E92,[1]Employee!A:A,[1]Employee!I:I,"Not Found")</f>
        <v>9162935187</v>
      </c>
      <c r="J92">
        <v>45266</v>
      </c>
      <c r="K92" t="str">
        <f>_xlfn.XLOOKUP(E92,[1]Employee!A:A,[1]Employee!H:H,"Not Found")&amp;" "&amp;_xlfn.XLOOKUP(E92,[1]Employee!A:A,[1]Employee!K:K,"Not Found")</f>
        <v>DIRECT Active</v>
      </c>
      <c r="L92">
        <v>45429</v>
      </c>
      <c r="Q92" t="str">
        <f>VLOOKUP(A:A,'[1]Inventory Laptop'!A:B,2,0)</f>
        <v>HP</v>
      </c>
      <c r="R92" t="str">
        <f>VLOOKUP(A:A,'[1]Inventory Laptop'!A:C,3,0)</f>
        <v>440 G10 PROBOOK</v>
      </c>
      <c r="S92" t="str">
        <f>VLOOKUP(A:A,'[1]Inventory Laptop'!A:H,4,0)</f>
        <v>i5/8 GB DDR4/512 GB SSD/14.0"/WIN 11 PRO 64 BIT /CHARGER/3 YRS WARRANTY</v>
      </c>
      <c r="T92">
        <f>VLOOKUP(A:A,'[1]Inventory Laptop'!A:H,5,0)</f>
        <v>0</v>
      </c>
      <c r="U92" t="str">
        <f>VLOOKUP(A:A,'[1]Inventory Laptop'!A:H,6,0)</f>
        <v>W/ BAG</v>
      </c>
      <c r="V92">
        <f>VLOOKUP(A:A,'[1]Inventory Laptop'!A:I,7,0)</f>
        <v>111642</v>
      </c>
      <c r="W92" t="str">
        <f>_xlfn.XLOOKUP($A92,'[1]Inventory Laptop'!A:A,'[1]Inventory Laptop'!H:H,1,0)</f>
        <v>YNZAL MARKETING CORP</v>
      </c>
      <c r="X92" t="str">
        <f>VLOOKUP(A:A,'[1]Inventory Laptop'!A:O,11,0)</f>
        <v>THE VILLAGE SERVER, INC.</v>
      </c>
      <c r="Y92" t="str">
        <f>VLOOKUP(A:A,'[1]Inventory Laptop'!A:O,12,0)</f>
        <v>Purchasing</v>
      </c>
      <c r="Z92" t="str">
        <f>VLOOKUP(A:A,'[1]Inventory Laptop'!A:O,13,0)</f>
        <v>AVTVSI-PUR-002</v>
      </c>
      <c r="AA92">
        <f>VLOOKUP(A:A,'[1]Inventory Laptop'!A:O,14,0)</f>
        <v>0</v>
      </c>
    </row>
    <row r="93" spans="1:27" x14ac:dyDescent="0.25">
      <c r="A93" t="s">
        <v>381</v>
      </c>
      <c r="B93" t="s">
        <v>45</v>
      </c>
      <c r="C93" t="str">
        <f>VLOOKUP($A93,'[1]Inventory Laptop'!A:N,10,0)</f>
        <v>MARIE KRISTINE ADEA</v>
      </c>
      <c r="D93" t="str">
        <f t="shared" si="1"/>
        <v xml:space="preserve">ADEA, MARIE KRISTINE </v>
      </c>
      <c r="E93" t="s">
        <v>382</v>
      </c>
      <c r="F93" t="str">
        <f>_xlfn.XLOOKUP(E93,[1]Employee!A:A,[1]Employee!D:D,"Not Found",0,1)</f>
        <v>FAMILY SHOPPERS UNLIMITED, INC.</v>
      </c>
      <c r="G93" t="str">
        <f>_xlfn.XLOOKUP(E93,[1]Employee!A:A,[1]Employee!E:E,"Not Found")</f>
        <v>MERCHANDISING</v>
      </c>
      <c r="H93" t="str">
        <f>_xlfn.XLOOKUP(E93,[1]Employee!A:A,[1]Employee!F:F,"not FOund")&amp;", "&amp;_xlfn.XLOOKUP(E93,[1]Employee!A:A,[1]Employee!G:G,"Not Founf")</f>
        <v>MERCHANDISING MANAGER, HO LAS PINAS</v>
      </c>
      <c r="I93">
        <f>_xlfn.XLOOKUP(E93,[1]Employee!A:A,[1]Employee!I:I,"Not Found")</f>
        <v>9985848950</v>
      </c>
      <c r="J93">
        <v>45264</v>
      </c>
      <c r="K93" t="str">
        <f>_xlfn.XLOOKUP(E93,[1]Employee!A:A,[1]Employee!H:H,"Not Found")&amp;" "&amp;_xlfn.XLOOKUP(E93,[1]Employee!A:A,[1]Employee!K:K,"Not Found")</f>
        <v>DIRECT Active</v>
      </c>
      <c r="Q93" t="str">
        <f>VLOOKUP(A:A,'[1]Inventory Laptop'!A:B,2,0)</f>
        <v>HP</v>
      </c>
      <c r="R93" t="str">
        <f>VLOOKUP(A:A,'[1]Inventory Laptop'!A:C,3,0)</f>
        <v>440 G7 PROBOOK</v>
      </c>
      <c r="S93" t="str">
        <f>VLOOKUP(A:A,'[1]Inventory Laptop'!A:H,4,0)</f>
        <v>i5/8 GB DDR4/512 GB SSD/14.0"/WIN 11 PRO 64 BIT /CHARGER/3 YRS WARRANTY</v>
      </c>
      <c r="T93">
        <f>VLOOKUP(A:A,'[1]Inventory Laptop'!A:H,5,0)</f>
        <v>0</v>
      </c>
      <c r="U93" t="str">
        <f>VLOOKUP(A:A,'[1]Inventory Laptop'!A:H,6,0)</f>
        <v>W/ BAG</v>
      </c>
      <c r="V93">
        <f>VLOOKUP(A:A,'[1]Inventory Laptop'!A:I,7,0)</f>
        <v>8100035295</v>
      </c>
      <c r="W93" t="str">
        <f>_xlfn.XLOOKUP($A93,'[1]Inventory Laptop'!A:A,'[1]Inventory Laptop'!H:H,1,0)</f>
        <v>YNZAL MARKETING CORP</v>
      </c>
      <c r="X93" t="str">
        <f>VLOOKUP(A:A,'[1]Inventory Laptop'!A:O,11,0)</f>
        <v>FAMILY SHOPPERS UNLIMITED, INC.</v>
      </c>
      <c r="Y93" t="str">
        <f>VLOOKUP(A:A,'[1]Inventory Laptop'!A:O,12,0)</f>
        <v>Merchandising</v>
      </c>
      <c r="Z93" t="str">
        <f>VLOOKUP(A:A,'[1]Inventory Laptop'!A:O,13,0)</f>
        <v>AVFSUI-MER-001</v>
      </c>
      <c r="AA93">
        <f>VLOOKUP(A:A,'[1]Inventory Laptop'!A:O,14,0)</f>
        <v>0</v>
      </c>
    </row>
    <row r="94" spans="1:27" x14ac:dyDescent="0.25">
      <c r="A94" t="s">
        <v>383</v>
      </c>
      <c r="B94" t="s">
        <v>45</v>
      </c>
      <c r="C94" t="str">
        <f>VLOOKUP($A94,'[1]Inventory Laptop'!A:N,10,0)</f>
        <v>NOELLYN RUALES - FGS PURCH TL</v>
      </c>
      <c r="D94" t="str">
        <f t="shared" si="1"/>
        <v>DELOS SANTOS, HAZEL 45429</v>
      </c>
      <c r="E94" t="s">
        <v>384</v>
      </c>
      <c r="F94" t="str">
        <f>_xlfn.XLOOKUP(E94,[1]Employee!A:A,[1]Employee!D:D,"Not Found",0,1)</f>
        <v>THE VILLAGE SERVER, INC.</v>
      </c>
      <c r="G94" t="str">
        <f>_xlfn.XLOOKUP(E94,[1]Employee!A:A,[1]Employee!E:E,"Not Found")</f>
        <v>PURCHASING</v>
      </c>
      <c r="H94" t="str">
        <f>_xlfn.XLOOKUP(E94,[1]Employee!A:A,[1]Employee!F:F,"not FOund")&amp;", "&amp;_xlfn.XLOOKUP(E94,[1]Employee!A:A,[1]Employee!G:G,"Not Founf")</f>
        <v>PURCHASING, HO LAS PINAS</v>
      </c>
      <c r="I94">
        <f>_xlfn.XLOOKUP(E94,[1]Employee!A:A,[1]Employee!I:I,"Not Found")</f>
        <v>9068454667</v>
      </c>
      <c r="J94">
        <v>45266</v>
      </c>
      <c r="K94" t="str">
        <f>_xlfn.XLOOKUP(E94,[1]Employee!A:A,[1]Employee!H:H,"Not Found")&amp;" "&amp;_xlfn.XLOOKUP(E94,[1]Employee!A:A,[1]Employee!K:K,"Not Found")</f>
        <v>DIRECT Active</v>
      </c>
      <c r="L94">
        <v>45429</v>
      </c>
      <c r="Q94" t="str">
        <f>VLOOKUP(A:A,'[1]Inventory Laptop'!A:B,2,0)</f>
        <v>HP</v>
      </c>
      <c r="R94" t="str">
        <f>VLOOKUP(A:A,'[1]Inventory Laptop'!A:C,3,0)</f>
        <v>440 G10 PROBOOK</v>
      </c>
      <c r="S94" t="str">
        <f>VLOOKUP(A:A,'[1]Inventory Laptop'!A:H,4,0)</f>
        <v>i5/8 GB DDR4/512 GB SSD/14.0"/WIN 11 PRO 64 BIT /CHARGER/3 YRS WARRANTY</v>
      </c>
      <c r="T94">
        <f>VLOOKUP(A:A,'[1]Inventory Laptop'!A:H,5,0)</f>
        <v>0</v>
      </c>
      <c r="U94" t="str">
        <f>VLOOKUP(A:A,'[1]Inventory Laptop'!A:H,6,0)</f>
        <v>W/ BAG</v>
      </c>
      <c r="V94">
        <f>VLOOKUP(A:A,'[1]Inventory Laptop'!A:I,7,0)</f>
        <v>111642</v>
      </c>
      <c r="W94" t="str">
        <f>_xlfn.XLOOKUP($A94,'[1]Inventory Laptop'!A:A,'[1]Inventory Laptop'!H:H,1,0)</f>
        <v>YNZAL MARKETING CORP</v>
      </c>
      <c r="X94" t="str">
        <f>VLOOKUP(A:A,'[1]Inventory Laptop'!A:O,11,0)</f>
        <v>THE VILLAGE SERVER, INC.</v>
      </c>
      <c r="Y94" t="str">
        <f>VLOOKUP(A:A,'[1]Inventory Laptop'!A:O,12,0)</f>
        <v>Purchasing</v>
      </c>
      <c r="Z94" t="str">
        <f>VLOOKUP(A:A,'[1]Inventory Laptop'!A:O,13,0)</f>
        <v>AVTVSI-PUR-003</v>
      </c>
      <c r="AA94">
        <f>VLOOKUP(A:A,'[1]Inventory Laptop'!A:O,14,0)</f>
        <v>0</v>
      </c>
    </row>
    <row r="95" spans="1:27" x14ac:dyDescent="0.25">
      <c r="A95" t="s">
        <v>385</v>
      </c>
      <c r="B95" t="s">
        <v>45</v>
      </c>
      <c r="C95" t="str">
        <f>VLOOKUP($A95,'[1]Inventory Laptop'!A:J,10,0)</f>
        <v>HR - MICHAELLA ADRIELLE LEYBA</v>
      </c>
      <c r="D95" t="str">
        <f t="shared" si="1"/>
        <v>BARADAS, NICOLE BENNET 45422</v>
      </c>
      <c r="E95" t="s">
        <v>350</v>
      </c>
      <c r="F95" t="str">
        <f>_xlfn.XLOOKUP(E95,[1]Employee!A:A,[1]Employee!D:D,"Not Found",0,1)</f>
        <v>THE VILLAGE SERVER, INC.</v>
      </c>
      <c r="G95" t="str">
        <f>_xlfn.XLOOKUP(E95,[1]Employee!A:A,[1]Employee!E:E,"Not Found")</f>
        <v>ACCOUNTING</v>
      </c>
      <c r="H95" t="str">
        <f>_xlfn.XLOOKUP(E95,[1]Employee!A:A,[1]Employee!F:F,"not FOund")&amp;", "&amp;_xlfn.XLOOKUP(E95,[1]Employee!A:A,[1]Employee!G:G,"Not Founf")</f>
        <v>JUNIOR COST ACCOUNTANT, HO LAS PINAS</v>
      </c>
      <c r="I95">
        <f>_xlfn.XLOOKUP(E95,[1]Employee!A:A,[1]Employee!I:I,"Not Found")</f>
        <v>9568991621</v>
      </c>
      <c r="J95">
        <v>45222</v>
      </c>
      <c r="K95" t="str">
        <f>_xlfn.XLOOKUP(E95,[1]Employee!A:A,[1]Employee!H:H,"Not Found")&amp;" "&amp;_xlfn.XLOOKUP(E95,[1]Employee!A:A,[1]Employee!K:K,"Not Found")</f>
        <v>DIRECT Active</v>
      </c>
      <c r="L95">
        <v>45422</v>
      </c>
      <c r="Q95" t="str">
        <f>VLOOKUP(A:A,'[1]Inventory Laptop'!A:B,2,0)</f>
        <v>HP</v>
      </c>
      <c r="R95" t="str">
        <f>VLOOKUP(A:A,'[1]Inventory Laptop'!A:C,3,0)</f>
        <v>440 G10 PROBOOK</v>
      </c>
      <c r="S95" t="str">
        <f>VLOOKUP(A:A,'[1]Inventory Laptop'!A:H,4,0)</f>
        <v>i5/8 GB DDR4/512 GB SSD/14.0"/WIN 11 PRO 64 BIT /CHARGER/3 YRS WARRANTY</v>
      </c>
      <c r="T95">
        <f>VLOOKUP(A:A,'[1]Inventory Laptop'!A:H,5,0)</f>
        <v>0</v>
      </c>
      <c r="U95" t="str">
        <f>VLOOKUP(A:A,'[1]Inventory Laptop'!A:H,6,0)</f>
        <v>W/ BAG</v>
      </c>
      <c r="V95">
        <f>VLOOKUP(A:A,'[1]Inventory Laptop'!A:I,7,0)</f>
        <v>5025</v>
      </c>
      <c r="W95" t="str">
        <f>_xlfn.XLOOKUP($A95,'[1]Inventory Laptop'!A:A,'[1]Inventory Laptop'!H:H,1,0)</f>
        <v>YNZAL MARKETING CORP</v>
      </c>
      <c r="X95" t="str">
        <f>VLOOKUP(A:A,'[1]Inventory Laptop'!A:O,11,0)</f>
        <v>THE VILLAGE SERVER, INC.</v>
      </c>
      <c r="Y95" t="str">
        <f>VLOOKUP(A:A,'[1]Inventory Laptop'!A:O,12,0)</f>
        <v>Accounting</v>
      </c>
      <c r="Z95" t="str">
        <f>VLOOKUP(A:A,'[1]Inventory Laptop'!A:O,13,0)</f>
        <v>AVTVSI-ACC-002</v>
      </c>
      <c r="AA95">
        <f>VLOOKUP(A:A,'[1]Inventory Laptop'!A:O,14,0)</f>
        <v>0</v>
      </c>
    </row>
    <row r="96" spans="1:27" x14ac:dyDescent="0.25">
      <c r="A96" t="s">
        <v>386</v>
      </c>
      <c r="B96" t="s">
        <v>45</v>
      </c>
      <c r="C96" t="s">
        <v>271</v>
      </c>
      <c r="D96" t="str">
        <f t="shared" si="1"/>
        <v xml:space="preserve">DIVINAGRACIA, KYLA MARIE </v>
      </c>
      <c r="E96" t="s">
        <v>387</v>
      </c>
      <c r="F96" t="str">
        <f>_xlfn.XLOOKUP(E96,[1]Employee!A:A,[1]Employee!D:D,"Not Found",0,1)</f>
        <v>THE VILLAGE SERVER, INC.</v>
      </c>
      <c r="G96" t="str">
        <f>_xlfn.XLOOKUP(E96,[1]Employee!A:A,[1]Employee!E:E,"Not Found")</f>
        <v>CENTRAL OPERATIONS</v>
      </c>
      <c r="H96" t="str">
        <f>_xlfn.XLOOKUP(E96,[1]Employee!A:A,[1]Employee!F:F,"not FOund")&amp;", "&amp;_xlfn.XLOOKUP(E96,[1]Employee!A:A,[1]Employee!G:G,"Not Founf")</f>
        <v>OPERATION ASSISTANT, HO LAS PINAS</v>
      </c>
      <c r="I96">
        <f>_xlfn.XLOOKUP(E96,[1]Employee!A:A,[1]Employee!I:I,"Not Found")</f>
        <v>9227693489</v>
      </c>
      <c r="J96">
        <v>45222</v>
      </c>
      <c r="K96" t="str">
        <f>_xlfn.XLOOKUP(E96,[1]Employee!A:A,[1]Employee!H:H,"Not Found")&amp;" "&amp;_xlfn.XLOOKUP(E96,[1]Employee!A:A,[1]Employee!K:K,"Not Found")</f>
        <v>DIRECT Active</v>
      </c>
      <c r="Q96" t="str">
        <f>VLOOKUP(A:A,'[1]Inventory Laptop'!A:B,2,0)</f>
        <v>HP</v>
      </c>
      <c r="R96" t="str">
        <f>VLOOKUP(A:A,'[1]Inventory Laptop'!A:C,3,0)</f>
        <v>440 G10 PROBOOK</v>
      </c>
      <c r="S96" t="str">
        <f>VLOOKUP(A:A,'[1]Inventory Laptop'!A:H,4,0)</f>
        <v>i5/8 GB DDR4/512 GB SSD/14.0"/WIN 11 PRO 64 BIT /CHARGER/3 YRS WARRANTY</v>
      </c>
      <c r="T96">
        <f>VLOOKUP(A:A,'[1]Inventory Laptop'!A:H,5,0)</f>
        <v>0</v>
      </c>
      <c r="U96" t="str">
        <f>VLOOKUP(A:A,'[1]Inventory Laptop'!A:H,6,0)</f>
        <v>W/ BAG</v>
      </c>
      <c r="V96">
        <f>VLOOKUP(A:A,'[1]Inventory Laptop'!A:I,7,0)</f>
        <v>5025</v>
      </c>
      <c r="W96" t="str">
        <f>_xlfn.XLOOKUP($A96,'[1]Inventory Laptop'!A:A,'[1]Inventory Laptop'!H:H,1,0)</f>
        <v>YNZAL MARKETING CORP</v>
      </c>
      <c r="X96" t="str">
        <f>VLOOKUP(A:A,'[1]Inventory Laptop'!A:O,11,0)</f>
        <v>THE VILLAGE SERVER, INC.</v>
      </c>
      <c r="Y96" t="str">
        <f>VLOOKUP(A:A,'[1]Inventory Laptop'!A:O,12,0)</f>
        <v>Accounting</v>
      </c>
      <c r="Z96" t="str">
        <f>VLOOKUP(A:A,'[1]Inventory Laptop'!A:O,13,0)</f>
        <v>AVTVSI-ACC-003</v>
      </c>
      <c r="AA96">
        <f>VLOOKUP(A:A,'[1]Inventory Laptop'!A:O,14,0)</f>
        <v>0</v>
      </c>
    </row>
    <row r="97" spans="1:27" x14ac:dyDescent="0.25">
      <c r="A97" t="s">
        <v>388</v>
      </c>
      <c r="B97" t="s">
        <v>45</v>
      </c>
      <c r="C97" t="str">
        <f>VLOOKUP($A97,'[1]Inventory Laptop'!A:N,10,0)</f>
        <v>NOELLYN RUALES - FGS PURCH TL</v>
      </c>
      <c r="D97" t="str">
        <f t="shared" si="1"/>
        <v xml:space="preserve">CANONOY, KIM DENISE </v>
      </c>
      <c r="E97" t="s">
        <v>389</v>
      </c>
      <c r="F97" t="str">
        <f>_xlfn.XLOOKUP(E97,[1]Employee!A:A,[1]Employee!D:D,"Not Found",0,1)</f>
        <v>THE VILLAGE SERVER, INC.</v>
      </c>
      <c r="G97" t="str">
        <f>_xlfn.XLOOKUP(E97,[1]Employee!A:A,[1]Employee!E:E,"Not Found")</f>
        <v>MERCHANDISING</v>
      </c>
      <c r="H97" t="str">
        <f>_xlfn.XLOOKUP(E97,[1]Employee!A:A,[1]Employee!F:F,"not FOund")&amp;", "&amp;_xlfn.XLOOKUP(E97,[1]Employee!A:A,[1]Employee!G:G,"Not Founf")</f>
        <v>CATEGORY MANAGER, HO LAS PINAS</v>
      </c>
      <c r="I97">
        <f>_xlfn.XLOOKUP(E97,[1]Employee!A:A,[1]Employee!I:I,"Not Found")</f>
        <v>9563200056</v>
      </c>
      <c r="J97">
        <v>45266</v>
      </c>
      <c r="K97" t="str">
        <f>_xlfn.XLOOKUP(E97,[1]Employee!A:A,[1]Employee!H:H,"Not Found")&amp;" "&amp;_xlfn.XLOOKUP(E97,[1]Employee!A:A,[1]Employee!K:K,"Not Found")</f>
        <v>DIRECT Active</v>
      </c>
      <c r="Q97" t="str">
        <f>VLOOKUP(A:A,'[1]Inventory Laptop'!A:B,2,0)</f>
        <v>HP</v>
      </c>
      <c r="R97" t="str">
        <f>VLOOKUP(A:A,'[1]Inventory Laptop'!A:C,3,0)</f>
        <v>440 G10 PROBOOK</v>
      </c>
      <c r="S97" t="str">
        <f>VLOOKUP(A:A,'[1]Inventory Laptop'!A:H,4,0)</f>
        <v>i5/8 GB DDR4/512 GB SSD/14.0"/WIN 11 PRO 64 BIT /CHARGER/3 YRS WARRANTY</v>
      </c>
      <c r="T97">
        <f>VLOOKUP(A:A,'[1]Inventory Laptop'!A:H,5,0)</f>
        <v>0</v>
      </c>
      <c r="U97" t="str">
        <f>VLOOKUP(A:A,'[1]Inventory Laptop'!A:H,6,0)</f>
        <v>W/ BAG</v>
      </c>
      <c r="V97">
        <f>VLOOKUP(A:A,'[1]Inventory Laptop'!A:I,7,0)</f>
        <v>111642</v>
      </c>
      <c r="W97" t="str">
        <f>_xlfn.XLOOKUP($A97,'[1]Inventory Laptop'!A:A,'[1]Inventory Laptop'!H:H,1,0)</f>
        <v>YNZAL MARKETING CORP</v>
      </c>
      <c r="X97" t="str">
        <f>VLOOKUP(A:A,'[1]Inventory Laptop'!A:O,11,0)</f>
        <v>THE VILLAGE SERVER, INC.</v>
      </c>
      <c r="Y97" t="str">
        <f>VLOOKUP(A:A,'[1]Inventory Laptop'!A:O,12,0)</f>
        <v>Merchandising</v>
      </c>
      <c r="Z97" t="str">
        <f>VLOOKUP(A:A,'[1]Inventory Laptop'!A:O,13,0)</f>
        <v>AVTVSI-MER-001</v>
      </c>
      <c r="AA97">
        <f>VLOOKUP(A:A,'[1]Inventory Laptop'!A:O,14,0)</f>
        <v>0</v>
      </c>
    </row>
    <row r="98" spans="1:27" x14ac:dyDescent="0.25">
      <c r="A98" t="s">
        <v>390</v>
      </c>
      <c r="B98" t="s">
        <v>45</v>
      </c>
      <c r="C98" t="str">
        <f>VLOOKUP($A98,'[1]Inventory Laptop'!A:J,10,0)</f>
        <v>HR - MICHAELLA ADRIELLE LEYBA</v>
      </c>
      <c r="D98" t="str">
        <f t="shared" si="1"/>
        <v xml:space="preserve">MONTALLANA, MILAGROS ROSARIO </v>
      </c>
      <c r="E98" t="s">
        <v>391</v>
      </c>
      <c r="F98" t="str">
        <f>_xlfn.XLOOKUP(E98,[1]Employee!A:A,[1]Employee!D:D,"Not Found",0,1)</f>
        <v>THE VILLAGE SERVER, INC.</v>
      </c>
      <c r="G98" t="str">
        <f>_xlfn.XLOOKUP(E98,[1]Employee!A:A,[1]Employee!E:E,"Not Found")</f>
        <v>STORE - OPERATIONS</v>
      </c>
      <c r="H98" t="str">
        <f>_xlfn.XLOOKUP(E98,[1]Employee!A:A,[1]Employee!F:F,"not FOund")&amp;", "&amp;_xlfn.XLOOKUP(E98,[1]Employee!A:A,[1]Employee!G:G,"Not Founf")</f>
        <v>OPERATION ASSISTANT, HO LAS PINAS</v>
      </c>
      <c r="I98">
        <f>_xlfn.XLOOKUP(E98,[1]Employee!A:A,[1]Employee!I:I,"Not Found")</f>
        <v>9150415697</v>
      </c>
      <c r="J98">
        <v>45223</v>
      </c>
      <c r="K98" t="str">
        <f>_xlfn.XLOOKUP(E98,[1]Employee!A:A,[1]Employee!H:H,"Not Found")&amp;" "&amp;_xlfn.XLOOKUP(E98,[1]Employee!A:A,[1]Employee!K:K,"Not Found")</f>
        <v>DIRECT Active</v>
      </c>
      <c r="Q98" t="str">
        <f>VLOOKUP(A:A,'[1]Inventory Laptop'!A:B,2,0)</f>
        <v>HP</v>
      </c>
      <c r="R98" t="str">
        <f>VLOOKUP(A:A,'[1]Inventory Laptop'!A:C,3,0)</f>
        <v>440 G10 PROBOOK</v>
      </c>
      <c r="S98" t="str">
        <f>VLOOKUP(A:A,'[1]Inventory Laptop'!A:H,4,0)</f>
        <v>i5/8 GB DDR4/512 GB SSD/14.0"/WIN 11 PRO 64 BIT /CHARGER/3 YRS WARRANTY</v>
      </c>
      <c r="T98">
        <f>VLOOKUP(A:A,'[1]Inventory Laptop'!A:H,5,0)</f>
        <v>0</v>
      </c>
      <c r="U98" t="str">
        <f>VLOOKUP(A:A,'[1]Inventory Laptop'!A:H,6,0)</f>
        <v>W/ BAG</v>
      </c>
      <c r="V98">
        <f>VLOOKUP(A:A,'[1]Inventory Laptop'!A:I,7,0)</f>
        <v>5026</v>
      </c>
      <c r="W98" t="str">
        <f>_xlfn.XLOOKUP($A98,'[1]Inventory Laptop'!A:A,'[1]Inventory Laptop'!H:H,1,0)</f>
        <v>YNZAL MARKETING CORP</v>
      </c>
      <c r="X98" t="str">
        <f>VLOOKUP(A:A,'[1]Inventory Laptop'!A:O,11,0)</f>
        <v>THE VILLAGE SERVER, INC.</v>
      </c>
      <c r="Y98" t="str">
        <f>VLOOKUP(A:A,'[1]Inventory Laptop'!A:O,12,0)</f>
        <v>Central - Operations</v>
      </c>
      <c r="Z98" t="str">
        <f>VLOOKUP(A:A,'[1]Inventory Laptop'!A:O,13,0)</f>
        <v>AVTVSI-OPS-002</v>
      </c>
      <c r="AA98">
        <f>VLOOKUP(A:A,'[1]Inventory Laptop'!A:O,14,0)</f>
        <v>0</v>
      </c>
    </row>
    <row r="99" spans="1:27" x14ac:dyDescent="0.25">
      <c r="A99" t="s">
        <v>392</v>
      </c>
      <c r="B99" t="s">
        <v>45</v>
      </c>
      <c r="C99" t="str">
        <f>VLOOKUP($A99,'[1]Inventory Laptop'!A:N,10,0)</f>
        <v>HR - MICHAELLA ADRIELLE LEYBA</v>
      </c>
      <c r="D99" t="str">
        <f t="shared" si="1"/>
        <v xml:space="preserve">BARADAS, EAZEL </v>
      </c>
      <c r="E99" t="s">
        <v>393</v>
      </c>
      <c r="F99" t="str">
        <f>_xlfn.XLOOKUP(E99,[1]Employee!A:A,[1]Employee!D:D,"Not Found",0,1)</f>
        <v>THE VILLAGE SERVER, INC.</v>
      </c>
      <c r="G99" t="str">
        <f>_xlfn.XLOOKUP(E99,[1]Employee!A:A,[1]Employee!E:E,"Not Found")</f>
        <v>STORE - OPERATIONS</v>
      </c>
      <c r="H99" t="str">
        <f>_xlfn.XLOOKUP(E99,[1]Employee!A:A,[1]Employee!F:F,"not FOund")&amp;", "&amp;_xlfn.XLOOKUP(E99,[1]Employee!A:A,[1]Employee!G:G,"Not Founf")</f>
        <v>OPERATION ASSISTANT, HO LAS PINAS</v>
      </c>
      <c r="I99">
        <f>_xlfn.XLOOKUP(E99,[1]Employee!A:A,[1]Employee!I:I,"Not Found")</f>
        <v>9459758883</v>
      </c>
      <c r="J99">
        <v>45223</v>
      </c>
      <c r="K99" t="str">
        <f>_xlfn.XLOOKUP(E99,[1]Employee!A:A,[1]Employee!H:H,"Not Found")&amp;" "&amp;_xlfn.XLOOKUP(E99,[1]Employee!A:A,[1]Employee!K:K,"Not Found")</f>
        <v>DIRECT Active</v>
      </c>
      <c r="Q99" t="str">
        <f>VLOOKUP(A:A,'[1]Inventory Laptop'!A:B,2,0)</f>
        <v>HP</v>
      </c>
      <c r="R99" t="str">
        <f>VLOOKUP(A:A,'[1]Inventory Laptop'!A:C,3,0)</f>
        <v>440 G10 PROBOOK</v>
      </c>
      <c r="S99" t="str">
        <f>VLOOKUP(A:A,'[1]Inventory Laptop'!A:H,4,0)</f>
        <v>i5/8 GB DDR4/512 GB SSD/14.0"/WIN 11 PRO 64 BIT /CHARGER/3 YRS WARRANTY</v>
      </c>
      <c r="T99">
        <f>VLOOKUP(A:A,'[1]Inventory Laptop'!A:H,5,0)</f>
        <v>0</v>
      </c>
      <c r="U99" t="str">
        <f>VLOOKUP(A:A,'[1]Inventory Laptop'!A:H,6,0)</f>
        <v>W/ BAG</v>
      </c>
      <c r="V99">
        <f>VLOOKUP(A:A,'[1]Inventory Laptop'!A:I,7,0)</f>
        <v>5026</v>
      </c>
      <c r="W99" t="str">
        <f>_xlfn.XLOOKUP($A99,'[1]Inventory Laptop'!A:A,'[1]Inventory Laptop'!H:H,1,0)</f>
        <v>YNZAL MARKETING CORP</v>
      </c>
      <c r="X99" t="str">
        <f>VLOOKUP(A:A,'[1]Inventory Laptop'!A:O,11,0)</f>
        <v>THE VILLAGE SERVER, INC.</v>
      </c>
      <c r="Y99" t="str">
        <f>VLOOKUP(A:A,'[1]Inventory Laptop'!A:O,12,0)</f>
        <v>Central - Operations</v>
      </c>
      <c r="Z99" t="str">
        <f>VLOOKUP(A:A,'[1]Inventory Laptop'!A:O,13,0)</f>
        <v>AVTVSI-OPS-001</v>
      </c>
      <c r="AA99">
        <f>VLOOKUP(A:A,'[1]Inventory Laptop'!A:O,14,0)</f>
        <v>0</v>
      </c>
    </row>
    <row r="100" spans="1:27" x14ac:dyDescent="0.25">
      <c r="A100" t="s">
        <v>394</v>
      </c>
      <c r="B100" t="s">
        <v>45</v>
      </c>
      <c r="C100" t="str">
        <f>VLOOKUP($A100,'[1]Inventory Laptop'!A:J,10,0)</f>
        <v>HR - MICHAELLA ADRIELLE LEYBA</v>
      </c>
      <c r="D100" t="str">
        <f t="shared" si="1"/>
        <v xml:space="preserve">MELAÑO, FRANCIS CARL </v>
      </c>
      <c r="E100" t="s">
        <v>395</v>
      </c>
      <c r="F100" t="str">
        <f>_xlfn.XLOOKUP(E100,[1]Employee!A:A,[1]Employee!D:D,"Not Found",0,1)</f>
        <v>THE VILLAGE SERVER, INC.</v>
      </c>
      <c r="G100" t="str">
        <f>_xlfn.XLOOKUP(E100,[1]Employee!A:A,[1]Employee!E:E,"Not Found")</f>
        <v>TRAINING</v>
      </c>
      <c r="H100" t="str">
        <f>_xlfn.XLOOKUP(E100,[1]Employee!A:A,[1]Employee!F:F,"not FOund")&amp;", "&amp;_xlfn.XLOOKUP(E100,[1]Employee!A:A,[1]Employee!G:G,"Not Founf")</f>
        <v>TRAINING OFFICER, HO LAS PINAS</v>
      </c>
      <c r="I100">
        <f>_xlfn.XLOOKUP(E100,[1]Employee!A:A,[1]Employee!I:I,"Not Found")</f>
        <v>9171760391</v>
      </c>
      <c r="J100">
        <v>45222</v>
      </c>
      <c r="K100" t="str">
        <f>_xlfn.XLOOKUP(E100,[1]Employee!A:A,[1]Employee!H:H,"Not Found")&amp;" "&amp;_xlfn.XLOOKUP(E100,[1]Employee!A:A,[1]Employee!K:K,"Not Found")</f>
        <v>DIRECT Active</v>
      </c>
      <c r="Q100" t="str">
        <f>VLOOKUP(A:A,'[1]Inventory Laptop'!A:B,2,0)</f>
        <v>HP</v>
      </c>
      <c r="R100" t="str">
        <f>VLOOKUP(A:A,'[1]Inventory Laptop'!A:C,3,0)</f>
        <v>440 G10 PROBOOK</v>
      </c>
      <c r="S100" t="str">
        <f>VLOOKUP(A:A,'[1]Inventory Laptop'!A:H,4,0)</f>
        <v>i5/8 GB DDR4/512 GB SSD/14.0"/WIN 11 PRO 64 BIT /CHARGER/3 YRS WARRANTY</v>
      </c>
      <c r="T100">
        <f>VLOOKUP(A:A,'[1]Inventory Laptop'!A:H,5,0)</f>
        <v>0</v>
      </c>
      <c r="U100" t="str">
        <f>VLOOKUP(A:A,'[1]Inventory Laptop'!A:H,6,0)</f>
        <v>W/ BAG</v>
      </c>
      <c r="V100">
        <f>VLOOKUP(A:A,'[1]Inventory Laptop'!A:I,7,0)</f>
        <v>5026</v>
      </c>
      <c r="W100" t="str">
        <f>_xlfn.XLOOKUP($A100,'[1]Inventory Laptop'!A:A,'[1]Inventory Laptop'!H:H,1,0)</f>
        <v>YNZAL MARKETING CORP</v>
      </c>
      <c r="X100" t="str">
        <f>VLOOKUP(A:A,'[1]Inventory Laptop'!A:O,11,0)</f>
        <v>THE VILLAGE SERVER, INC.</v>
      </c>
      <c r="Y100" t="str">
        <f>VLOOKUP(A:A,'[1]Inventory Laptop'!A:O,12,0)</f>
        <v>Central - Operations</v>
      </c>
      <c r="Z100" t="str">
        <f>VLOOKUP(A:A,'[1]Inventory Laptop'!A:O,13,0)</f>
        <v>AVTVSI-OPS-003</v>
      </c>
      <c r="AA100">
        <f>VLOOKUP(A:A,'[1]Inventory Laptop'!A:O,14,0)</f>
        <v>0</v>
      </c>
    </row>
    <row r="101" spans="1:27" x14ac:dyDescent="0.25">
      <c r="A101" t="s">
        <v>396</v>
      </c>
      <c r="B101" t="s">
        <v>45</v>
      </c>
      <c r="C101" t="str">
        <f>VLOOKUP($A101,'[1]Inventory Laptop'!A:J,10,0)</f>
        <v>HR - MICHAELLA ADRIELLE LEYBA</v>
      </c>
      <c r="D101" t="str">
        <f t="shared" si="1"/>
        <v xml:space="preserve">SAMSON, EIZZEL MARIE </v>
      </c>
      <c r="E101" t="s">
        <v>397</v>
      </c>
      <c r="F101" t="str">
        <f>_xlfn.XLOOKUP(E101,[1]Employee!A:A,[1]Employee!D:D,"Not Found",0,1)</f>
        <v>THE VILLAGE SERVER, INC.</v>
      </c>
      <c r="G101" t="str">
        <f>_xlfn.XLOOKUP(E101,[1]Employee!A:A,[1]Employee!E:E,"Not Found")</f>
        <v>ACCOUNTING</v>
      </c>
      <c r="H101" t="str">
        <f>_xlfn.XLOOKUP(E101,[1]Employee!A:A,[1]Employee!F:F,"not FOund")&amp;", "&amp;_xlfn.XLOOKUP(E101,[1]Employee!A:A,[1]Employee!G:G,"Not Founf")</f>
        <v>ACCOUNTING SUPERVISOR, HO LAS PINAS</v>
      </c>
      <c r="I101">
        <f>_xlfn.XLOOKUP(E101,[1]Employee!A:A,[1]Employee!I:I,"Not Found")</f>
        <v>9764037366</v>
      </c>
      <c r="J101">
        <v>45222</v>
      </c>
      <c r="K101" t="str">
        <f>_xlfn.XLOOKUP(E101,[1]Employee!A:A,[1]Employee!H:H,"Not Found")&amp;" "&amp;_xlfn.XLOOKUP(E101,[1]Employee!A:A,[1]Employee!K:K,"Not Found")</f>
        <v>DIRECT Active</v>
      </c>
      <c r="Q101" t="str">
        <f>VLOOKUP(A:A,'[1]Inventory Laptop'!A:B,2,0)</f>
        <v>HP</v>
      </c>
      <c r="R101" t="str">
        <f>VLOOKUP(A:A,'[1]Inventory Laptop'!A:C,3,0)</f>
        <v>440 G10 PROBOOK</v>
      </c>
      <c r="S101" t="str">
        <f>VLOOKUP(A:A,'[1]Inventory Laptop'!A:H,4,0)</f>
        <v>i5/8 GB DDR4/512 GB SSD/14.0"/WIN 11 PRO 64 BIT /CHARGER/3 YRS WARRANTY</v>
      </c>
      <c r="T101">
        <f>VLOOKUP(A:A,'[1]Inventory Laptop'!A:H,5,0)</f>
        <v>0</v>
      </c>
      <c r="U101" t="str">
        <f>VLOOKUP(A:A,'[1]Inventory Laptop'!A:H,6,0)</f>
        <v>W/ BAG</v>
      </c>
      <c r="V101">
        <f>VLOOKUP(A:A,'[1]Inventory Laptop'!A:I,7,0)</f>
        <v>5025</v>
      </c>
      <c r="W101" t="str">
        <f>_xlfn.XLOOKUP($A101,'[1]Inventory Laptop'!A:A,'[1]Inventory Laptop'!H:H,1,0)</f>
        <v>YNZAL MARKETING CORP</v>
      </c>
      <c r="X101" t="str">
        <f>VLOOKUP(A:A,'[1]Inventory Laptop'!A:O,11,0)</f>
        <v>THE VILLAGE SERVER, INC.</v>
      </c>
      <c r="Y101" t="str">
        <f>VLOOKUP(A:A,'[1]Inventory Laptop'!A:O,12,0)</f>
        <v>Accounting</v>
      </c>
      <c r="Z101" t="str">
        <f>VLOOKUP(A:A,'[1]Inventory Laptop'!A:O,13,0)</f>
        <v>AVTVSI-ACC-001</v>
      </c>
      <c r="AA101">
        <f>VLOOKUP(A:A,'[1]Inventory Laptop'!A:O,14,0)</f>
        <v>0</v>
      </c>
    </row>
    <row r="102" spans="1:27" x14ac:dyDescent="0.25">
      <c r="A102" t="s">
        <v>398</v>
      </c>
      <c r="B102" t="s">
        <v>45</v>
      </c>
      <c r="C102" t="str">
        <f>VLOOKUP($A95,'[1]Inventory Laptop'!A:J,10,0)</f>
        <v>HR - MICHAELLA ADRIELLE LEYBA</v>
      </c>
      <c r="D102" t="str">
        <f t="shared" si="1"/>
        <v xml:space="preserve">MARCAIDA, ARIES </v>
      </c>
      <c r="E102" t="s">
        <v>399</v>
      </c>
      <c r="F102" t="str">
        <f>_xlfn.XLOOKUP(E102,[1]Employee!A:A,[1]Employee!D:D,"Not Found",0,1)</f>
        <v>ALLHOME CORP.</v>
      </c>
      <c r="G102" t="str">
        <f>_xlfn.XLOOKUP(E102,[1]Employee!A:A,[1]Employee!E:E,"Not Found")</f>
        <v>SUPPLY CHAIN</v>
      </c>
      <c r="H102" t="str">
        <f>_xlfn.XLOOKUP(E102,[1]Employee!A:A,[1]Employee!F:F,"not FOund")&amp;", "&amp;_xlfn.XLOOKUP(E102,[1]Employee!A:A,[1]Employee!G:G,"Not Founf")</f>
        <v>SUPPLY CHAIN SUPERVISOR, HO LAS PINAS</v>
      </c>
      <c r="I102">
        <f>_xlfn.XLOOKUP(E102,[1]Employee!A:A,[1]Employee!I:I,"Not Found")</f>
        <v>9276479369</v>
      </c>
      <c r="J102">
        <v>45239</v>
      </c>
      <c r="K102" t="str">
        <f>_xlfn.XLOOKUP(E102,[1]Employee!A:A,[1]Employee!H:H,"Not Found")&amp;" "&amp;_xlfn.XLOOKUP(E102,[1]Employee!A:A,[1]Employee!K:K,"Not Found")</f>
        <v>DIRECT Active</v>
      </c>
      <c r="Q102" t="str">
        <f>VLOOKUP(A:A,'[1]Inventory Laptop'!A:B,2,0)</f>
        <v>HP</v>
      </c>
      <c r="R102" t="str">
        <f>VLOOKUP(A:A,'[1]Inventory Laptop'!A:C,3,0)</f>
        <v>440 G10 PROBOOK</v>
      </c>
      <c r="S102" t="str">
        <f>VLOOKUP(A:A,'[1]Inventory Laptop'!A:H,4,0)</f>
        <v>i5/8 GB DDR4/512 GB SSD/12.0"/WIN 11 PRO 64 BIT /CHARGER/3 YRS WARRANTY</v>
      </c>
      <c r="T102">
        <f>VLOOKUP(A:A,'[1]Inventory Laptop'!A:H,5,0)</f>
        <v>0</v>
      </c>
      <c r="U102" t="str">
        <f>VLOOKUP(A:A,'[1]Inventory Laptop'!A:H,6,0)</f>
        <v>W/ BAG</v>
      </c>
      <c r="V102">
        <f>VLOOKUP(A:A,'[1]Inventory Laptop'!A:I,7,0)</f>
        <v>8000379330</v>
      </c>
      <c r="W102" t="str">
        <f>_xlfn.XLOOKUP($A102,'[1]Inventory Laptop'!A:A,'[1]Inventory Laptop'!H:H,1,0)</f>
        <v>YNZAL MARKETING CORP</v>
      </c>
      <c r="X102" t="str">
        <f>VLOOKUP(A:A,'[1]Inventory Laptop'!A:O,11,0)</f>
        <v>ALLHOME CORP.</v>
      </c>
      <c r="Y102" t="str">
        <f>VLOOKUP(A:A,'[1]Inventory Laptop'!A:O,12,0)</f>
        <v>Supply Chain</v>
      </c>
      <c r="Z102" t="str">
        <f>VLOOKUP(A:A,'[1]Inventory Laptop'!A:O,13,0)</f>
        <v>AVAHC-SUP-002</v>
      </c>
      <c r="AA102">
        <f>VLOOKUP(A:A,'[1]Inventory Laptop'!A:O,14,0)</f>
        <v>0</v>
      </c>
    </row>
    <row r="103" spans="1:27" x14ac:dyDescent="0.25">
      <c r="A103" t="s">
        <v>400</v>
      </c>
      <c r="B103" t="s">
        <v>45</v>
      </c>
      <c r="C103" t="str">
        <f>VLOOKUP($A98,'[1]Inventory Laptop'!A:J,10,0)</f>
        <v>HR - MICHAELLA ADRIELLE LEYBA</v>
      </c>
      <c r="D103" t="str">
        <f t="shared" si="1"/>
        <v xml:space="preserve">ESTOESTA, JOEL </v>
      </c>
      <c r="E103" t="s">
        <v>401</v>
      </c>
      <c r="F103" t="str">
        <f>_xlfn.XLOOKUP(E103,[1]Employee!A:A,[1]Employee!D:D,"Not Found",0,1)</f>
        <v>ALLHOME CORP.</v>
      </c>
      <c r="G103" t="str">
        <f>_xlfn.XLOOKUP(E103,[1]Employee!A:A,[1]Employee!E:E,"Not Found")</f>
        <v>SUPPLY CHAIN</v>
      </c>
      <c r="H103" t="str">
        <f>_xlfn.XLOOKUP(E103,[1]Employee!A:A,[1]Employee!F:F,"not FOund")&amp;", "&amp;_xlfn.XLOOKUP(E103,[1]Employee!A:A,[1]Employee!G:G,"Not Founf")</f>
        <v>SUPPLY CHAIN PLANNER, HO LAS PINAS</v>
      </c>
      <c r="I103">
        <f>_xlfn.XLOOKUP(E103,[1]Employee!A:A,[1]Employee!I:I,"Not Found")</f>
        <v>9261545221</v>
      </c>
      <c r="J103">
        <v>45236</v>
      </c>
      <c r="K103" t="str">
        <f>_xlfn.XLOOKUP(E103,[1]Employee!A:A,[1]Employee!H:H,"Not Found")&amp;" "&amp;_xlfn.XLOOKUP(E103,[1]Employee!A:A,[1]Employee!K:K,"Not Found")</f>
        <v>DIRECT Active</v>
      </c>
      <c r="Q103" t="str">
        <f>VLOOKUP(A:A,'[1]Inventory Laptop'!A:B,2,0)</f>
        <v>HP</v>
      </c>
      <c r="R103" t="str">
        <f>VLOOKUP(A:A,'[1]Inventory Laptop'!A:C,3,0)</f>
        <v>440 G10 PROBOOK</v>
      </c>
      <c r="S103" t="str">
        <f>VLOOKUP(A:A,'[1]Inventory Laptop'!A:H,4,0)</f>
        <v>i5/8 GB DDR4/512 GB SSD/12.0"/WIN 11 PRO 64 BIT /CHARGER/3 YRS WARRANTY</v>
      </c>
      <c r="T103">
        <f>VLOOKUP(A:A,'[1]Inventory Laptop'!A:H,5,0)</f>
        <v>0</v>
      </c>
      <c r="U103" t="str">
        <f>VLOOKUP(A:A,'[1]Inventory Laptop'!A:H,6,0)</f>
        <v>W/ BAG</v>
      </c>
      <c r="V103">
        <f>VLOOKUP(A:A,'[1]Inventory Laptop'!A:I,7,0)</f>
        <v>8000379330</v>
      </c>
      <c r="W103" t="str">
        <f>_xlfn.XLOOKUP($A103,'[1]Inventory Laptop'!A:A,'[1]Inventory Laptop'!H:H,1,0)</f>
        <v>YNZAL MARKETING CORP</v>
      </c>
      <c r="X103" t="str">
        <f>VLOOKUP(A:A,'[1]Inventory Laptop'!A:O,11,0)</f>
        <v>ALLHOME CORP.</v>
      </c>
      <c r="Y103" t="str">
        <f>VLOOKUP(A:A,'[1]Inventory Laptop'!A:O,12,0)</f>
        <v>Supply Chain</v>
      </c>
      <c r="Z103" t="str">
        <f>VLOOKUP(A:A,'[1]Inventory Laptop'!A:O,13,0)</f>
        <v>AVAHC-SUP-001</v>
      </c>
      <c r="AA103">
        <f>VLOOKUP(A:A,'[1]Inventory Laptop'!A:O,14,0)</f>
        <v>0</v>
      </c>
    </row>
    <row r="104" spans="1:27" x14ac:dyDescent="0.25">
      <c r="A104" t="s">
        <v>402</v>
      </c>
      <c r="B104" t="s">
        <v>45</v>
      </c>
      <c r="C104" t="str">
        <f>VLOOKUP($A104,'[1]Inventory Laptop'!A:N,10,0)</f>
        <v>HANSEL BARBIN</v>
      </c>
      <c r="D104" t="str">
        <f t="shared" si="1"/>
        <v xml:space="preserve">ESCOTO, CLARISSE JAMES PEARL </v>
      </c>
      <c r="E104" t="s">
        <v>403</v>
      </c>
      <c r="F104" t="str">
        <f>_xlfn.XLOOKUP(E104,[1]Employee!A:A,[1]Employee!D:D,"Not Found",0,1)</f>
        <v>ALLDAY MARTS INC.</v>
      </c>
      <c r="G104" t="str">
        <f>_xlfn.XLOOKUP(E104,[1]Employee!A:A,[1]Employee!E:E,"Not Found")</f>
        <v>AUDIT</v>
      </c>
      <c r="H104" t="str">
        <f>_xlfn.XLOOKUP(E104,[1]Employee!A:A,[1]Employee!F:F,"not FOund")&amp;", "&amp;_xlfn.XLOOKUP(E104,[1]Employee!A:A,[1]Employee!G:G,"Not Founf")</f>
        <v>AUDITOR, HO LAS PINAS</v>
      </c>
      <c r="I104">
        <f>_xlfn.XLOOKUP(E104,[1]Employee!A:A,[1]Employee!I:I,"Not Found")</f>
        <v>9565291729</v>
      </c>
      <c r="J104">
        <v>45252</v>
      </c>
      <c r="K104" t="str">
        <f>_xlfn.XLOOKUP(E104,[1]Employee!A:A,[1]Employee!H:H,"Not Found")&amp;" "&amp;_xlfn.XLOOKUP(E104,[1]Employee!A:A,[1]Employee!K:K,"Not Found")</f>
        <v>DIRECT Active</v>
      </c>
      <c r="Q104" t="str">
        <f>VLOOKUP(A:A,'[1]Inventory Laptop'!A:B,2,0)</f>
        <v>HP</v>
      </c>
      <c r="R104" t="str">
        <f>VLOOKUP(A:A,'[1]Inventory Laptop'!A:C,3,0)</f>
        <v>440 G10 PROBOOK</v>
      </c>
      <c r="S104" t="str">
        <f>VLOOKUP(A:A,'[1]Inventory Laptop'!A:H,4,0)</f>
        <v>i5/8 GB DDR4/512 GB SSD/12.0"/WIN 11 PRO 64 BIT /CHARGER/3 YRS WARRANTY</v>
      </c>
      <c r="T104">
        <f>VLOOKUP(A:A,'[1]Inventory Laptop'!A:H,5,0)</f>
        <v>0</v>
      </c>
      <c r="U104" t="str">
        <f>VLOOKUP(A:A,'[1]Inventory Laptop'!A:H,6,0)</f>
        <v>W/ BAG</v>
      </c>
      <c r="V104">
        <f>VLOOKUP(A:A,'[1]Inventory Laptop'!A:I,7,0)</f>
        <v>8871119259</v>
      </c>
      <c r="W104" t="str">
        <f>_xlfn.XLOOKUP($A104,'[1]Inventory Laptop'!A:A,'[1]Inventory Laptop'!H:H,1,0)</f>
        <v>YNZAL MARKETING CORP</v>
      </c>
      <c r="X104" t="str">
        <f>VLOOKUP(A:A,'[1]Inventory Laptop'!A:O,11,0)</f>
        <v>ALLDAY MARTS INC.</v>
      </c>
      <c r="Y104" t="str">
        <f>VLOOKUP(A:A,'[1]Inventory Laptop'!A:O,12,0)</f>
        <v>Audit</v>
      </c>
      <c r="Z104" t="str">
        <f>VLOOKUP(A:A,'[1]Inventory Laptop'!A:O,13,0)</f>
        <v>AVAMI-AUD-001</v>
      </c>
      <c r="AA104">
        <f>VLOOKUP(A:A,'[1]Inventory Laptop'!A:O,14,0)</f>
        <v>0</v>
      </c>
    </row>
    <row r="105" spans="1:27" x14ac:dyDescent="0.25">
      <c r="A105" t="s">
        <v>404</v>
      </c>
      <c r="B105" t="s">
        <v>45</v>
      </c>
      <c r="C105" t="str">
        <f>VLOOKUP($A102,'[1]Inventory Laptop'!A:J,10,0)</f>
        <v>HR - KRYSTEL NORIEN DALIDA</v>
      </c>
      <c r="D105" t="str">
        <f t="shared" si="1"/>
        <v xml:space="preserve">GERONIMO, NIDA </v>
      </c>
      <c r="E105" t="s">
        <v>405</v>
      </c>
      <c r="F105" t="str">
        <f>_xlfn.XLOOKUP(E105,[1]Employee!A:A,[1]Employee!D:D,"Not Found",0,1)</f>
        <v>ALLHOME CORP.</v>
      </c>
      <c r="G105" t="str">
        <f>_xlfn.XLOOKUP(E105,[1]Employee!A:A,[1]Employee!E:E,"Not Found")</f>
        <v>FINANCE</v>
      </c>
      <c r="H105" t="str">
        <f>_xlfn.XLOOKUP(E105,[1]Employee!A:A,[1]Employee!F:F,"not FOund")&amp;", "&amp;_xlfn.XLOOKUP(E105,[1]Employee!A:A,[1]Employee!G:G,"Not Founf")</f>
        <v>SSA, HO LAS PINAS</v>
      </c>
      <c r="I105">
        <f>_xlfn.XLOOKUP(E105,[1]Employee!A:A,[1]Employee!I:I,"Not Found")</f>
        <v>9176520527</v>
      </c>
      <c r="J105">
        <v>45227</v>
      </c>
      <c r="K105" t="str">
        <f>_xlfn.XLOOKUP(E105,[1]Employee!A:A,[1]Employee!H:H,"Not Found")&amp;" "&amp;_xlfn.XLOOKUP(E105,[1]Employee!A:A,[1]Employee!K:K,"Not Found")</f>
        <v>DIRECT Active</v>
      </c>
      <c r="Q105" t="str">
        <f>VLOOKUP(A:A,'[1]Inventory Laptop'!A:B,2,0)</f>
        <v>HP</v>
      </c>
      <c r="R105" t="str">
        <f>VLOOKUP(A:A,'[1]Inventory Laptop'!A:C,3,0)</f>
        <v>440 G10 PROBOOK</v>
      </c>
      <c r="S105" t="str">
        <f>VLOOKUP(A:A,'[1]Inventory Laptop'!A:H,4,0)</f>
        <v>i5/8 GB DDR4/512 GB SSD/12.0"/WIN 11 PRO 64 BIT /CHARGER/3 YRS WARRANTY</v>
      </c>
      <c r="T105">
        <f>VLOOKUP(A:A,'[1]Inventory Laptop'!A:H,5,0)</f>
        <v>0</v>
      </c>
      <c r="U105" t="str">
        <f>VLOOKUP(A:A,'[1]Inventory Laptop'!A:H,6,0)</f>
        <v>W/ BAG</v>
      </c>
      <c r="V105">
        <f>VLOOKUP(A:A,'[1]Inventory Laptop'!A:I,7,0)</f>
        <v>9220056680</v>
      </c>
      <c r="W105" t="str">
        <f>_xlfn.XLOOKUP($A105,'[1]Inventory Laptop'!A:A,'[1]Inventory Laptop'!H:H,1,0)</f>
        <v>YNZAL MARKETING CORP</v>
      </c>
      <c r="X105" t="str">
        <f>VLOOKUP(A:A,'[1]Inventory Laptop'!A:O,11,0)</f>
        <v>ALLHOME CORP.</v>
      </c>
      <c r="Y105" t="str">
        <f>VLOOKUP(A:A,'[1]Inventory Laptop'!A:O,12,0)</f>
        <v>Finance</v>
      </c>
      <c r="Z105" t="str">
        <f>VLOOKUP(A:A,'[1]Inventory Laptop'!A:O,13,0)</f>
        <v>AVAHC-FIN-003</v>
      </c>
      <c r="AA105">
        <f>VLOOKUP(A:A,'[1]Inventory Laptop'!A:O,14,0)</f>
        <v>0</v>
      </c>
    </row>
    <row r="106" spans="1:27" x14ac:dyDescent="0.25">
      <c r="A106" t="s">
        <v>406</v>
      </c>
      <c r="B106" t="s">
        <v>45</v>
      </c>
      <c r="C106" t="str">
        <f>VLOOKUP($A106,'[1]Inventory Laptop'!A:N,10,0)</f>
        <v>HR - RODAH ARANETA</v>
      </c>
      <c r="D106" t="str">
        <f t="shared" si="1"/>
        <v xml:space="preserve">FERRER, JALENE </v>
      </c>
      <c r="E106" t="s">
        <v>407</v>
      </c>
      <c r="F106" t="str">
        <f>_xlfn.XLOOKUP(E106,[1]Employee!A:A,[1]Employee!D:D,"Not Found",0,1)</f>
        <v>THE VILLAGE SERVER, INC.</v>
      </c>
      <c r="G106" t="str">
        <f>_xlfn.XLOOKUP(E106,[1]Employee!A:A,[1]Employee!E:E,"Not Found")</f>
        <v>FINANCE</v>
      </c>
      <c r="H106" t="str">
        <f>_xlfn.XLOOKUP(E106,[1]Employee!A:A,[1]Employee!F:F,"not FOund")&amp;", "&amp;_xlfn.XLOOKUP(E106,[1]Employee!A:A,[1]Employee!G:G,"Not Founf")</f>
        <v>REGIONAL STORE SUPERVISOR ADMIN, HO LAS PINAS</v>
      </c>
      <c r="I106">
        <f>_xlfn.XLOOKUP(E106,[1]Employee!A:A,[1]Employee!I:I,"Not Found")</f>
        <v>9434131559</v>
      </c>
      <c r="J106">
        <v>45240</v>
      </c>
      <c r="K106" t="str">
        <f>_xlfn.XLOOKUP(E106,[1]Employee!A:A,[1]Employee!H:H,"Not Found")&amp;" "&amp;_xlfn.XLOOKUP(E106,[1]Employee!A:A,[1]Employee!K:K,"Not Found")</f>
        <v>DIRECT Active</v>
      </c>
      <c r="Q106" t="str">
        <f>VLOOKUP(A:A,'[1]Inventory Laptop'!A:B,2,0)</f>
        <v>HP</v>
      </c>
      <c r="R106" t="str">
        <f>VLOOKUP(A:A,'[1]Inventory Laptop'!A:C,3,0)</f>
        <v>440 G10 PROBOOK</v>
      </c>
      <c r="S106" t="str">
        <f>VLOOKUP(A:A,'[1]Inventory Laptop'!A:H,4,0)</f>
        <v>i5/8 GB DDR4/512 GB SSD/12.0"/WIN 11 PRO 64 BIT /CHARGER/3 YRS WARRANTY</v>
      </c>
      <c r="T106">
        <f>VLOOKUP(A:A,'[1]Inventory Laptop'!A:H,5,0)</f>
        <v>0</v>
      </c>
      <c r="U106" t="str">
        <f>VLOOKUP(A:A,'[1]Inventory Laptop'!A:H,6,0)</f>
        <v>W/ BAG</v>
      </c>
      <c r="V106">
        <f>VLOOKUP(A:A,'[1]Inventory Laptop'!A:I,7,0)</f>
        <v>107033</v>
      </c>
      <c r="W106" t="str">
        <f>_xlfn.XLOOKUP($A106,'[1]Inventory Laptop'!A:A,'[1]Inventory Laptop'!H:H,1,0)</f>
        <v>YNZAL MARKETING CORP</v>
      </c>
      <c r="X106" t="str">
        <f>VLOOKUP(A:A,'[1]Inventory Laptop'!A:O,11,0)</f>
        <v>THE VILLAGE SERVER, INC.</v>
      </c>
      <c r="Y106" t="str">
        <f>VLOOKUP(A:A,'[1]Inventory Laptop'!A:O,12,0)</f>
        <v>Finance</v>
      </c>
      <c r="Z106" t="str">
        <f>VLOOKUP(A:A,'[1]Inventory Laptop'!A:O,13,0)</f>
        <v>AVTVSI-FIN-001</v>
      </c>
      <c r="AA106">
        <f>VLOOKUP(A:A,'[1]Inventory Laptop'!A:O,14,0)</f>
        <v>0</v>
      </c>
    </row>
    <row r="107" spans="1:27" x14ac:dyDescent="0.25">
      <c r="A107" t="s">
        <v>408</v>
      </c>
      <c r="B107" t="s">
        <v>45</v>
      </c>
      <c r="C107" t="str">
        <f>VLOOKUP($A104,'[1]Inventory Laptop'!A:J,10,0)</f>
        <v>HANSEL BARBIN</v>
      </c>
      <c r="D107" t="str">
        <f t="shared" si="1"/>
        <v xml:space="preserve">GRANADA, SHARALYN </v>
      </c>
      <c r="E107" t="s">
        <v>409</v>
      </c>
      <c r="F107" t="str">
        <f>_xlfn.XLOOKUP(E107,[1]Employee!A:A,[1]Employee!D:D,"Not Found",0,1)</f>
        <v>ALLHOME CORP.</v>
      </c>
      <c r="G107" t="str">
        <f>_xlfn.XLOOKUP(E107,[1]Employee!A:A,[1]Employee!E:E,"Not Found")</f>
        <v>MERCHANDISING</v>
      </c>
      <c r="H107" t="str">
        <f>_xlfn.XLOOKUP(E107,[1]Employee!A:A,[1]Employee!F:F,"not FOund")&amp;", "&amp;_xlfn.XLOOKUP(E107,[1]Employee!A:A,[1]Employee!G:G,"Not Founf")</f>
        <v>BUYER MERCHANDISING, HO LAS PINAS</v>
      </c>
      <c r="I107">
        <f>_xlfn.XLOOKUP(E107,[1]Employee!A:A,[1]Employee!I:I,"Not Found")</f>
        <v>9351873736</v>
      </c>
      <c r="J107">
        <v>45245</v>
      </c>
      <c r="K107" t="str">
        <f>_xlfn.XLOOKUP(E107,[1]Employee!A:A,[1]Employee!H:H,"Not Found")&amp;" "&amp;_xlfn.XLOOKUP(E107,[1]Employee!A:A,[1]Employee!K:K,"Not Found")</f>
        <v>DIRECT Active</v>
      </c>
      <c r="Q107" t="str">
        <f>VLOOKUP(A:A,'[1]Inventory Laptop'!A:B,2,0)</f>
        <v>HP</v>
      </c>
      <c r="R107" t="str">
        <f>VLOOKUP(A:A,'[1]Inventory Laptop'!A:C,3,0)</f>
        <v>440 G10 PROBOOK</v>
      </c>
      <c r="S107" t="str">
        <f>VLOOKUP(A:A,'[1]Inventory Laptop'!A:H,4,0)</f>
        <v>i5/8 GB DDR4/512 GB SSD/12.0"/WIN 11 PRO 64 BIT /CHARGER/3 YRS WARRANTY</v>
      </c>
      <c r="T107">
        <f>VLOOKUP(A:A,'[1]Inventory Laptop'!A:H,5,0)</f>
        <v>0</v>
      </c>
      <c r="U107" t="str">
        <f>VLOOKUP(A:A,'[1]Inventory Laptop'!A:H,6,0)</f>
        <v>W/ BAG</v>
      </c>
      <c r="V107">
        <f>VLOOKUP(A:A,'[1]Inventory Laptop'!A:I,7,0)</f>
        <v>8000381053</v>
      </c>
      <c r="W107" t="str">
        <f>_xlfn.XLOOKUP($A107,'[1]Inventory Laptop'!A:A,'[1]Inventory Laptop'!H:H,1,0)</f>
        <v>YNZAL MARKETING CORP</v>
      </c>
      <c r="X107" t="str">
        <f>VLOOKUP(A:A,'[1]Inventory Laptop'!A:O,11,0)</f>
        <v>ALLHOME CORP.</v>
      </c>
      <c r="Y107" t="str">
        <f>VLOOKUP(A:A,'[1]Inventory Laptop'!A:O,12,0)</f>
        <v>Merchandising</v>
      </c>
      <c r="Z107" t="str">
        <f>VLOOKUP(A:A,'[1]Inventory Laptop'!A:O,13,0)</f>
        <v>AVAHC-MER-001</v>
      </c>
      <c r="AA107">
        <f>VLOOKUP(A:A,'[1]Inventory Laptop'!A:O,14,0)</f>
        <v>0</v>
      </c>
    </row>
    <row r="108" spans="1:27" x14ac:dyDescent="0.25">
      <c r="A108" t="s">
        <v>410</v>
      </c>
      <c r="B108" t="s">
        <v>45</v>
      </c>
      <c r="C108" t="str">
        <f>VLOOKUP($A108,'[1]Inventory Laptop'!A:N,10,0)</f>
        <v>HR - JOHN EMERSON</v>
      </c>
      <c r="D108" t="str">
        <f t="shared" si="1"/>
        <v xml:space="preserve">PENASO, JERMAINE </v>
      </c>
      <c r="E108" t="s">
        <v>411</v>
      </c>
      <c r="F108" t="str">
        <f>_xlfn.XLOOKUP(E108,[1]Employee!A:A,[1]Employee!D:D,"Not Found",0,1)</f>
        <v>CMSTAR MANAGEMENT, INC.</v>
      </c>
      <c r="G108" t="str">
        <f>_xlfn.XLOOKUP(E108,[1]Employee!A:A,[1]Employee!E:E,"Not Found")</f>
        <v>HUMAN RESOURCES</v>
      </c>
      <c r="H108" t="str">
        <f>_xlfn.XLOOKUP(E108,[1]Employee!A:A,[1]Employee!F:F,"not FOund")&amp;", "&amp;_xlfn.XLOOKUP(E108,[1]Employee!A:A,[1]Employee!G:G,"Not Founf")</f>
        <v>HR RECRUITMENT, HO LAS PINAS</v>
      </c>
      <c r="I108">
        <f>_xlfn.XLOOKUP(E108,[1]Employee!A:A,[1]Employee!I:I,"Not Found")</f>
        <v>9935371680</v>
      </c>
      <c r="J108">
        <v>45247</v>
      </c>
      <c r="K108" t="str">
        <f>_xlfn.XLOOKUP(E108,[1]Employee!A:A,[1]Employee!H:H,"Not Found")&amp;" "&amp;_xlfn.XLOOKUP(E108,[1]Employee!A:A,[1]Employee!K:K,"Not Found")</f>
        <v>AGENCY Active</v>
      </c>
      <c r="Q108" t="str">
        <f>VLOOKUP(A:A,'[1]Inventory Laptop'!A:B,2,0)</f>
        <v>HP</v>
      </c>
      <c r="R108" t="str">
        <f>VLOOKUP(A:A,'[1]Inventory Laptop'!A:C,3,0)</f>
        <v>450 G10 PROBOOK</v>
      </c>
      <c r="S108" t="str">
        <f>VLOOKUP(A:A,'[1]Inventory Laptop'!A:H,4,0)</f>
        <v>i5/16 GB DDR4/512 GB SSD/15.6"/WIN 11 PRO 64 BIT/CHARGER/3 YRS WARRANTY</v>
      </c>
      <c r="T108">
        <f>VLOOKUP(A:A,'[1]Inventory Laptop'!A:H,5,0)</f>
        <v>0</v>
      </c>
      <c r="U108" t="str">
        <f>VLOOKUP(A:A,'[1]Inventory Laptop'!A:H,6,0)</f>
        <v>W/ BAG</v>
      </c>
      <c r="V108">
        <f>VLOOKUP(A:A,'[1]Inventory Laptop'!A:I,7,0)</f>
        <v>108429</v>
      </c>
      <c r="W108" t="str">
        <f>_xlfn.XLOOKUP($A108,'[1]Inventory Laptop'!A:A,'[1]Inventory Laptop'!H:H,1,0)</f>
        <v>YNZAL MARKETING CORP</v>
      </c>
      <c r="X108" t="str">
        <f>VLOOKUP(A:A,'[1]Inventory Laptop'!A:O,11,0)</f>
        <v>CMSTAR MANAGEMENT, INC.</v>
      </c>
      <c r="Y108" t="str">
        <f>VLOOKUP(A:A,'[1]Inventory Laptop'!A:O,12,0)</f>
        <v>Human Resources</v>
      </c>
      <c r="Z108" t="str">
        <f>VLOOKUP(A:A,'[1]Inventory Laptop'!A:O,13,0)</f>
        <v>AVCMI-HRD-003</v>
      </c>
      <c r="AA108">
        <f>VLOOKUP(A:A,'[1]Inventory Laptop'!A:O,14,0)</f>
        <v>0</v>
      </c>
    </row>
    <row r="109" spans="1:27" x14ac:dyDescent="0.25">
      <c r="A109" t="s">
        <v>412</v>
      </c>
      <c r="B109" t="s">
        <v>45</v>
      </c>
      <c r="C109" t="s">
        <v>413</v>
      </c>
      <c r="D109" t="str">
        <f t="shared" si="1"/>
        <v>HELBALIGA, JOYLYN 45419</v>
      </c>
      <c r="E109" t="s">
        <v>414</v>
      </c>
      <c r="F109" t="str">
        <f>_xlfn.XLOOKUP(E109,[1]Employee!A:A,[1]Employee!D:D,"Not Found",0,1)</f>
        <v>CMSTAR MANAGEMENT, INC.</v>
      </c>
      <c r="G109" t="str">
        <f>_xlfn.XLOOKUP(E109,[1]Employee!A:A,[1]Employee!E:E,"Not Found")</f>
        <v>HUMAN RESOURCES</v>
      </c>
      <c r="H109" t="str">
        <f>_xlfn.XLOOKUP(E109,[1]Employee!A:A,[1]Employee!F:F,"not FOund")&amp;", "&amp;_xlfn.XLOOKUP(E109,[1]Employee!A:A,[1]Employee!G:G,"Not Founf")</f>
        <v>HR RECRUITMENT ASSISTANT, HO LAS PINAS</v>
      </c>
      <c r="I109">
        <f>_xlfn.XLOOKUP(E109,[1]Employee!A:A,[1]Employee!I:I,"Not Found")</f>
        <v>9614547833</v>
      </c>
      <c r="J109">
        <v>44972</v>
      </c>
      <c r="K109" t="str">
        <f>_xlfn.XLOOKUP(E109,[1]Employee!A:A,[1]Employee!H:H,"Not Found")&amp;" "&amp;_xlfn.XLOOKUP(E109,[1]Employee!A:A,[1]Employee!K:K,"Not Found")</f>
        <v>DIRECT Resigned</v>
      </c>
      <c r="L109">
        <v>45419</v>
      </c>
      <c r="M109" t="s">
        <v>415</v>
      </c>
      <c r="N109" t="s">
        <v>41</v>
      </c>
      <c r="O109" t="s">
        <v>290</v>
      </c>
      <c r="P109" t="s">
        <v>416</v>
      </c>
      <c r="Q109" t="str">
        <f>VLOOKUP(A:A,'[1]Inventory Laptop'!A:B,2,0)</f>
        <v>HP</v>
      </c>
      <c r="R109" t="str">
        <f>VLOOKUP(A:A,'[1]Inventory Laptop'!A:C,3,0)</f>
        <v>450 G10 PROBOOK</v>
      </c>
      <c r="S109" t="str">
        <f>VLOOKUP(A:A,'[1]Inventory Laptop'!A:H,4,0)</f>
        <v>i5/16 GB DDR4/512 GB SSD/15.6"/WIN 11 PRO 64 BIT/CHARGER/3 YRS WARRANTY</v>
      </c>
      <c r="T109">
        <f>VLOOKUP(A:A,'[1]Inventory Laptop'!A:H,5,0)</f>
        <v>0</v>
      </c>
      <c r="U109" t="str">
        <f>VLOOKUP(A:A,'[1]Inventory Laptop'!A:H,6,0)</f>
        <v>W/ BAG</v>
      </c>
      <c r="V109">
        <f>VLOOKUP(A:A,'[1]Inventory Laptop'!A:I,7,0)</f>
        <v>108429</v>
      </c>
      <c r="W109" t="str">
        <f>_xlfn.XLOOKUP($A109,'[1]Inventory Laptop'!A:A,'[1]Inventory Laptop'!H:H,1,0)</f>
        <v>YNZAL MARKETING CORP</v>
      </c>
      <c r="X109" t="str">
        <f>VLOOKUP(A:A,'[1]Inventory Laptop'!A:O,11,0)</f>
        <v>CMSTAR MANAGEMENT, INC.</v>
      </c>
      <c r="Y109" t="str">
        <f>VLOOKUP(A:A,'[1]Inventory Laptop'!A:O,12,0)</f>
        <v>Human Resources</v>
      </c>
      <c r="Z109" t="str">
        <f>VLOOKUP(A:A,'[1]Inventory Laptop'!A:O,13,0)</f>
        <v>AVCMI-HRD-001</v>
      </c>
      <c r="AA109">
        <f>VLOOKUP(A:A,'[1]Inventory Laptop'!A:O,14,0)</f>
        <v>0</v>
      </c>
    </row>
    <row r="110" spans="1:27" x14ac:dyDescent="0.25">
      <c r="A110" t="s">
        <v>412</v>
      </c>
      <c r="B110" t="s">
        <v>45</v>
      </c>
      <c r="C110" t="str">
        <f>VLOOKUP($A110,'[1]Inventory Laptop'!A:N,10,0)</f>
        <v>HR - JOHN EMERSON</v>
      </c>
      <c r="D110" t="str">
        <f t="shared" si="1"/>
        <v>NAVARRO, ABIGAIL 45337</v>
      </c>
      <c r="E110" t="s">
        <v>417</v>
      </c>
      <c r="F110" t="str">
        <f>_xlfn.XLOOKUP(E110,[1]Employee!A:A,[1]Employee!D:D,"Not Found",0,1)</f>
        <v>CMSTAR MANAGEMENT, INC.</v>
      </c>
      <c r="G110" t="str">
        <f>_xlfn.XLOOKUP(E110,[1]Employee!A:A,[1]Employee!E:E,"Not Found")</f>
        <v>HUMAN RESOURCES</v>
      </c>
      <c r="H110" t="str">
        <f>_xlfn.XLOOKUP(E110,[1]Employee!A:A,[1]Employee!F:F,"not FOund")&amp;", "&amp;_xlfn.XLOOKUP(E110,[1]Employee!A:A,[1]Employee!G:G,"Not Founf")</f>
        <v>HR RECRUITMENT, HO LAS PINAS</v>
      </c>
      <c r="I110">
        <f>_xlfn.XLOOKUP(E110,[1]Employee!A:A,[1]Employee!I:I,"Not Found")</f>
        <v>9459928894</v>
      </c>
      <c r="J110">
        <v>45247</v>
      </c>
      <c r="K110" t="str">
        <f>_xlfn.XLOOKUP(E110,[1]Employee!A:A,[1]Employee!H:H,"Not Found")&amp;" "&amp;_xlfn.XLOOKUP(E110,[1]Employee!A:A,[1]Employee!K:K,"Not Found")</f>
        <v>AGENCY Active</v>
      </c>
      <c r="L110">
        <v>45337</v>
      </c>
      <c r="Q110" t="str">
        <f>VLOOKUP(A:A,'[1]Inventory Laptop'!A:B,2,0)</f>
        <v>HP</v>
      </c>
      <c r="R110" t="str">
        <f>VLOOKUP(A:A,'[1]Inventory Laptop'!A:C,3,0)</f>
        <v>450 G10 PROBOOK</v>
      </c>
      <c r="S110" t="str">
        <f>VLOOKUP(A:A,'[1]Inventory Laptop'!A:H,4,0)</f>
        <v>i5/16 GB DDR4/512 GB SSD/15.6"/WIN 11 PRO 64 BIT/CHARGER/3 YRS WARRANTY</v>
      </c>
      <c r="T110">
        <f>VLOOKUP(A:A,'[1]Inventory Laptop'!A:H,5,0)</f>
        <v>0</v>
      </c>
      <c r="U110" t="str">
        <f>VLOOKUP(A:A,'[1]Inventory Laptop'!A:H,6,0)</f>
        <v>W/ BAG</v>
      </c>
      <c r="V110">
        <f>VLOOKUP(A:A,'[1]Inventory Laptop'!A:I,7,0)</f>
        <v>108429</v>
      </c>
      <c r="W110" t="str">
        <f>_xlfn.XLOOKUP($A110,'[1]Inventory Laptop'!A:A,'[1]Inventory Laptop'!H:H,1,0)</f>
        <v>YNZAL MARKETING CORP</v>
      </c>
      <c r="X110" t="str">
        <f>VLOOKUP(A:A,'[1]Inventory Laptop'!A:O,11,0)</f>
        <v>CMSTAR MANAGEMENT, INC.</v>
      </c>
      <c r="Y110" t="str">
        <f>VLOOKUP(A:A,'[1]Inventory Laptop'!A:O,12,0)</f>
        <v>Human Resources</v>
      </c>
      <c r="Z110" t="str">
        <f>VLOOKUP(A:A,'[1]Inventory Laptop'!A:O,13,0)</f>
        <v>AVCMI-HRD-001</v>
      </c>
      <c r="AA110">
        <f>VLOOKUP(A:A,'[1]Inventory Laptop'!A:O,14,0)</f>
        <v>0</v>
      </c>
    </row>
    <row r="111" spans="1:27" x14ac:dyDescent="0.25">
      <c r="A111" t="s">
        <v>418</v>
      </c>
      <c r="B111" t="s">
        <v>45</v>
      </c>
      <c r="C111" t="str">
        <f>VLOOKUP($A111,'[1]Inventory Laptop'!A:N,10,0)</f>
        <v>HR - JOHN EMERSON</v>
      </c>
      <c r="D111" t="str">
        <f t="shared" si="1"/>
        <v xml:space="preserve">BULA, ARNE MARIE </v>
      </c>
      <c r="E111" t="s">
        <v>419</v>
      </c>
      <c r="F111" t="str">
        <f>_xlfn.XLOOKUP(E111,[1]Employee!A:A,[1]Employee!D:D,"Not Found",0,1)</f>
        <v>CMSTAR MANAGEMENT, INC.</v>
      </c>
      <c r="G111" t="str">
        <f>_xlfn.XLOOKUP(E111,[1]Employee!A:A,[1]Employee!E:E,"Not Found")</f>
        <v>HUMAN RESOURCES</v>
      </c>
      <c r="H111" t="str">
        <f>_xlfn.XLOOKUP(E111,[1]Employee!A:A,[1]Employee!F:F,"not FOund")&amp;", "&amp;_xlfn.XLOOKUP(E111,[1]Employee!A:A,[1]Employee!G:G,"Not Founf")</f>
        <v>HR RECRUITMENT, HO LAS PINAS</v>
      </c>
      <c r="I111">
        <f>_xlfn.XLOOKUP(E111,[1]Employee!A:A,[1]Employee!I:I,"Not Found")</f>
        <v>9196486745</v>
      </c>
      <c r="J111">
        <v>45247</v>
      </c>
      <c r="K111" t="str">
        <f>_xlfn.XLOOKUP(E111,[1]Employee!A:A,[1]Employee!H:H,"Not Found")&amp;" "&amp;_xlfn.XLOOKUP(E111,[1]Employee!A:A,[1]Employee!K:K,"Not Found")</f>
        <v>DIRECT Active</v>
      </c>
      <c r="Q111" t="str">
        <f>VLOOKUP(A:A,'[1]Inventory Laptop'!A:B,2,0)</f>
        <v>HP</v>
      </c>
      <c r="R111" t="str">
        <f>VLOOKUP(A:A,'[1]Inventory Laptop'!A:C,3,0)</f>
        <v>450 G10 PROBOOK</v>
      </c>
      <c r="S111" t="str">
        <f>VLOOKUP(A:A,'[1]Inventory Laptop'!A:H,4,0)</f>
        <v>i5/16 GB DDR4/512 GB SSD/15.6"/WIN 11 PRO 64 BIT/CHARGER/3 YRS WARRANTY</v>
      </c>
      <c r="T111">
        <f>VLOOKUP(A:A,'[1]Inventory Laptop'!A:H,5,0)</f>
        <v>0</v>
      </c>
      <c r="U111" t="str">
        <f>VLOOKUP(A:A,'[1]Inventory Laptop'!A:H,6,0)</f>
        <v>W/ BAG</v>
      </c>
      <c r="V111">
        <f>VLOOKUP(A:A,'[1]Inventory Laptop'!A:I,7,0)</f>
        <v>108429</v>
      </c>
      <c r="W111" t="str">
        <f>_xlfn.XLOOKUP($A111,'[1]Inventory Laptop'!A:A,'[1]Inventory Laptop'!H:H,1,0)</f>
        <v>YNZAL MARKETING CORP</v>
      </c>
      <c r="X111" t="str">
        <f>VLOOKUP(A:A,'[1]Inventory Laptop'!A:O,11,0)</f>
        <v>CMSTAR MANAGEMENT, INC.</v>
      </c>
      <c r="Y111" t="str">
        <f>VLOOKUP(A:A,'[1]Inventory Laptop'!A:O,12,0)</f>
        <v>Human Resources</v>
      </c>
      <c r="Z111" t="str">
        <f>VLOOKUP(A:A,'[1]Inventory Laptop'!A:O,13,0)</f>
        <v>AVCMI-HRD-005</v>
      </c>
      <c r="AA111">
        <f>VLOOKUP(A:A,'[1]Inventory Laptop'!A:O,14,0)</f>
        <v>0</v>
      </c>
    </row>
    <row r="112" spans="1:27" x14ac:dyDescent="0.25">
      <c r="A112" t="s">
        <v>420</v>
      </c>
      <c r="B112" t="s">
        <v>45</v>
      </c>
      <c r="C112" t="s">
        <v>421</v>
      </c>
      <c r="D112" t="str">
        <f t="shared" si="1"/>
        <v xml:space="preserve">BELTRAN, ALEAH JOY </v>
      </c>
      <c r="E112" t="s">
        <v>422</v>
      </c>
      <c r="F112" t="str">
        <f>_xlfn.XLOOKUP(E112,[1]Employee!A:A,[1]Employee!D:D,"Not Found",0,1)</f>
        <v>THE VILLAGE SERVER, INC.</v>
      </c>
      <c r="G112" t="str">
        <f>_xlfn.XLOOKUP(E112,[1]Employee!A:A,[1]Employee!E:E,"Not Found")</f>
        <v>HUMAN RESOURCES</v>
      </c>
      <c r="H112" t="str">
        <f>_xlfn.XLOOKUP(E112,[1]Employee!A:A,[1]Employee!F:F,"not FOund")&amp;", "&amp;_xlfn.XLOOKUP(E112,[1]Employee!A:A,[1]Employee!G:G,"Not Founf")</f>
        <v>HR RECRUITMENT, HO LAS PINAS</v>
      </c>
      <c r="I112">
        <f>_xlfn.XLOOKUP(E112,[1]Employee!A:A,[1]Employee!I:I,"Not Found")</f>
        <v>0</v>
      </c>
      <c r="J112">
        <v>45323</v>
      </c>
      <c r="K112" t="str">
        <f>_xlfn.XLOOKUP(E112,[1]Employee!A:A,[1]Employee!H:H,"Not Found")&amp;" "&amp;_xlfn.XLOOKUP(E112,[1]Employee!A:A,[1]Employee!K:K,"Not Found")</f>
        <v>AGENCY Active</v>
      </c>
      <c r="M112" t="s">
        <v>423</v>
      </c>
      <c r="N112" t="s">
        <v>52</v>
      </c>
      <c r="O112" t="s">
        <v>290</v>
      </c>
      <c r="P112" t="s">
        <v>424</v>
      </c>
      <c r="Q112" t="str">
        <f>VLOOKUP(A:A,'[1]Inventory Laptop'!A:B,2,0)</f>
        <v>HP</v>
      </c>
      <c r="R112" t="str">
        <f>VLOOKUP(A:A,'[1]Inventory Laptop'!A:C,3,0)</f>
        <v>450 G10 PROBOOK</v>
      </c>
      <c r="S112" t="str">
        <f>VLOOKUP(A:A,'[1]Inventory Laptop'!A:H,4,0)</f>
        <v>i5/16 GB DDR4/512 GB SSD/15.6"/WIN 11 PRO 64 BIT/CHARGER/3 YRS WARRANTY</v>
      </c>
      <c r="T112">
        <f>VLOOKUP(A:A,'[1]Inventory Laptop'!A:H,5,0)</f>
        <v>0</v>
      </c>
      <c r="U112" t="str">
        <f>VLOOKUP(A:A,'[1]Inventory Laptop'!A:H,6,0)</f>
        <v>W/ BAG</v>
      </c>
      <c r="V112">
        <f>VLOOKUP(A:A,'[1]Inventory Laptop'!A:I,7,0)</f>
        <v>108429</v>
      </c>
      <c r="W112" t="str">
        <f>_xlfn.XLOOKUP($A112,'[1]Inventory Laptop'!A:A,'[1]Inventory Laptop'!H:H,1,0)</f>
        <v>YNZAL MARKETING CORP</v>
      </c>
      <c r="X112" t="str">
        <f>VLOOKUP(A:A,'[1]Inventory Laptop'!A:O,11,0)</f>
        <v>CMSTAR MANAGEMENT, INC.</v>
      </c>
      <c r="Y112" t="str">
        <f>VLOOKUP(A:A,'[1]Inventory Laptop'!A:O,12,0)</f>
        <v>Human Resources</v>
      </c>
      <c r="Z112" t="str">
        <f>VLOOKUP(A:A,'[1]Inventory Laptop'!A:O,13,0)</f>
        <v>AVCMI-HRD-002</v>
      </c>
      <c r="AA112">
        <f>VLOOKUP(A:A,'[1]Inventory Laptop'!A:O,14,0)</f>
        <v>0</v>
      </c>
    </row>
    <row r="113" spans="1:27" x14ac:dyDescent="0.25">
      <c r="A113" t="s">
        <v>420</v>
      </c>
      <c r="B113" t="s">
        <v>45</v>
      </c>
      <c r="C113" t="str">
        <f>VLOOKUP($A113,'[1]Inventory Laptop'!A:N,10,0)</f>
        <v>HR - JOHN EMERSON</v>
      </c>
      <c r="D113" t="str">
        <f t="shared" si="1"/>
        <v>GUBAN , KIMBERLY 45323</v>
      </c>
      <c r="E113" t="s">
        <v>423</v>
      </c>
      <c r="F113" t="str">
        <f>_xlfn.XLOOKUP(E113,[1]Employee!A:A,[1]Employee!D:D,"Not Found",0,1)</f>
        <v>CMSTAR MANAGEMENT, INC.</v>
      </c>
      <c r="G113" t="str">
        <f>_xlfn.XLOOKUP(E113,[1]Employee!A:A,[1]Employee!E:E,"Not Found")</f>
        <v>HUMAN RESOURCES</v>
      </c>
      <c r="H113" t="str">
        <f>_xlfn.XLOOKUP(E113,[1]Employee!A:A,[1]Employee!F:F,"not FOund")&amp;", "&amp;_xlfn.XLOOKUP(E113,[1]Employee!A:A,[1]Employee!G:G,"Not Founf")</f>
        <v>HR RECRUITMENT, HO LAS PINAS</v>
      </c>
      <c r="I113">
        <f>_xlfn.XLOOKUP(E113,[1]Employee!A:A,[1]Employee!I:I,"Not Found")</f>
        <v>9072091773</v>
      </c>
      <c r="J113">
        <v>45247</v>
      </c>
      <c r="K113" t="str">
        <f>_xlfn.XLOOKUP(E113,[1]Employee!A:A,[1]Employee!H:H,"Not Found")&amp;" "&amp;_xlfn.XLOOKUP(E113,[1]Employee!A:A,[1]Employee!K:K,"Not Found")</f>
        <v>AGENCY Active</v>
      </c>
      <c r="L113">
        <v>45323</v>
      </c>
      <c r="Q113" t="str">
        <f>VLOOKUP(A:A,'[1]Inventory Laptop'!A:B,2,0)</f>
        <v>HP</v>
      </c>
      <c r="R113" t="str">
        <f>VLOOKUP(A:A,'[1]Inventory Laptop'!A:C,3,0)</f>
        <v>450 G10 PROBOOK</v>
      </c>
      <c r="S113" t="str">
        <f>VLOOKUP(A:A,'[1]Inventory Laptop'!A:H,4,0)</f>
        <v>i5/16 GB DDR4/512 GB SSD/15.6"/WIN 11 PRO 64 BIT/CHARGER/3 YRS WARRANTY</v>
      </c>
      <c r="T113">
        <f>VLOOKUP(A:A,'[1]Inventory Laptop'!A:H,5,0)</f>
        <v>0</v>
      </c>
      <c r="U113" t="str">
        <f>VLOOKUP(A:A,'[1]Inventory Laptop'!A:H,6,0)</f>
        <v>W/ BAG</v>
      </c>
      <c r="V113">
        <f>VLOOKUP(A:A,'[1]Inventory Laptop'!A:I,7,0)</f>
        <v>108429</v>
      </c>
      <c r="W113" t="str">
        <f>_xlfn.XLOOKUP($A113,'[1]Inventory Laptop'!A:A,'[1]Inventory Laptop'!H:H,1,0)</f>
        <v>YNZAL MARKETING CORP</v>
      </c>
      <c r="X113" t="str">
        <f>VLOOKUP(A:A,'[1]Inventory Laptop'!A:O,11,0)</f>
        <v>CMSTAR MANAGEMENT, INC.</v>
      </c>
      <c r="Y113" t="str">
        <f>VLOOKUP(A:A,'[1]Inventory Laptop'!A:O,12,0)</f>
        <v>Human Resources</v>
      </c>
      <c r="Z113" t="str">
        <f>VLOOKUP(A:A,'[1]Inventory Laptop'!A:O,13,0)</f>
        <v>AVCMI-HRD-002</v>
      </c>
      <c r="AA113">
        <f>VLOOKUP(A:A,'[1]Inventory Laptop'!A:O,14,0)</f>
        <v>0</v>
      </c>
    </row>
    <row r="114" spans="1:27" x14ac:dyDescent="0.25">
      <c r="A114" t="s">
        <v>425</v>
      </c>
      <c r="B114" t="s">
        <v>45</v>
      </c>
      <c r="C114" t="s">
        <v>271</v>
      </c>
      <c r="D114" t="str">
        <f t="shared" si="1"/>
        <v xml:space="preserve">ARJONA, RACQUEL </v>
      </c>
      <c r="E114" t="s">
        <v>426</v>
      </c>
      <c r="F114" t="str">
        <f>_xlfn.XLOOKUP(E114,[1]Employee!A:A,[1]Employee!D:D,"Not Found",0,1)</f>
        <v>THE VILLAGE SERVER, INC.</v>
      </c>
      <c r="G114" t="str">
        <f>_xlfn.XLOOKUP(E114,[1]Employee!A:A,[1]Employee!E:E,"Not Found")</f>
        <v>SUPPLY CHAIN</v>
      </c>
      <c r="H114" t="str">
        <f>_xlfn.XLOOKUP(E114,[1]Employee!A:A,[1]Employee!F:F,"not FOund")&amp;", "&amp;_xlfn.XLOOKUP(E114,[1]Employee!A:A,[1]Employee!G:G,"Not Founf")</f>
        <v>SUPPLY CHAIN PLANNING HEAD, HO LAS PINAS</v>
      </c>
      <c r="I114">
        <f>_xlfn.XLOOKUP(E114,[1]Employee!A:A,[1]Employee!I:I,"Not Found")</f>
        <v>9985900402</v>
      </c>
      <c r="J114">
        <v>45222</v>
      </c>
      <c r="K114" t="str">
        <f>_xlfn.XLOOKUP(E114,[1]Employee!A:A,[1]Employee!H:H,"Not Found")&amp;" "&amp;_xlfn.XLOOKUP(E114,[1]Employee!A:A,[1]Employee!K:K,"Not Found")</f>
        <v>DIRECT Active</v>
      </c>
      <c r="Q114" t="str">
        <f>VLOOKUP(A:A,'[1]Inventory Laptop'!A:B,2,0)</f>
        <v>HP</v>
      </c>
      <c r="R114" t="str">
        <f>VLOOKUP(A:A,'[1]Inventory Laptop'!A:C,3,0)</f>
        <v>440 G10 PROBOOK</v>
      </c>
      <c r="S114" t="str">
        <f>VLOOKUP(A:A,'[1]Inventory Laptop'!A:H,4,0)</f>
        <v>i5/8 GB DDR4/512 GB SSD/14.0"/WIN 11 PRO 64 BIT /CHARGER/3 YRS WARRANTY</v>
      </c>
      <c r="T114">
        <f>VLOOKUP(A:A,'[1]Inventory Laptop'!A:H,5,0)</f>
        <v>0</v>
      </c>
      <c r="U114" t="str">
        <f>VLOOKUP(A:A,'[1]Inventory Laptop'!A:H,6,0)</f>
        <v>W/ BAG</v>
      </c>
      <c r="V114">
        <f>VLOOKUP(A:A,'[1]Inventory Laptop'!A:I,7,0)</f>
        <v>5025</v>
      </c>
      <c r="W114" t="str">
        <f>_xlfn.XLOOKUP($A114,'[1]Inventory Laptop'!A:A,'[1]Inventory Laptop'!H:H,1,0)</f>
        <v>YNZAL MARKETING CORP</v>
      </c>
      <c r="X114" t="str">
        <f>VLOOKUP(A:A,'[1]Inventory Laptop'!A:O,11,0)</f>
        <v>THE VILLAGE SERVER, INC.</v>
      </c>
      <c r="Y114" t="str">
        <f>VLOOKUP(A:A,'[1]Inventory Laptop'!A:O,12,0)</f>
        <v>Accounting</v>
      </c>
      <c r="Z114" t="str">
        <f>VLOOKUP(A:A,'[1]Inventory Laptop'!A:O,13,0)</f>
        <v>AVTVSI-ACC-004</v>
      </c>
      <c r="AA114">
        <f>VLOOKUP(A:A,'[1]Inventory Laptop'!A:O,14,0)</f>
        <v>0</v>
      </c>
    </row>
    <row r="115" spans="1:27" x14ac:dyDescent="0.25">
      <c r="A115" t="s">
        <v>427</v>
      </c>
      <c r="B115" t="s">
        <v>30</v>
      </c>
      <c r="C115" t="s">
        <v>421</v>
      </c>
      <c r="D115" t="str">
        <f t="shared" si="1"/>
        <v>PAJO, JUNELLE MAE 45419</v>
      </c>
      <c r="E115" t="s">
        <v>428</v>
      </c>
      <c r="F115" t="str">
        <f>_xlfn.XLOOKUP(E115,[1]Employee!A:A,[1]Employee!D:D,"Not Found",0,1)</f>
        <v>CMSTAR MANAGEMENT, INC.</v>
      </c>
      <c r="G115" t="str">
        <f>_xlfn.XLOOKUP(E115,[1]Employee!A:A,[1]Employee!E:E,"Not Found")</f>
        <v>HUMAN RESOURCES</v>
      </c>
      <c r="H115" t="str">
        <f>_xlfn.XLOOKUP(E115,[1]Employee!A:A,[1]Employee!F:F,"not FOund")&amp;", "&amp;_xlfn.XLOOKUP(E115,[1]Employee!A:A,[1]Employee!G:G,"Not Founf")</f>
        <v>HR ADMIN ASSISTANT, HO LAS PINAS</v>
      </c>
      <c r="I115">
        <f>_xlfn.XLOOKUP(E115,[1]Employee!A:A,[1]Employee!I:I,"Not Found")</f>
        <v>9182551972</v>
      </c>
      <c r="J115">
        <v>45328</v>
      </c>
      <c r="K115" t="str">
        <f>_xlfn.XLOOKUP(E115,[1]Employee!A:A,[1]Employee!H:H,"Not Found")&amp;" "&amp;_xlfn.XLOOKUP(E115,[1]Employee!A:A,[1]Employee!K:K,"Not Found")</f>
        <v>DIRECT Resigned</v>
      </c>
      <c r="L115">
        <v>45419</v>
      </c>
      <c r="M115" t="s">
        <v>429</v>
      </c>
      <c r="N115" t="s">
        <v>41</v>
      </c>
      <c r="O115" t="s">
        <v>290</v>
      </c>
      <c r="P115" t="s">
        <v>424</v>
      </c>
      <c r="Q115" t="str">
        <f>VLOOKUP(A:A,'[1]Inventory Laptop'!A:B,2,0)</f>
        <v>HP</v>
      </c>
      <c r="R115" t="str">
        <f>VLOOKUP(A:A,'[1]Inventory Laptop'!A:C,3,0)</f>
        <v>450 G10 PROBOOK</v>
      </c>
      <c r="S115" t="str">
        <f>VLOOKUP(A:A,'[1]Inventory Laptop'!A:H,4,0)</f>
        <v>i5/16 GB DDR4/512 GB SSD/15.6"/WIN 11 PRO 64 BIT/CHARGER/3 YRS WARRANTY</v>
      </c>
      <c r="T115">
        <f>VLOOKUP(A:A,'[1]Inventory Laptop'!A:H,5,0)</f>
        <v>0</v>
      </c>
      <c r="U115" t="str">
        <f>VLOOKUP(A:A,'[1]Inventory Laptop'!A:H,6,0)</f>
        <v>W/ BAG</v>
      </c>
      <c r="V115">
        <f>VLOOKUP(A:A,'[1]Inventory Laptop'!A:I,7,0)</f>
        <v>108429</v>
      </c>
      <c r="W115" t="str">
        <f>_xlfn.XLOOKUP($A115,'[1]Inventory Laptop'!A:A,'[1]Inventory Laptop'!H:H,1,0)</f>
        <v>YNZAL MARKETING CORP</v>
      </c>
      <c r="X115" t="str">
        <f>VLOOKUP(A:A,'[1]Inventory Laptop'!A:O,11,0)</f>
        <v>CMSTAR MANAGEMENT, INC.</v>
      </c>
      <c r="Y115" t="str">
        <f>VLOOKUP(A:A,'[1]Inventory Laptop'!A:O,12,0)</f>
        <v>Human Resources</v>
      </c>
      <c r="Z115" t="str">
        <f>VLOOKUP(A:A,'[1]Inventory Laptop'!A:O,13,0)</f>
        <v>AVCMI-HRD-004</v>
      </c>
      <c r="AA115">
        <f>VLOOKUP(A:A,'[1]Inventory Laptop'!A:O,14,0)</f>
        <v>0</v>
      </c>
    </row>
    <row r="116" spans="1:27" x14ac:dyDescent="0.25">
      <c r="A116" t="s">
        <v>427</v>
      </c>
      <c r="B116" t="s">
        <v>45</v>
      </c>
      <c r="C116" t="str">
        <f>VLOOKUP($A116,'[1]Inventory Laptop'!A:N,10,0)</f>
        <v>HR - JOHN EMERSON</v>
      </c>
      <c r="D116" t="str">
        <f t="shared" si="1"/>
        <v>VILLANUEVA, JOANA 45324</v>
      </c>
      <c r="E116" t="s">
        <v>430</v>
      </c>
      <c r="F116" t="str">
        <f>_xlfn.XLOOKUP(E116,[1]Employee!A:A,[1]Employee!D:D,"Not Found",0,1)</f>
        <v>CMSTAR MANAGEMENT, INC.</v>
      </c>
      <c r="G116" t="str">
        <f>_xlfn.XLOOKUP(E116,[1]Employee!A:A,[1]Employee!E:E,"Not Found")</f>
        <v>HUMAN RESOURCES</v>
      </c>
      <c r="H116" t="str">
        <f>_xlfn.XLOOKUP(E116,[1]Employee!A:A,[1]Employee!F:F,"not FOund")&amp;", "&amp;_xlfn.XLOOKUP(E116,[1]Employee!A:A,[1]Employee!G:G,"Not Founf")</f>
        <v>HR RECRUITMENT, HO LAS PINAS</v>
      </c>
      <c r="I116">
        <f>_xlfn.XLOOKUP(E116,[1]Employee!A:A,[1]Employee!I:I,"Not Found")</f>
        <v>9664597653</v>
      </c>
      <c r="J116">
        <v>45247</v>
      </c>
      <c r="K116" t="str">
        <f>_xlfn.XLOOKUP(E116,[1]Employee!A:A,[1]Employee!H:H,"Not Found")&amp;" "&amp;_xlfn.XLOOKUP(E116,[1]Employee!A:A,[1]Employee!K:K,"Not Found")</f>
        <v>AGENCY Active</v>
      </c>
      <c r="L116">
        <v>45324</v>
      </c>
      <c r="Q116" t="str">
        <f>VLOOKUP(A:A,'[1]Inventory Laptop'!A:B,2,0)</f>
        <v>HP</v>
      </c>
      <c r="R116" t="str">
        <f>VLOOKUP(A:A,'[1]Inventory Laptop'!A:C,3,0)</f>
        <v>450 G10 PROBOOK</v>
      </c>
      <c r="S116" t="str">
        <f>VLOOKUP(A:A,'[1]Inventory Laptop'!A:H,4,0)</f>
        <v>i5/16 GB DDR4/512 GB SSD/15.6"/WIN 11 PRO 64 BIT/CHARGER/3 YRS WARRANTY</v>
      </c>
      <c r="T116">
        <f>VLOOKUP(A:A,'[1]Inventory Laptop'!A:H,5,0)</f>
        <v>0</v>
      </c>
      <c r="U116" t="str">
        <f>VLOOKUP(A:A,'[1]Inventory Laptop'!A:H,6,0)</f>
        <v>W/ BAG</v>
      </c>
      <c r="V116">
        <f>VLOOKUP(A:A,'[1]Inventory Laptop'!A:I,7,0)</f>
        <v>108429</v>
      </c>
      <c r="W116" t="str">
        <f>_xlfn.XLOOKUP($A116,'[1]Inventory Laptop'!A:A,'[1]Inventory Laptop'!H:H,1,0)</f>
        <v>YNZAL MARKETING CORP</v>
      </c>
      <c r="X116" t="str">
        <f>VLOOKUP(A:A,'[1]Inventory Laptop'!A:O,11,0)</f>
        <v>CMSTAR MANAGEMENT, INC.</v>
      </c>
      <c r="Y116" t="str">
        <f>VLOOKUP(A:A,'[1]Inventory Laptop'!A:O,12,0)</f>
        <v>Human Resources</v>
      </c>
      <c r="Z116" t="str">
        <f>VLOOKUP(A:A,'[1]Inventory Laptop'!A:O,13,0)</f>
        <v>AVCMI-HRD-004</v>
      </c>
      <c r="AA116">
        <f>VLOOKUP(A:A,'[1]Inventory Laptop'!A:O,14,0)</f>
        <v>0</v>
      </c>
    </row>
    <row r="117" spans="1:27" x14ac:dyDescent="0.25">
      <c r="A117" t="s">
        <v>431</v>
      </c>
      <c r="B117" t="s">
        <v>45</v>
      </c>
      <c r="C117" t="s">
        <v>432</v>
      </c>
      <c r="D117" t="str">
        <f t="shared" si="1"/>
        <v xml:space="preserve">MARAÑON, FIONNAH MARIE </v>
      </c>
      <c r="E117" t="s">
        <v>433</v>
      </c>
      <c r="F117" t="str">
        <f>_xlfn.XLOOKUP(E117,[1]Employee!A:A,[1]Employee!D:D,"Not Found",0,1)</f>
        <v>THE VILLAGE SERVER, INC.</v>
      </c>
      <c r="G117" t="str">
        <f>_xlfn.XLOOKUP(E117,[1]Employee!A:A,[1]Employee!E:E,"Not Found")</f>
        <v>LOST AND PREVENTION DEPARTMENT</v>
      </c>
      <c r="H117" t="str">
        <f>_xlfn.XLOOKUP(E117,[1]Employee!A:A,[1]Employee!F:F,"not FOund")&amp;", "&amp;_xlfn.XLOOKUP(E117,[1]Employee!A:A,[1]Employee!G:G,"Not Founf")</f>
        <v>AUDITOR ASSISTANT, HO LAS PINAS</v>
      </c>
      <c r="I117">
        <f>_xlfn.XLOOKUP(E117,[1]Employee!A:A,[1]Employee!I:I,"Not Found")</f>
        <v>9361021837</v>
      </c>
      <c r="J117">
        <v>45198</v>
      </c>
      <c r="K117" t="str">
        <f>_xlfn.XLOOKUP(E117,[1]Employee!A:A,[1]Employee!H:H,"Not Found")&amp;" "&amp;_xlfn.XLOOKUP(E117,[1]Employee!A:A,[1]Employee!K:K,"Not Found")</f>
        <v>DIRECT Active</v>
      </c>
      <c r="Q117" t="str">
        <f>VLOOKUP(A:A,'[1]Inventory Laptop'!A:B,2,0)</f>
        <v>HP</v>
      </c>
      <c r="R117" t="str">
        <f>VLOOKUP(A:A,'[1]Inventory Laptop'!A:C,3,0)</f>
        <v>450 G10 PROBOOK</v>
      </c>
      <c r="S117" t="str">
        <f>VLOOKUP(A:A,'[1]Inventory Laptop'!A:H,4,0)</f>
        <v>i5/8 GB DDR4/512 GB SSD/14.0"/WIN 10 PRO 64 BIT/CHARGER/3 YRS WARRANTY</v>
      </c>
      <c r="T117">
        <f>VLOOKUP(A:A,'[1]Inventory Laptop'!A:H,5,0)</f>
        <v>0</v>
      </c>
      <c r="U117" t="str">
        <f>VLOOKUP(A:A,'[1]Inventory Laptop'!A:H,6,0)</f>
        <v>W/ BAG</v>
      </c>
      <c r="V117">
        <f>VLOOKUP(A:A,'[1]Inventory Laptop'!A:I,7,0)</f>
        <v>101911</v>
      </c>
      <c r="W117" t="str">
        <f>_xlfn.XLOOKUP($A117,'[1]Inventory Laptop'!A:A,'[1]Inventory Laptop'!H:H,1,0)</f>
        <v>YNZAL MARKETING CORP</v>
      </c>
      <c r="X117" t="str">
        <f>VLOOKUP(A:A,'[1]Inventory Laptop'!A:O,11,0)</f>
        <v>CMSTAR MANAGEMENT, INC.</v>
      </c>
      <c r="Y117" t="str">
        <f>VLOOKUP(A:A,'[1]Inventory Laptop'!A:O,12,0)</f>
        <v>Lost and Prevention Department</v>
      </c>
      <c r="Z117" t="str">
        <f>VLOOKUP(A:A,'[1]Inventory Laptop'!A:O,13,0)</f>
        <v>AVCMI-LPD-001</v>
      </c>
      <c r="AA117">
        <f>VLOOKUP(A:A,'[1]Inventory Laptop'!A:O,14,0)</f>
        <v>0</v>
      </c>
    </row>
    <row r="118" spans="1:27" x14ac:dyDescent="0.25">
      <c r="A118" t="s">
        <v>434</v>
      </c>
      <c r="B118" t="s">
        <v>45</v>
      </c>
      <c r="C118" t="str">
        <f>VLOOKUP($A118,'[1]Inventory Laptop'!A:N,10,0)</f>
        <v>HR- KAT LEGONES</v>
      </c>
      <c r="D118" t="str">
        <f t="shared" si="1"/>
        <v xml:space="preserve">DE LEON, RHODORA </v>
      </c>
      <c r="E118" t="s">
        <v>289</v>
      </c>
      <c r="F118" t="str">
        <f>_xlfn.XLOOKUP(E118,[1]Employee!A:A,[1]Employee!D:D,"Not Found",0,1)</f>
        <v>ALLHOME CORP.</v>
      </c>
      <c r="G118" t="str">
        <f>_xlfn.XLOOKUP(E118,[1]Employee!A:A,[1]Employee!E:E,"Not Found")</f>
        <v>HUMAN RESOURCES</v>
      </c>
      <c r="H118" t="str">
        <f>_xlfn.XLOOKUP(E118,[1]Employee!A:A,[1]Employee!F:F,"not FOund")&amp;", "&amp;_xlfn.XLOOKUP(E118,[1]Employee!A:A,[1]Employee!G:G,"Not Founf")</f>
        <v>HR HEAD, HO LAS PINAS</v>
      </c>
      <c r="I118">
        <f>_xlfn.XLOOKUP(E118,[1]Employee!A:A,[1]Employee!I:I,"Not Found")</f>
        <v>9989852874</v>
      </c>
      <c r="J118">
        <v>45258</v>
      </c>
      <c r="K118" t="str">
        <f>_xlfn.XLOOKUP(E118,[1]Employee!A:A,[1]Employee!H:H,"Not Found")&amp;" "&amp;_xlfn.XLOOKUP(E118,[1]Employee!A:A,[1]Employee!K:K,"Not Found")</f>
        <v>DIRECT Active</v>
      </c>
      <c r="Q118" t="str">
        <f>VLOOKUP(A:A,'[1]Inventory Laptop'!A:B,2,0)</f>
        <v>HP</v>
      </c>
      <c r="R118" t="str">
        <f>VLOOKUP(A:A,'[1]Inventory Laptop'!A:C,3,0)</f>
        <v>450 G10 PROBOOK</v>
      </c>
      <c r="S118" t="str">
        <f>VLOOKUP(A:A,'[1]Inventory Laptop'!A:H,4,0)</f>
        <v>i5/16 GB DDR4/512 GB SSD/15.6"/WIN 11 PRO 64 BIT/CHARGER/3 YRS WARRANTY</v>
      </c>
      <c r="T118">
        <f>VLOOKUP(A:A,'[1]Inventory Laptop'!A:H,5,0)</f>
        <v>0</v>
      </c>
      <c r="U118" t="str">
        <f>VLOOKUP(A:A,'[1]Inventory Laptop'!A:H,6,0)</f>
        <v>W/ BAG</v>
      </c>
      <c r="V118">
        <f>VLOOKUP(A:A,'[1]Inventory Laptop'!A:I,7,0)</f>
        <v>8000367616</v>
      </c>
      <c r="W118" t="str">
        <f>_xlfn.XLOOKUP($A118,'[1]Inventory Laptop'!A:A,'[1]Inventory Laptop'!H:H,1,0)</f>
        <v>YNZAL MARKETING CORP</v>
      </c>
      <c r="X118" t="str">
        <f>VLOOKUP(A:A,'[1]Inventory Laptop'!A:O,11,0)</f>
        <v>ALLHOME CORP.</v>
      </c>
      <c r="Y118" t="str">
        <f>VLOOKUP(A:A,'[1]Inventory Laptop'!A:O,12,0)</f>
        <v>Human Resources</v>
      </c>
      <c r="Z118" t="str">
        <f>VLOOKUP(A:A,'[1]Inventory Laptop'!A:O,13,0)</f>
        <v>AVAHC-HRD-004</v>
      </c>
      <c r="AA118">
        <f>VLOOKUP(A:A,'[1]Inventory Laptop'!A:O,14,0)</f>
        <v>0</v>
      </c>
    </row>
    <row r="119" spans="1:27" x14ac:dyDescent="0.25">
      <c r="A119" t="s">
        <v>435</v>
      </c>
      <c r="B119" t="s">
        <v>45</v>
      </c>
      <c r="C119" t="str">
        <f>VLOOKUP($A119,'[1]Inventory Laptop'!A:N,10,0)</f>
        <v>HR - CAITLYN FERRER</v>
      </c>
      <c r="D119" t="str">
        <f t="shared" si="1"/>
        <v xml:space="preserve">GIANAN, JOSEPH </v>
      </c>
      <c r="E119" t="s">
        <v>436</v>
      </c>
      <c r="F119" t="str">
        <f>_xlfn.XLOOKUP(E119,[1]Employee!A:A,[1]Employee!D:D,"Not Found",0,1)</f>
        <v>FAMILY SHOPPERS UNLIMITED, INC.</v>
      </c>
      <c r="G119" t="str">
        <f>_xlfn.XLOOKUP(E119,[1]Employee!A:A,[1]Employee!E:E,"Not Found")</f>
        <v>STORE - OPERATIONS</v>
      </c>
      <c r="H119" t="str">
        <f>_xlfn.XLOOKUP(E119,[1]Employee!A:A,[1]Employee!F:F,"not FOund")&amp;", "&amp;_xlfn.XLOOKUP(E119,[1]Employee!A:A,[1]Employee!G:G,"Not Founf")</f>
        <v>KAL / NN CLUSTER HEAD, HO LAS PINAS</v>
      </c>
      <c r="I119">
        <f>_xlfn.XLOOKUP(E119,[1]Employee!A:A,[1]Employee!I:I,"Not Found")</f>
        <v>9157305442</v>
      </c>
      <c r="J119">
        <v>45245</v>
      </c>
      <c r="K119" t="str">
        <f>_xlfn.XLOOKUP(E119,[1]Employee!A:A,[1]Employee!H:H,"Not Found")&amp;" "&amp;_xlfn.XLOOKUP(E119,[1]Employee!A:A,[1]Employee!K:K,"Not Found")</f>
        <v>DIRECT Active</v>
      </c>
      <c r="Q119" t="str">
        <f>VLOOKUP(A:A,'[1]Inventory Laptop'!A:B,2,0)</f>
        <v>HP</v>
      </c>
      <c r="R119" t="str">
        <f>VLOOKUP(A:A,'[1]Inventory Laptop'!A:C,3,0)</f>
        <v>450 G10 PROBOOK</v>
      </c>
      <c r="S119" t="str">
        <f>VLOOKUP(A:A,'[1]Inventory Laptop'!A:H,4,0)</f>
        <v>i5/16 GB DDR4/512 GB SSD/15.6"/WIN 11 PRO 64 BIT/CHARGER/3 YRS WARRANTY</v>
      </c>
      <c r="T119">
        <f>VLOOKUP(A:A,'[1]Inventory Laptop'!A:H,5,0)</f>
        <v>0</v>
      </c>
      <c r="U119" t="str">
        <f>VLOOKUP(A:A,'[1]Inventory Laptop'!A:H,6,0)</f>
        <v>W/ BAG</v>
      </c>
      <c r="V119">
        <f>VLOOKUP(A:A,'[1]Inventory Laptop'!A:I,7,0)</f>
        <v>8100034971</v>
      </c>
      <c r="W119" t="str">
        <f>_xlfn.XLOOKUP($A119,'[1]Inventory Laptop'!A:A,'[1]Inventory Laptop'!H:H,1,0)</f>
        <v>YNZAL MARKETING CORP</v>
      </c>
      <c r="X119" t="str">
        <f>VLOOKUP(A:A,'[1]Inventory Laptop'!A:O,11,0)</f>
        <v>FAMILY SHOPPERS UNLIMITED, INC.</v>
      </c>
      <c r="Y119" t="str">
        <f>VLOOKUP(A:A,'[1]Inventory Laptop'!A:O,12,0)</f>
        <v>Central - Operations</v>
      </c>
      <c r="Z119" t="str">
        <f>VLOOKUP(A:A,'[1]Inventory Laptop'!A:O,13,0)</f>
        <v>AVFSUI-OPS-001</v>
      </c>
      <c r="AA119">
        <f>VLOOKUP(A:A,'[1]Inventory Laptop'!A:O,14,0)</f>
        <v>0</v>
      </c>
    </row>
    <row r="120" spans="1:27" x14ac:dyDescent="0.25">
      <c r="A120" t="s">
        <v>437</v>
      </c>
      <c r="B120" t="s">
        <v>30</v>
      </c>
      <c r="C120" t="s">
        <v>438</v>
      </c>
      <c r="D120" t="str">
        <f t="shared" si="1"/>
        <v xml:space="preserve">RIVERA, MA. ISABEL </v>
      </c>
      <c r="E120" t="s">
        <v>439</v>
      </c>
      <c r="F120" t="str">
        <f>_xlfn.XLOOKUP(E120,[1]Employee!A:A,[1]Employee!D:D,"Not Found",0,1)</f>
        <v>THE VILLAGE SERVER, INC.</v>
      </c>
      <c r="G120" t="str">
        <f>_xlfn.XLOOKUP(E120,[1]Employee!A:A,[1]Employee!E:E,"Not Found")</f>
        <v>LOST AND PREVENTION DEPARTMENT</v>
      </c>
      <c r="H120" t="str">
        <f>_xlfn.XLOOKUP(E120,[1]Employee!A:A,[1]Employee!F:F,"not FOund")&amp;", "&amp;_xlfn.XLOOKUP(E120,[1]Employee!A:A,[1]Employee!G:G,"Not Founf")</f>
        <v>AUDIT STAFF, HO LAS PINAS</v>
      </c>
      <c r="I120">
        <f>_xlfn.XLOOKUP(E120,[1]Employee!A:A,[1]Employee!I:I,"Not Found")</f>
        <v>9553100283</v>
      </c>
      <c r="J120">
        <v>45334</v>
      </c>
      <c r="K120" t="str">
        <f>_xlfn.XLOOKUP(E120,[1]Employee!A:A,[1]Employee!H:H,"Not Found")&amp;" "&amp;_xlfn.XLOOKUP(E120,[1]Employee!A:A,[1]Employee!K:K,"Not Found")</f>
        <v>DIRECT Active</v>
      </c>
      <c r="M120" t="s">
        <v>440</v>
      </c>
      <c r="N120" t="s">
        <v>52</v>
      </c>
      <c r="O120" t="s">
        <v>167</v>
      </c>
      <c r="P120" t="s">
        <v>441</v>
      </c>
      <c r="Q120" t="str">
        <f>VLOOKUP(A:A,'[1]Inventory Laptop'!A:B,2,0)</f>
        <v>HP</v>
      </c>
      <c r="R120" t="str">
        <f>VLOOKUP(A:A,'[1]Inventory Laptop'!A:C,3,0)</f>
        <v>450 G10 PROBOOK</v>
      </c>
      <c r="S120" t="str">
        <f>VLOOKUP(A:A,'[1]Inventory Laptop'!A:H,4,0)</f>
        <v>i5/8 GB DDR4 +8GB ADDTL./512 GB SSD/15.6"/WIN 11 PRO 64 BIT/CHARGER/3 YRS WARRANTY</v>
      </c>
      <c r="T120">
        <f>VLOOKUP(A:A,'[1]Inventory Laptop'!A:H,5,0)</f>
        <v>0</v>
      </c>
      <c r="U120" t="str">
        <f>VLOOKUP(A:A,'[1]Inventory Laptop'!A:H,6,0)</f>
        <v>W/ BAG</v>
      </c>
      <c r="V120">
        <f>VLOOKUP(A:A,'[1]Inventory Laptop'!A:I,7,0)</f>
        <v>101911</v>
      </c>
      <c r="W120" t="str">
        <f>_xlfn.XLOOKUP($A120,'[1]Inventory Laptop'!A:A,'[1]Inventory Laptop'!H:H,1,0)</f>
        <v>YNZAL MARKETING CORP</v>
      </c>
      <c r="X120" t="str">
        <f>VLOOKUP(A:A,'[1]Inventory Laptop'!A:O,11,0)</f>
        <v>CMSTAR MANAGEMENT, INC.</v>
      </c>
      <c r="Y120" t="str">
        <f>VLOOKUP(A:A,'[1]Inventory Laptop'!A:O,12,0)</f>
        <v>Lost and Prevention Department</v>
      </c>
      <c r="Z120" t="str">
        <f>VLOOKUP(A:A,'[1]Inventory Laptop'!A:O,13,0)</f>
        <v>AVCMI-LPD-002</v>
      </c>
      <c r="AA120">
        <f>VLOOKUP(A:A,'[1]Inventory Laptop'!A:O,14,0)</f>
        <v>0</v>
      </c>
    </row>
    <row r="121" spans="1:27" x14ac:dyDescent="0.25">
      <c r="A121" t="s">
        <v>437</v>
      </c>
      <c r="B121" t="s">
        <v>45</v>
      </c>
      <c r="C121" t="s">
        <v>432</v>
      </c>
      <c r="D121" t="str">
        <f t="shared" si="1"/>
        <v>ONG, DIVINE GRACE 45334</v>
      </c>
      <c r="E121" t="s">
        <v>442</v>
      </c>
      <c r="F121" t="str">
        <f>_xlfn.XLOOKUP(E121,[1]Employee!A:A,[1]Employee!D:D,"Not Found",0,1)</f>
        <v>THE VILLAGE SERVER, INC.</v>
      </c>
      <c r="G121" t="str">
        <f>_xlfn.XLOOKUP(E121,[1]Employee!A:A,[1]Employee!E:E,"Not Found")</f>
        <v>LOST AND PREVENTION DEPARTMENT</v>
      </c>
      <c r="H121" t="str">
        <f>_xlfn.XLOOKUP(E121,[1]Employee!A:A,[1]Employee!F:F,"not FOund")&amp;", "&amp;_xlfn.XLOOKUP(E121,[1]Employee!A:A,[1]Employee!G:G,"Not Founf")</f>
        <v>AUDITOR, HO LAS PINAS</v>
      </c>
      <c r="I121">
        <f>_xlfn.XLOOKUP(E121,[1]Employee!A:A,[1]Employee!I:I,"Not Found")</f>
        <v>0</v>
      </c>
      <c r="J121">
        <v>45196</v>
      </c>
      <c r="K121" t="str">
        <f>_xlfn.XLOOKUP(E121,[1]Employee!A:A,[1]Employee!H:H,"Not Found")&amp;" "&amp;_xlfn.XLOOKUP(E121,[1]Employee!A:A,[1]Employee!K:K,"Not Found")</f>
        <v>DIRECT Active</v>
      </c>
      <c r="L121">
        <v>45334</v>
      </c>
      <c r="Q121" t="str">
        <f>VLOOKUP(A:A,'[1]Inventory Laptop'!A:B,2,0)</f>
        <v>HP</v>
      </c>
      <c r="R121" t="str">
        <f>VLOOKUP(A:A,'[1]Inventory Laptop'!A:C,3,0)</f>
        <v>450 G10 PROBOOK</v>
      </c>
      <c r="S121" t="str">
        <f>VLOOKUP(A:A,'[1]Inventory Laptop'!A:H,4,0)</f>
        <v>i5/8 GB DDR4 +8GB ADDTL./512 GB SSD/15.6"/WIN 11 PRO 64 BIT/CHARGER/3 YRS WARRANTY</v>
      </c>
      <c r="T121">
        <f>VLOOKUP(A:A,'[1]Inventory Laptop'!A:H,5,0)</f>
        <v>0</v>
      </c>
      <c r="U121" t="str">
        <f>VLOOKUP(A:A,'[1]Inventory Laptop'!A:H,6,0)</f>
        <v>W/ BAG</v>
      </c>
      <c r="V121">
        <f>VLOOKUP(A:A,'[1]Inventory Laptop'!A:I,7,0)</f>
        <v>101911</v>
      </c>
      <c r="W121" t="str">
        <f>_xlfn.XLOOKUP($A121,'[1]Inventory Laptop'!A:A,'[1]Inventory Laptop'!H:H,1,0)</f>
        <v>YNZAL MARKETING CORP</v>
      </c>
      <c r="X121" t="str">
        <f>VLOOKUP(A:A,'[1]Inventory Laptop'!A:O,11,0)</f>
        <v>CMSTAR MANAGEMENT, INC.</v>
      </c>
      <c r="Y121" t="str">
        <f>VLOOKUP(A:A,'[1]Inventory Laptop'!A:O,12,0)</f>
        <v>Lost and Prevention Department</v>
      </c>
      <c r="Z121" t="str">
        <f>VLOOKUP(A:A,'[1]Inventory Laptop'!A:O,13,0)</f>
        <v>AVCMI-LPD-002</v>
      </c>
      <c r="AA121">
        <f>VLOOKUP(A:A,'[1]Inventory Laptop'!A:O,14,0)</f>
        <v>0</v>
      </c>
    </row>
    <row r="122" spans="1:27" x14ac:dyDescent="0.25">
      <c r="A122" t="s">
        <v>443</v>
      </c>
      <c r="B122" t="s">
        <v>45</v>
      </c>
      <c r="C122" t="s">
        <v>338</v>
      </c>
      <c r="D122" t="str">
        <f t="shared" si="1"/>
        <v xml:space="preserve">MOLITO, EUNICE </v>
      </c>
      <c r="E122" t="s">
        <v>444</v>
      </c>
      <c r="F122" t="str">
        <f>_xlfn.XLOOKUP(E122,[1]Employee!A:A,[1]Employee!D:D,"Not Found",0,1)</f>
        <v>ALLDAY MARTS INC.</v>
      </c>
      <c r="G122" t="str">
        <f>_xlfn.XLOOKUP(E122,[1]Employee!A:A,[1]Employee!E:E,"Not Found")</f>
        <v>MERCHANDISING</v>
      </c>
      <c r="H122" t="str">
        <f>_xlfn.XLOOKUP(E122,[1]Employee!A:A,[1]Employee!F:F,"not FOund")&amp;", "&amp;_xlfn.XLOOKUP(E122,[1]Employee!A:A,[1]Employee!G:G,"Not Founf")</f>
        <v>MERCHANDISING MANAGER, HO LAS PINAS</v>
      </c>
      <c r="I122">
        <f>_xlfn.XLOOKUP(E122,[1]Employee!A:A,[1]Employee!I:I,"Not Found")</f>
        <v>9273813006</v>
      </c>
      <c r="J122">
        <v>45216</v>
      </c>
      <c r="K122" t="str">
        <f>_xlfn.XLOOKUP(E122,[1]Employee!A:A,[1]Employee!H:H,"Not Found")&amp;" "&amp;_xlfn.XLOOKUP(E122,[1]Employee!A:A,[1]Employee!K:K,"Not Found")</f>
        <v>DIRECT Active</v>
      </c>
      <c r="Q122" t="str">
        <f>VLOOKUP(A:A,'[1]Inventory Laptop'!A:B,2,0)</f>
        <v>HP</v>
      </c>
      <c r="R122" t="str">
        <f>VLOOKUP(A:A,'[1]Inventory Laptop'!A:C,3,0)</f>
        <v>450 G10 PROBOOK</v>
      </c>
      <c r="S122" t="str">
        <f>VLOOKUP(A:A,'[1]Inventory Laptop'!A:H,4,0)</f>
        <v>i5/8 GB DDR4 +8GB ADDTL./512 GB SSD/15.6"/WIN 11 PRO 64 BIT/CHARGER/3 YRS WARRANTY</v>
      </c>
      <c r="T122">
        <f>VLOOKUP(A:A,'[1]Inventory Laptop'!A:H,5,0)</f>
        <v>0</v>
      </c>
      <c r="U122" t="str">
        <f>VLOOKUP(A:A,'[1]Inventory Laptop'!A:H,6,0)</f>
        <v>W/ BAG</v>
      </c>
      <c r="V122">
        <f>VLOOKUP(A:A,'[1]Inventory Laptop'!A:I,7,0)</f>
        <v>8871102613</v>
      </c>
      <c r="W122" t="str">
        <f>_xlfn.XLOOKUP($A122,'[1]Inventory Laptop'!A:A,'[1]Inventory Laptop'!H:H,1,0)</f>
        <v>YNZAL MARKETING CORP</v>
      </c>
      <c r="X122" t="str">
        <f>VLOOKUP(A:A,'[1]Inventory Laptop'!A:O,11,0)</f>
        <v>ALLDAY MARTS INC.</v>
      </c>
      <c r="Y122" t="str">
        <f>VLOOKUP(A:A,'[1]Inventory Laptop'!A:O,12,0)</f>
        <v>Merchandising</v>
      </c>
      <c r="Z122" t="str">
        <f>VLOOKUP(A:A,'[1]Inventory Laptop'!A:O,13,0)</f>
        <v>AVAMI-MER-007</v>
      </c>
      <c r="AA122">
        <f>VLOOKUP(A:A,'[1]Inventory Laptop'!A:O,14,0)</f>
        <v>0</v>
      </c>
    </row>
    <row r="123" spans="1:27" x14ac:dyDescent="0.25">
      <c r="A123" t="s">
        <v>445</v>
      </c>
      <c r="B123" t="s">
        <v>45</v>
      </c>
      <c r="C123" t="s">
        <v>446</v>
      </c>
      <c r="D123" t="str">
        <f t="shared" si="1"/>
        <v xml:space="preserve">STA. TERESA, JOANNA IRIS </v>
      </c>
      <c r="E123" t="s">
        <v>447</v>
      </c>
      <c r="F123" t="str">
        <f>_xlfn.XLOOKUP(E123,[1]Employee!A:A,[1]Employee!D:D,"Not Found",0,1)</f>
        <v>THE VILLAGE SERVER, INC.</v>
      </c>
      <c r="G123" t="str">
        <f>_xlfn.XLOOKUP(E123,[1]Employee!A:A,[1]Employee!E:E,"Not Found")</f>
        <v>CENTRAL - OPERATIONS</v>
      </c>
      <c r="H123" t="str">
        <f>_xlfn.XLOOKUP(E123,[1]Employee!A:A,[1]Employee!F:F,"not FOund")&amp;", "&amp;_xlfn.XLOOKUP(E123,[1]Employee!A:A,[1]Employee!G:G,"Not Founf")</f>
        <v>OPERATION HEAD FOOD GROUP, HO LAS PINAS</v>
      </c>
      <c r="I123">
        <f>_xlfn.XLOOKUP(E123,[1]Employee!A:A,[1]Employee!I:I,"Not Found")</f>
        <v>9177260225</v>
      </c>
      <c r="J123">
        <v>45219</v>
      </c>
      <c r="K123" t="str">
        <f>_xlfn.XLOOKUP(E123,[1]Employee!A:A,[1]Employee!H:H,"Not Found")&amp;" "&amp;_xlfn.XLOOKUP(E123,[1]Employee!A:A,[1]Employee!K:K,"Not Found")</f>
        <v>DIRECT Active</v>
      </c>
      <c r="Q123" t="str">
        <f>VLOOKUP(A:A,'[1]Inventory Laptop'!A:B,2,0)</f>
        <v>HP</v>
      </c>
      <c r="R123" t="str">
        <f>VLOOKUP(A:A,'[1]Inventory Laptop'!A:C,3,0)</f>
        <v>450 G10 PROBOOK</v>
      </c>
      <c r="S123" t="str">
        <f>VLOOKUP(A:A,'[1]Inventory Laptop'!A:H,4,0)</f>
        <v>i5/8 GB DDR4 +8GB ADDTL./512 GB SSD/15.6"/WIN 11 PRO 64 BIT/CHARGER/3 YRS WARRANTY</v>
      </c>
      <c r="T123">
        <f>VLOOKUP(A:A,'[1]Inventory Laptop'!A:H,5,0)</f>
        <v>0</v>
      </c>
      <c r="U123" t="str">
        <f>VLOOKUP(A:A,'[1]Inventory Laptop'!A:H,6,0)</f>
        <v>W/ BAG</v>
      </c>
      <c r="V123">
        <f>VLOOKUP(A:A,'[1]Inventory Laptop'!A:I,7,0)</f>
        <v>8100034753</v>
      </c>
      <c r="W123" t="str">
        <f>_xlfn.XLOOKUP($A123,'[1]Inventory Laptop'!A:A,'[1]Inventory Laptop'!H:H,1,0)</f>
        <v>YNZAL MARKETING CORP</v>
      </c>
      <c r="X123" t="str">
        <f>VLOOKUP(A:A,'[1]Inventory Laptop'!A:O,11,0)</f>
        <v>FAMILY SHOPPERS UNLIMITED, INC.</v>
      </c>
      <c r="Y123" t="str">
        <f>VLOOKUP(A:A,'[1]Inventory Laptop'!A:O,12,0)</f>
        <v>Accounting</v>
      </c>
      <c r="Z123" t="str">
        <f>VLOOKUP(A:A,'[1]Inventory Laptop'!A:O,13,0)</f>
        <v>AVFSUI-ACC-002</v>
      </c>
      <c r="AA123">
        <f>VLOOKUP(A:A,'[1]Inventory Laptop'!A:O,14,0)</f>
        <v>0</v>
      </c>
    </row>
    <row r="124" spans="1:27" x14ac:dyDescent="0.25">
      <c r="A124" t="s">
        <v>448</v>
      </c>
      <c r="B124" t="s">
        <v>45</v>
      </c>
      <c r="C124" t="s">
        <v>175</v>
      </c>
      <c r="D124" t="str">
        <f t="shared" si="1"/>
        <v xml:space="preserve">LACHICA, CAMILLE </v>
      </c>
      <c r="E124" t="s">
        <v>449</v>
      </c>
      <c r="F124" t="str">
        <f>_xlfn.XLOOKUP(E124,[1]Employee!A:A,[1]Employee!D:D,"Not Found",0,1)</f>
        <v>CMSTAR MANAGEMENT, INC.</v>
      </c>
      <c r="G124" t="str">
        <f>_xlfn.XLOOKUP(E124,[1]Employee!A:A,[1]Employee!E:E,"Not Found")</f>
        <v>ACCOUNTING</v>
      </c>
      <c r="H124" t="str">
        <f>_xlfn.XLOOKUP(E124,[1]Employee!A:A,[1]Employee!F:F,"not FOund")&amp;", "&amp;_xlfn.XLOOKUP(E124,[1]Employee!A:A,[1]Employee!G:G,"Not Founf")</f>
        <v>ASSISTANT, HO LAS PINAS</v>
      </c>
      <c r="I124">
        <f>_xlfn.XLOOKUP(E124,[1]Employee!A:A,[1]Employee!I:I,"Not Found")</f>
        <v>0</v>
      </c>
      <c r="J124">
        <v>45196</v>
      </c>
      <c r="K124" t="str">
        <f>_xlfn.XLOOKUP(E124,[1]Employee!A:A,[1]Employee!H:H,"Not Found")&amp;" "&amp;_xlfn.XLOOKUP(E124,[1]Employee!A:A,[1]Employee!K:K,"Not Found")</f>
        <v>DIRECT Active</v>
      </c>
      <c r="Q124" t="str">
        <f>VLOOKUP(A:A,'[1]Inventory Laptop'!A:B,2,0)</f>
        <v>HP</v>
      </c>
      <c r="R124" t="str">
        <f>VLOOKUP(A:A,'[1]Inventory Laptop'!A:C,3,0)</f>
        <v>450 G10 PROBOOK</v>
      </c>
      <c r="S124" t="str">
        <f>VLOOKUP(A:A,'[1]Inventory Laptop'!A:H,4,0)</f>
        <v>i5/8 GB DDR4 +8GB ADDTL./512 GB SSD/15.6"/WIN 11 PRO 64 BIT/CHARGER/3 YRS WARRANTY</v>
      </c>
      <c r="T124">
        <f>VLOOKUP(A:A,'[1]Inventory Laptop'!A:H,5,0)</f>
        <v>0</v>
      </c>
      <c r="U124" t="str">
        <f>VLOOKUP(A:A,'[1]Inventory Laptop'!A:H,6,0)</f>
        <v>W/ BAG</v>
      </c>
      <c r="V124">
        <f>VLOOKUP(A:A,'[1]Inventory Laptop'!A:I,7,0)</f>
        <v>101911</v>
      </c>
      <c r="W124" t="str">
        <f>_xlfn.XLOOKUP($A124,'[1]Inventory Laptop'!A:A,'[1]Inventory Laptop'!H:H,1,0)</f>
        <v>YNZAL MARKETING CORP</v>
      </c>
      <c r="X124" t="str">
        <f>VLOOKUP(A:A,'[1]Inventory Laptop'!A:O,11,0)</f>
        <v>CMSTAR MANAGEMENT, INC.</v>
      </c>
      <c r="Y124" t="str">
        <f>VLOOKUP(A:A,'[1]Inventory Laptop'!A:O,12,0)</f>
        <v>Accounting</v>
      </c>
      <c r="Z124" t="str">
        <f>VLOOKUP(A:A,'[1]Inventory Laptop'!A:O,13,0)</f>
        <v>AVCMI-ACC-001</v>
      </c>
      <c r="AA124">
        <f>VLOOKUP(A:A,'[1]Inventory Laptop'!A:O,14,0)</f>
        <v>0</v>
      </c>
    </row>
    <row r="125" spans="1:27" x14ac:dyDescent="0.25">
      <c r="A125" t="s">
        <v>450</v>
      </c>
      <c r="B125" t="s">
        <v>30</v>
      </c>
      <c r="C125" t="s">
        <v>175</v>
      </c>
      <c r="D125" t="str">
        <f t="shared" si="1"/>
        <v xml:space="preserve">ANTIVOLA, MATTHEW </v>
      </c>
      <c r="E125" t="s">
        <v>451</v>
      </c>
      <c r="F125" t="str">
        <f>_xlfn.XLOOKUP(E125,[1]Employee!A:A,[1]Employee!D:D,"Not Found",0,1)</f>
        <v>FAMILY SHOPPERS UNLIMITED, INC.</v>
      </c>
      <c r="G125" t="str">
        <f>_xlfn.XLOOKUP(E125,[1]Employee!A:A,[1]Employee!E:E,"Not Found")</f>
        <v>AUDIT</v>
      </c>
      <c r="H125" t="str">
        <f>_xlfn.XLOOKUP(E125,[1]Employee!A:A,[1]Employee!F:F,"not FOund")&amp;", "&amp;_xlfn.XLOOKUP(E125,[1]Employee!A:A,[1]Employee!G:G,"Not Founf")</f>
        <v>COMPLIANCE AUDIT STAFF, HO LAS PINAS</v>
      </c>
      <c r="I125">
        <f>_xlfn.XLOOKUP(E125,[1]Employee!A:A,[1]Employee!I:I,"Not Found")</f>
        <v>9391951500</v>
      </c>
      <c r="J125">
        <v>45343</v>
      </c>
      <c r="K125" t="str">
        <f>_xlfn.XLOOKUP(E125,[1]Employee!A:A,[1]Employee!H:H,"Not Found")&amp;" "&amp;_xlfn.XLOOKUP(E125,[1]Employee!A:A,[1]Employee!K:K,"Not Found")</f>
        <v>DIRECT Active</v>
      </c>
      <c r="M125" t="s">
        <v>452</v>
      </c>
      <c r="N125" t="s">
        <v>34</v>
      </c>
      <c r="O125" t="s">
        <v>453</v>
      </c>
      <c r="P125" t="s">
        <v>454</v>
      </c>
      <c r="Q125" t="str">
        <f>VLOOKUP(A:A,'[1]Inventory Laptop'!A:B,2,0)</f>
        <v>HP</v>
      </c>
      <c r="R125" t="str">
        <f>VLOOKUP(A:A,'[1]Inventory Laptop'!A:C,3,0)</f>
        <v>450 G10 PROBOOK</v>
      </c>
      <c r="S125" t="str">
        <f>VLOOKUP(A:A,'[1]Inventory Laptop'!A:H,4,0)</f>
        <v>i5/8 GB DDR4 +8GB ADDTL./512 GB SSD/15.6"/WIN 11 PRO 64 BIT/CHARGER/3 YRS WARRANTY</v>
      </c>
      <c r="T125">
        <f>VLOOKUP(A:A,'[1]Inventory Laptop'!A:H,5,0)</f>
        <v>0</v>
      </c>
      <c r="U125" t="str">
        <f>VLOOKUP(A:A,'[1]Inventory Laptop'!A:H,6,0)</f>
        <v>W/ BAG</v>
      </c>
      <c r="V125">
        <f>VLOOKUP(A:A,'[1]Inventory Laptop'!A:I,7,0)</f>
        <v>8100034753</v>
      </c>
      <c r="W125" t="str">
        <f>_xlfn.XLOOKUP($A125,'[1]Inventory Laptop'!A:A,'[1]Inventory Laptop'!H:H,1,0)</f>
        <v>YNZAL MARKETING CORP</v>
      </c>
      <c r="X125" t="str">
        <f>VLOOKUP(A:A,'[1]Inventory Laptop'!A:O,11,0)</f>
        <v>FAMILY SHOPPERS UNLIMITED, INC.</v>
      </c>
      <c r="Y125" t="str">
        <f>VLOOKUP(A:A,'[1]Inventory Laptop'!A:O,12,0)</f>
        <v>Accounting</v>
      </c>
      <c r="Z125" t="str">
        <f>VLOOKUP(A:A,'[1]Inventory Laptop'!A:O,13,0)</f>
        <v>AVFSUI-ACC-001</v>
      </c>
      <c r="AA125" t="s">
        <v>161</v>
      </c>
    </row>
    <row r="126" spans="1:27" x14ac:dyDescent="0.25">
      <c r="A126" t="s">
        <v>450</v>
      </c>
      <c r="B126" t="s">
        <v>45</v>
      </c>
      <c r="C126" t="s">
        <v>175</v>
      </c>
      <c r="D126" t="str">
        <f t="shared" si="1"/>
        <v>DELLOMAS, RAVENE JAMES 45310</v>
      </c>
      <c r="E126" t="s">
        <v>452</v>
      </c>
      <c r="F126" t="str">
        <f>_xlfn.XLOOKUP(E126,[1]Employee!A:A,[1]Employee!D:D,"Not Found",0,1)</f>
        <v>FAMILY SHOPPERS UNLIMITED, INC.</v>
      </c>
      <c r="G126" t="str">
        <f>_xlfn.XLOOKUP(E126,[1]Employee!A:A,[1]Employee!E:E,"Not Found")</f>
        <v>AUDIT</v>
      </c>
      <c r="H126" t="str">
        <f>_xlfn.XLOOKUP(E126,[1]Employee!A:A,[1]Employee!F:F,"not FOund")&amp;", "&amp;_xlfn.XLOOKUP(E126,[1]Employee!A:A,[1]Employee!G:G,"Not Founf")</f>
        <v>AUDIT STAFF, HO LAS PINAS</v>
      </c>
      <c r="I126">
        <f>_xlfn.XLOOKUP(E126,[1]Employee!A:A,[1]Employee!I:I,"Not Found")</f>
        <v>9184017126</v>
      </c>
      <c r="J126">
        <v>45217</v>
      </c>
      <c r="K126" t="str">
        <f>_xlfn.XLOOKUP(E126,[1]Employee!A:A,[1]Employee!H:H,"Not Found")&amp;" "&amp;_xlfn.XLOOKUP(E126,[1]Employee!A:A,[1]Employee!K:K,"Not Found")</f>
        <v>DIRECT Active</v>
      </c>
      <c r="L126">
        <v>45310</v>
      </c>
      <c r="Q126" t="str">
        <f>VLOOKUP(A:A,'[1]Inventory Laptop'!A:B,2,0)</f>
        <v>HP</v>
      </c>
      <c r="R126" t="str">
        <f>VLOOKUP(A:A,'[1]Inventory Laptop'!A:C,3,0)</f>
        <v>450 G10 PROBOOK</v>
      </c>
      <c r="S126" t="str">
        <f>VLOOKUP(A:A,'[1]Inventory Laptop'!A:H,4,0)</f>
        <v>i5/8 GB DDR4 +8GB ADDTL./512 GB SSD/15.6"/WIN 11 PRO 64 BIT/CHARGER/3 YRS WARRANTY</v>
      </c>
      <c r="T126">
        <f>VLOOKUP(A:A,'[1]Inventory Laptop'!A:H,5,0)</f>
        <v>0</v>
      </c>
      <c r="U126" t="str">
        <f>VLOOKUP(A:A,'[1]Inventory Laptop'!A:H,6,0)</f>
        <v>W/ BAG</v>
      </c>
      <c r="V126">
        <f>VLOOKUP(A:A,'[1]Inventory Laptop'!A:I,7,0)</f>
        <v>8100034753</v>
      </c>
      <c r="W126" t="str">
        <f>_xlfn.XLOOKUP($A126,'[1]Inventory Laptop'!A:A,'[1]Inventory Laptop'!H:H,1,0)</f>
        <v>YNZAL MARKETING CORP</v>
      </c>
      <c r="X126" t="str">
        <f>VLOOKUP(A:A,'[1]Inventory Laptop'!A:O,11,0)</f>
        <v>FAMILY SHOPPERS UNLIMITED, INC.</v>
      </c>
      <c r="Y126" t="str">
        <f>VLOOKUP(A:A,'[1]Inventory Laptop'!A:O,12,0)</f>
        <v>Accounting</v>
      </c>
      <c r="Z126" t="str">
        <f>VLOOKUP(A:A,'[1]Inventory Laptop'!A:O,13,0)</f>
        <v>AVFSUI-ACC-001</v>
      </c>
      <c r="AA126" t="str">
        <f>VLOOKUP(A:A,'[1]Inventory Laptop'!A:O,14,0)</f>
        <v>Transfer</v>
      </c>
    </row>
    <row r="127" spans="1:27" x14ac:dyDescent="0.25">
      <c r="A127" t="s">
        <v>455</v>
      </c>
      <c r="B127" t="s">
        <v>45</v>
      </c>
      <c r="C127" t="str">
        <f>VLOOKUP($A127,'[1]Inventory Laptop'!A:N,10,0)</f>
        <v>ACCTNG - PINKY BANHIT</v>
      </c>
      <c r="D127" t="str">
        <f t="shared" si="1"/>
        <v>SANTOS, MARK JOSEPH 45365</v>
      </c>
      <c r="E127" t="s">
        <v>456</v>
      </c>
      <c r="F127" t="str">
        <f>_xlfn.XLOOKUP(E127,[1]Employee!A:A,[1]Employee!D:D,"Not Found",0,1)</f>
        <v>ALLDAY MARTS INC.</v>
      </c>
      <c r="G127" t="str">
        <f>_xlfn.XLOOKUP(E127,[1]Employee!A:A,[1]Employee!E:E,"Not Found")</f>
        <v>E- COMMERCE</v>
      </c>
      <c r="H127" t="str">
        <f>_xlfn.XLOOKUP(E127,[1]Employee!A:A,[1]Employee!F:F,"not FOund")&amp;", "&amp;_xlfn.XLOOKUP(E127,[1]Employee!A:A,[1]Employee!G:G,"Not Founf")</f>
        <v>ECOMM LEAD, HO LAS PINAS</v>
      </c>
      <c r="I127">
        <f>_xlfn.XLOOKUP(E127,[1]Employee!A:A,[1]Employee!I:I,"Not Found")</f>
        <v>9054303537</v>
      </c>
      <c r="J127">
        <v>45279</v>
      </c>
      <c r="K127" t="str">
        <f>_xlfn.XLOOKUP(E127,[1]Employee!A:A,[1]Employee!H:H,"Not Found")&amp;" "&amp;_xlfn.XLOOKUP(E127,[1]Employee!A:A,[1]Employee!K:K,"Not Found")</f>
        <v>DIRECT Active</v>
      </c>
      <c r="L127">
        <v>45365</v>
      </c>
      <c r="Q127" t="str">
        <f>VLOOKUP(A:A,'[1]Inventory Laptop'!A:B,2,0)</f>
        <v>HP</v>
      </c>
      <c r="R127" t="str">
        <f>VLOOKUP(A:A,'[1]Inventory Laptop'!A:C,3,0)</f>
        <v>450 G10 PROBOOK</v>
      </c>
      <c r="S127" t="str">
        <f>VLOOKUP(A:A,'[1]Inventory Laptop'!A:H,4,0)</f>
        <v>i5/8 GB DDR4 +8GB ADDTL./512 GB SSD/15.6"/WIN 11 PRO 64 BIT/CHARGER/3 YRS WARRANTY</v>
      </c>
      <c r="T127">
        <f>VLOOKUP(A:A,'[1]Inventory Laptop'!A:H,5,0)</f>
        <v>0</v>
      </c>
      <c r="U127" t="str">
        <f>VLOOKUP(A:A,'[1]Inventory Laptop'!A:H,6,0)</f>
        <v>W/ BAG</v>
      </c>
      <c r="V127">
        <f>VLOOKUP(A:A,'[1]Inventory Laptop'!A:I,7,0)</f>
        <v>8100034753</v>
      </c>
      <c r="W127" t="str">
        <f>_xlfn.XLOOKUP($A127,'[1]Inventory Laptop'!A:A,'[1]Inventory Laptop'!H:H,1,0)</f>
        <v>YNZAL MARKETING CORP</v>
      </c>
      <c r="X127" t="str">
        <f>VLOOKUP(A:A,'[1]Inventory Laptop'!A:O,11,0)</f>
        <v>ALLDAY MARTS INC.</v>
      </c>
      <c r="Y127" t="str">
        <f>VLOOKUP(A:A,'[1]Inventory Laptop'!A:O,12,0)</f>
        <v>E- Commerce</v>
      </c>
      <c r="Z127" t="str">
        <f>VLOOKUP(A:A,'[1]Inventory Laptop'!A:O,13,0)</f>
        <v>AVAMI-ECOM-001</v>
      </c>
      <c r="AA127">
        <f>VLOOKUP(A:A,'[1]Inventory Laptop'!A:O,14,0)</f>
        <v>0</v>
      </c>
    </row>
    <row r="128" spans="1:27" x14ac:dyDescent="0.25">
      <c r="A128" t="s">
        <v>457</v>
      </c>
      <c r="B128" t="s">
        <v>45</v>
      </c>
      <c r="C128" t="s">
        <v>315</v>
      </c>
      <c r="D128" t="str">
        <f t="shared" si="1"/>
        <v xml:space="preserve">MAJADAS, MARLON </v>
      </c>
      <c r="E128" t="s">
        <v>458</v>
      </c>
      <c r="F128" t="str">
        <f>_xlfn.XLOOKUP(E128,[1]Employee!A:A,[1]Employee!D:D,"Not Found",0,1)</f>
        <v>ALLHOME CORP.</v>
      </c>
      <c r="G128" t="str">
        <f>_xlfn.XLOOKUP(E128,[1]Employee!A:A,[1]Employee!E:E,"Not Found")</f>
        <v>STORE - OPERATIONS</v>
      </c>
      <c r="H128" t="str">
        <f>_xlfn.XLOOKUP(E128,[1]Employee!A:A,[1]Employee!F:F,"not FOund")&amp;", "&amp;_xlfn.XLOOKUP(E128,[1]Employee!A:A,[1]Employee!G:G,"Not Founf")</f>
        <v>CLUSTER HEAD OPERATIOMINTAL, HO LAS PINAS</v>
      </c>
      <c r="I128">
        <f>_xlfn.XLOOKUP(E128,[1]Employee!A:A,[1]Employee!I:I,"Not Found")</f>
        <v>9455219471</v>
      </c>
      <c r="J128">
        <v>45216</v>
      </c>
      <c r="K128" t="str">
        <f>_xlfn.XLOOKUP(E128,[1]Employee!A:A,[1]Employee!H:H,"Not Found")&amp;" "&amp;_xlfn.XLOOKUP(E128,[1]Employee!A:A,[1]Employee!K:K,"Not Found")</f>
        <v>DIRECT Active</v>
      </c>
      <c r="Q128" t="str">
        <f>VLOOKUP(A:A,'[1]Inventory Laptop'!A:B,2,0)</f>
        <v>HP</v>
      </c>
      <c r="R128" t="str">
        <f>VLOOKUP(A:A,'[1]Inventory Laptop'!A:C,3,0)</f>
        <v>450 G10 PROBOOK</v>
      </c>
      <c r="S128" t="str">
        <f>VLOOKUP(A:A,'[1]Inventory Laptop'!A:H,4,0)</f>
        <v>i5/8 GB DDR4 +8GB ADDTL./512 GB SSD/15.6"/WIN 11 PRO 64 BIT/CHARGER/3 YRS WARRANTY</v>
      </c>
      <c r="T128">
        <f>VLOOKUP(A:A,'[1]Inventory Laptop'!A:H,5,0)</f>
        <v>0</v>
      </c>
      <c r="U128" t="str">
        <f>VLOOKUP(A:A,'[1]Inventory Laptop'!A:H,6,0)</f>
        <v>W/ BAG</v>
      </c>
      <c r="V128">
        <f>VLOOKUP(A:A,'[1]Inventory Laptop'!A:I,7,0)</f>
        <v>8000371479</v>
      </c>
      <c r="W128" t="str">
        <f>_xlfn.XLOOKUP($A128,'[1]Inventory Laptop'!A:A,'[1]Inventory Laptop'!H:H,1,0)</f>
        <v>YNZAL MARKETING CORP</v>
      </c>
      <c r="X128" t="str">
        <f>VLOOKUP(A:A,'[1]Inventory Laptop'!A:O,11,0)</f>
        <v>ALLHOME CORP.</v>
      </c>
      <c r="Y128" t="str">
        <f>VLOOKUP(A:A,'[1]Inventory Laptop'!A:O,12,0)</f>
        <v>Central - Operations</v>
      </c>
      <c r="Z128" t="str">
        <f>VLOOKUP(A:A,'[1]Inventory Laptop'!A:O,13,0)</f>
        <v>AVAHC-OPS-003</v>
      </c>
      <c r="AA128">
        <f>VLOOKUP(A:A,'[1]Inventory Laptop'!A:O,14,0)</f>
        <v>0</v>
      </c>
    </row>
    <row r="129" spans="1:27" x14ac:dyDescent="0.25">
      <c r="A129" t="s">
        <v>459</v>
      </c>
      <c r="B129" t="s">
        <v>45</v>
      </c>
      <c r="C129" t="s">
        <v>231</v>
      </c>
      <c r="D129" t="str">
        <f t="shared" si="1"/>
        <v>DAEP, ERICA MARIE MILLEN 45376</v>
      </c>
      <c r="E129" t="s">
        <v>460</v>
      </c>
      <c r="F129" t="str">
        <f>_xlfn.XLOOKUP(E129,[1]Employee!A:A,[1]Employee!D:D,"Not Found",0,1)</f>
        <v>ALLDAY MARTS INC.</v>
      </c>
      <c r="G129" t="str">
        <f>_xlfn.XLOOKUP(E129,[1]Employee!A:A,[1]Employee!E:E,"Not Found")</f>
        <v>HUMAN RESOURCES</v>
      </c>
      <c r="H129" t="str">
        <f>_xlfn.XLOOKUP(E129,[1]Employee!A:A,[1]Employee!F:F,"not FOund")&amp;", "&amp;_xlfn.XLOOKUP(E129,[1]Employee!A:A,[1]Employee!G:G,"Not Founf")</f>
        <v>HUMAN RESOURCE, HO LAS PINAS</v>
      </c>
      <c r="I129">
        <f>_xlfn.XLOOKUP(E129,[1]Employee!A:A,[1]Employee!I:I,"Not Found")</f>
        <v>9624200442</v>
      </c>
      <c r="J129">
        <v>45274</v>
      </c>
      <c r="K129" t="str">
        <f>_xlfn.XLOOKUP(E129,[1]Employee!A:A,[1]Employee!H:H,"Not Found")&amp;" "&amp;_xlfn.XLOOKUP(E129,[1]Employee!A:A,[1]Employee!K:K,"Not Found")</f>
        <v>DIRECT Active</v>
      </c>
      <c r="L129">
        <v>45376</v>
      </c>
      <c r="M129" t="s">
        <v>461</v>
      </c>
      <c r="N129" t="s">
        <v>108</v>
      </c>
      <c r="O129" t="s">
        <v>290</v>
      </c>
      <c r="P129" t="s">
        <v>462</v>
      </c>
      <c r="Q129" t="str">
        <f>VLOOKUP(A:A,'[1]Inventory Laptop'!A:B,2,0)</f>
        <v>HP</v>
      </c>
      <c r="R129" t="str">
        <f>VLOOKUP(A:A,'[1]Inventory Laptop'!A:C,3,0)</f>
        <v>NB 86J69PA</v>
      </c>
      <c r="S129" t="str">
        <f>VLOOKUP(A:A,'[1]Inventory Laptop'!A:H,4,0)</f>
        <v>i5/8 GB DDR4/512 GB SSD/15.6"/WIN 11 HOME 64 BIT/CHARGER/3 YRS WARRANTY</v>
      </c>
      <c r="T129">
        <f>VLOOKUP(A:A,'[1]Inventory Laptop'!A:H,5,0)</f>
        <v>0</v>
      </c>
      <c r="U129" t="str">
        <f>VLOOKUP(A:A,'[1]Inventory Laptop'!A:H,6,0)</f>
        <v>W/ BAG</v>
      </c>
      <c r="V129">
        <f>VLOOKUP(A:A,'[1]Inventory Laptop'!A:I,7,0)</f>
        <v>8871118824</v>
      </c>
      <c r="W129" t="str">
        <f>_xlfn.XLOOKUP($A129,'[1]Inventory Laptop'!A:A,'[1]Inventory Laptop'!H:H,1,0)</f>
        <v>ALLHOME CORP.</v>
      </c>
      <c r="X129" t="str">
        <f>VLOOKUP(A:A,'[1]Inventory Laptop'!A:O,11,0)</f>
        <v>ALLDAY MARTS INC.</v>
      </c>
      <c r="Y129" t="str">
        <f>VLOOKUP(A:A,'[1]Inventory Laptop'!A:O,12,0)</f>
        <v>Human Resources</v>
      </c>
      <c r="Z129" t="str">
        <f>VLOOKUP(A:A,'[1]Inventory Laptop'!A:O,13,0)</f>
        <v>AVAMI-HRD-001</v>
      </c>
      <c r="AA129">
        <f>VLOOKUP(A:A,'[1]Inventory Laptop'!A:O,14,0)</f>
        <v>0</v>
      </c>
    </row>
    <row r="130" spans="1:27" x14ac:dyDescent="0.25">
      <c r="A130" t="s">
        <v>459</v>
      </c>
      <c r="B130" t="s">
        <v>45</v>
      </c>
      <c r="C130" t="str">
        <f>VLOOKUP($A130,'[1]Inventory Laptop'!A:J,10,0)</f>
        <v xml:space="preserve">HR - FREDYLENE BALENSOSA </v>
      </c>
      <c r="D130" t="str">
        <f t="shared" si="1"/>
        <v>VILLANUEVA, RONA FAITH 45261</v>
      </c>
      <c r="E130" t="s">
        <v>461</v>
      </c>
      <c r="F130" t="str">
        <f>_xlfn.XLOOKUP(E130,[1]Employee!A:A,[1]Employee!D:D,"Not Found",0,1)</f>
        <v>ALLDAY MARTS INC.</v>
      </c>
      <c r="G130" t="str">
        <f>_xlfn.XLOOKUP(E130,[1]Employee!A:A,[1]Employee!E:E,"Not Found")</f>
        <v>HUMAN RESOURCES</v>
      </c>
      <c r="H130" t="str">
        <f>_xlfn.XLOOKUP(E130,[1]Employee!A:A,[1]Employee!F:F,"not FOund")&amp;", "&amp;_xlfn.XLOOKUP(E130,[1]Employee!A:A,[1]Employee!G:G,"Not Founf")</f>
        <v>HR RECRUITMENT, HO LAS PINAS</v>
      </c>
      <c r="I130">
        <f>_xlfn.XLOOKUP(E130,[1]Employee!A:A,[1]Employee!I:I,"Not Found")</f>
        <v>9076479827</v>
      </c>
      <c r="J130">
        <v>45225</v>
      </c>
      <c r="K130" t="str">
        <f>_xlfn.XLOOKUP(E130,[1]Employee!A:A,[1]Employee!H:H,"Not Found")&amp;" "&amp;_xlfn.XLOOKUP(E130,[1]Employee!A:A,[1]Employee!K:K,"Not Found")</f>
        <v>DIRECT Active</v>
      </c>
      <c r="L130">
        <v>45261</v>
      </c>
      <c r="Q130" t="str">
        <f>VLOOKUP(A:A,'[1]Inventory Laptop'!A:B,2,0)</f>
        <v>HP</v>
      </c>
      <c r="R130" t="str">
        <f>VLOOKUP(A:A,'[1]Inventory Laptop'!A:C,3,0)</f>
        <v>NB 86J69PA</v>
      </c>
      <c r="S130" t="str">
        <f>VLOOKUP(A:A,'[1]Inventory Laptop'!A:H,4,0)</f>
        <v>i5/8 GB DDR4/512 GB SSD/15.6"/WIN 11 HOME 64 BIT/CHARGER/3 YRS WARRANTY</v>
      </c>
      <c r="T130">
        <f>VLOOKUP(A:A,'[1]Inventory Laptop'!A:H,5,0)</f>
        <v>0</v>
      </c>
      <c r="U130" t="str">
        <f>VLOOKUP(A:A,'[1]Inventory Laptop'!A:H,6,0)</f>
        <v>W/ BAG</v>
      </c>
      <c r="V130">
        <f>VLOOKUP(A:A,'[1]Inventory Laptop'!A:I,7,0)</f>
        <v>8871118824</v>
      </c>
      <c r="W130" t="str">
        <f>_xlfn.XLOOKUP($A130,'[1]Inventory Laptop'!A:A,'[1]Inventory Laptop'!H:H,1,0)</f>
        <v>ALLHOME CORP.</v>
      </c>
      <c r="X130" t="str">
        <f>VLOOKUP(A:A,'[1]Inventory Laptop'!A:O,11,0)</f>
        <v>ALLDAY MARTS INC.</v>
      </c>
      <c r="Y130" t="str">
        <f>VLOOKUP(A:A,'[1]Inventory Laptop'!A:O,12,0)</f>
        <v>Human Resources</v>
      </c>
      <c r="Z130" t="str">
        <f>VLOOKUP(A:A,'[1]Inventory Laptop'!A:O,13,0)</f>
        <v>AVAMI-HRD-001</v>
      </c>
      <c r="AA130">
        <f>VLOOKUP(A:A,'[1]Inventory Laptop'!A:O,14,0)</f>
        <v>0</v>
      </c>
    </row>
    <row r="131" spans="1:27" x14ac:dyDescent="0.25">
      <c r="A131" t="s">
        <v>463</v>
      </c>
      <c r="B131" t="s">
        <v>45</v>
      </c>
      <c r="C131" t="str">
        <f>VLOOKUP($A131,'[1]Inventory Laptop'!A:J,10,0)</f>
        <v xml:space="preserve">HR - FREDYLENE BALENSOSA </v>
      </c>
      <c r="D131" t="str">
        <f t="shared" si="1"/>
        <v>DE QUIROZ, JONALLY 45307</v>
      </c>
      <c r="E131" t="s">
        <v>464</v>
      </c>
      <c r="F131" t="str">
        <f>_xlfn.XLOOKUP(E131,[1]Employee!A:A,[1]Employee!D:D,"Not Found",0,1)</f>
        <v>ALLDAY MARTS INC.</v>
      </c>
      <c r="G131" t="str">
        <f>_xlfn.XLOOKUP(E131,[1]Employee!A:A,[1]Employee!E:E,"Not Found")</f>
        <v>HUMAN RESOURCES</v>
      </c>
      <c r="H131" t="str">
        <f>_xlfn.XLOOKUP(E131,[1]Employee!A:A,[1]Employee!F:F,"not FOund")&amp;", "&amp;_xlfn.XLOOKUP(E131,[1]Employee!A:A,[1]Employee!G:G,"Not Founf")</f>
        <v>HR RECRUITMENT, HO LAS PINAS</v>
      </c>
      <c r="I131">
        <f>_xlfn.XLOOKUP(E131,[1]Employee!A:A,[1]Employee!I:I,"Not Found")</f>
        <v>9103609931</v>
      </c>
      <c r="J131">
        <v>45225</v>
      </c>
      <c r="K131" t="str">
        <f>_xlfn.XLOOKUP(E131,[1]Employee!A:A,[1]Employee!H:H,"Not Found")&amp;" "&amp;_xlfn.XLOOKUP(E131,[1]Employee!A:A,[1]Employee!K:K,"Not Found")</f>
        <v>DIRECT Active</v>
      </c>
      <c r="L131">
        <v>45307</v>
      </c>
      <c r="Q131" t="str">
        <f>VLOOKUP(A:A,'[1]Inventory Laptop'!A:B,2,0)</f>
        <v>HP</v>
      </c>
      <c r="R131" t="str">
        <f>VLOOKUP(A:A,'[1]Inventory Laptop'!A:C,3,0)</f>
        <v>NB 86J69PA</v>
      </c>
      <c r="S131" t="str">
        <f>VLOOKUP(A:A,'[1]Inventory Laptop'!A:H,4,0)</f>
        <v>i5/8 GB DDR4/512 GB SSD/15.6"/WIN 11 HOME 64 BIT/CHARGER/3 YRS WARRANTY</v>
      </c>
      <c r="T131">
        <f>VLOOKUP(A:A,'[1]Inventory Laptop'!A:H,5,0)</f>
        <v>0</v>
      </c>
      <c r="U131" t="str">
        <f>VLOOKUP(A:A,'[1]Inventory Laptop'!A:H,6,0)</f>
        <v>W/ BAG</v>
      </c>
      <c r="V131">
        <f>VLOOKUP(A:A,'[1]Inventory Laptop'!A:I,7,0)</f>
        <v>8871118824</v>
      </c>
      <c r="W131" t="str">
        <f>_xlfn.XLOOKUP($A131,'[1]Inventory Laptop'!A:A,'[1]Inventory Laptop'!H:H,1,0)</f>
        <v>ALLHOME CORP.</v>
      </c>
      <c r="X131" t="str">
        <f>VLOOKUP(A:A,'[1]Inventory Laptop'!A:O,11,0)</f>
        <v>ALLDAY MARTS INC.</v>
      </c>
      <c r="Y131" t="str">
        <f>VLOOKUP(A:A,'[1]Inventory Laptop'!A:O,12,0)</f>
        <v>Human Resources</v>
      </c>
      <c r="Z131" t="str">
        <f>VLOOKUP(A:A,'[1]Inventory Laptop'!A:O,13,0)</f>
        <v>AVAMI-HRD-002</v>
      </c>
      <c r="AA131">
        <f>VLOOKUP(A:A,'[1]Inventory Laptop'!A:O,14,0)</f>
        <v>0</v>
      </c>
    </row>
    <row r="132" spans="1:27" x14ac:dyDescent="0.25">
      <c r="A132" t="s">
        <v>465</v>
      </c>
      <c r="B132" t="s">
        <v>45</v>
      </c>
      <c r="C132" t="str">
        <f>VLOOKUP($A132,'[1]Inventory Laptop'!A:N,10,0)</f>
        <v>HR - KRISTEL TILOS</v>
      </c>
      <c r="D132" t="str">
        <f t="shared" ref="D132:D195" si="2">E132&amp;" "&amp;L132</f>
        <v>BENEMERITO, JHOBETH 45414</v>
      </c>
      <c r="E132" t="s">
        <v>466</v>
      </c>
      <c r="F132" t="str">
        <f>_xlfn.XLOOKUP(E132,[1]Employee!A:A,[1]Employee!D:D,"Not Found",0,1)</f>
        <v>ALLDAY MARTS INC.</v>
      </c>
      <c r="G132" t="str">
        <f>_xlfn.XLOOKUP(E132,[1]Employee!A:A,[1]Employee!E:E,"Not Found")</f>
        <v>PLANNING</v>
      </c>
      <c r="H132" t="str">
        <f>_xlfn.XLOOKUP(E132,[1]Employee!A:A,[1]Employee!F:F,"not FOund")&amp;", "&amp;_xlfn.XLOOKUP(E132,[1]Employee!A:A,[1]Employee!G:G,"Not Founf")</f>
        <v>PLANNING LEAD, HO LAS PINAS</v>
      </c>
      <c r="I132">
        <f>_xlfn.XLOOKUP(E132,[1]Employee!A:A,[1]Employee!I:I,"Not Found")</f>
        <v>9452043991</v>
      </c>
      <c r="J132">
        <v>45272</v>
      </c>
      <c r="K132" t="str">
        <f>_xlfn.XLOOKUP(E132,[1]Employee!A:A,[1]Employee!H:H,"Not Found")&amp;" "&amp;_xlfn.XLOOKUP(E132,[1]Employee!A:A,[1]Employee!K:K,"Not Found")</f>
        <v>DIRECT Active</v>
      </c>
      <c r="L132">
        <v>45414</v>
      </c>
      <c r="Q132" t="str">
        <f>VLOOKUP(A:A,'[1]Inventory Laptop'!A:B,2,0)</f>
        <v>HP</v>
      </c>
      <c r="R132" t="str">
        <f>VLOOKUP(A:A,'[1]Inventory Laptop'!A:C,3,0)</f>
        <v>ZBOOK POWER G10</v>
      </c>
      <c r="S132" t="str">
        <f>VLOOKUP(A:A,'[1]Inventory Laptop'!A:H,4,0)</f>
        <v>i7/16 GB DDR4/1 TB SSD/15.6"/WIN 11 PRO 64 BIT/CHARGER/3 YRS WARRANTY</v>
      </c>
      <c r="T132">
        <f>VLOOKUP(A:A,'[1]Inventory Laptop'!A:H,5,0)</f>
        <v>0</v>
      </c>
      <c r="U132" t="str">
        <f>VLOOKUP(A:A,'[1]Inventory Laptop'!A:H,6,0)</f>
        <v>BAG WITH MOUSE</v>
      </c>
      <c r="V132">
        <f>VLOOKUP(A:A,'[1]Inventory Laptop'!A:I,7,0)</f>
        <v>8871143719</v>
      </c>
      <c r="W132" t="str">
        <f>_xlfn.XLOOKUP($A132,'[1]Inventory Laptop'!A:A,'[1]Inventory Laptop'!H:H,1,0)</f>
        <v>INTEGRATED COMPUTER SYSTEMS, INC.</v>
      </c>
      <c r="X132" t="str">
        <f>VLOOKUP(A:A,'[1]Inventory Laptop'!A:O,11,0)</f>
        <v>ALLDAY MARTS INC.</v>
      </c>
      <c r="Y132" t="str">
        <f>VLOOKUP(A:A,'[1]Inventory Laptop'!A:O,12,0)</f>
        <v>Planning</v>
      </c>
      <c r="Z132" t="str">
        <f>VLOOKUP(A:A,'[1]Inventory Laptop'!A:O,13,0)</f>
        <v>AVAMI-PLAN-001</v>
      </c>
      <c r="AA132">
        <f>VLOOKUP(A:A,'[1]Inventory Laptop'!A:O,14,0)</f>
        <v>0</v>
      </c>
    </row>
    <row r="133" spans="1:27" x14ac:dyDescent="0.25">
      <c r="A133" t="s">
        <v>467</v>
      </c>
      <c r="B133" t="s">
        <v>30</v>
      </c>
      <c r="C133" t="s">
        <v>315</v>
      </c>
      <c r="D133" t="str">
        <f t="shared" si="2"/>
        <v>CRUZ, MA. ANGELICA 45394</v>
      </c>
      <c r="E133" t="s">
        <v>468</v>
      </c>
      <c r="F133" t="str">
        <f>_xlfn.XLOOKUP(E133,[1]Employee!A:A,[1]Employee!D:D,"Not Found",0,1)</f>
        <v>THE VILLAGE SERVER, INC.</v>
      </c>
      <c r="G133" t="str">
        <f>_xlfn.XLOOKUP(E133,[1]Employee!A:A,[1]Employee!E:E,"Not Found")</f>
        <v>CENTRAL OPERATIONS</v>
      </c>
      <c r="H133" t="str">
        <f>_xlfn.XLOOKUP(E133,[1]Employee!A:A,[1]Employee!F:F,"not FOund")&amp;", "&amp;_xlfn.XLOOKUP(E133,[1]Employee!A:A,[1]Employee!G:G,"Not Founf")</f>
        <v>OPERATION ASSISTANT, HO LAS PINAS</v>
      </c>
      <c r="I133">
        <f>_xlfn.XLOOKUP(E133,[1]Employee!A:A,[1]Employee!I:I,"Not Found")</f>
        <v>0</v>
      </c>
      <c r="K133" t="str">
        <f>_xlfn.XLOOKUP(E133,[1]Employee!A:A,[1]Employee!H:H,"Not Found")&amp;" "&amp;_xlfn.XLOOKUP(E133,[1]Employee!A:A,[1]Employee!K:K,"Not Found")</f>
        <v>DIRECT Active</v>
      </c>
      <c r="L133">
        <v>45394</v>
      </c>
      <c r="M133" t="s">
        <v>469</v>
      </c>
      <c r="N133" t="s">
        <v>59</v>
      </c>
      <c r="O133" t="s">
        <v>290</v>
      </c>
      <c r="P133" t="s">
        <v>470</v>
      </c>
      <c r="Q133" t="str">
        <f>VLOOKUP(A:A,'[1]Inventory Laptop'!A:B,2,0)</f>
        <v>HP</v>
      </c>
      <c r="R133" t="str">
        <f>VLOOKUP(A:A,'[1]Inventory Laptop'!A:C,3,0)</f>
        <v>440 G05 PROBOOK</v>
      </c>
      <c r="S133" t="str">
        <f>VLOOKUP(A:A,'[1]Inventory Laptop'!A:H,4,0)</f>
        <v>i5/8GB DDR4/1 TB HDD/14.0"/WIN 11 PRO 64 BIT/CHARGER/3 YRS WARRANTY</v>
      </c>
      <c r="T133">
        <f>VLOOKUP(A:A,'[1]Inventory Laptop'!A:H,5,0)</f>
        <v>0</v>
      </c>
      <c r="U133" t="str">
        <f>VLOOKUP(A:A,'[1]Inventory Laptop'!A:H,6,0)</f>
        <v>W/ BAG</v>
      </c>
      <c r="V133">
        <f>VLOOKUP(A:A,'[1]Inventory Laptop'!A:I,7,0)</f>
        <v>0</v>
      </c>
      <c r="W133" t="str">
        <f>_xlfn.XLOOKUP($A133,'[1]Inventory Laptop'!A:A,'[1]Inventory Laptop'!H:H,1,0)</f>
        <v>MERIDIAN I.T. CORPORATION</v>
      </c>
      <c r="X133" t="str">
        <f>VLOOKUP(A:A,'[1]Inventory Laptop'!A:O,11,0)</f>
        <v>ALLDAY RETAIL CONCEPTS INC.</v>
      </c>
      <c r="Y133" t="str">
        <f>VLOOKUP(A:A,'[1]Inventory Laptop'!A:O,12,0)</f>
        <v>Central Operations</v>
      </c>
      <c r="Z133" t="str">
        <f>VLOOKUP(A:A,'[1]Inventory Laptop'!A:O,13,0)</f>
        <v>HOF-ADR-OPSL016</v>
      </c>
      <c r="AA133" t="str">
        <f>VLOOKUP(A:A,'[1]Inventory Laptop'!A:O,14,0)</f>
        <v>Service Laptop</v>
      </c>
    </row>
    <row r="134" spans="1:27" x14ac:dyDescent="0.25">
      <c r="A134" t="s">
        <v>467</v>
      </c>
      <c r="B134" t="s">
        <v>30</v>
      </c>
      <c r="C134" t="s">
        <v>471</v>
      </c>
      <c r="D134" t="str">
        <f t="shared" si="2"/>
        <v>GUINANAO, MARY JOY 45324</v>
      </c>
      <c r="E134" t="s">
        <v>472</v>
      </c>
      <c r="F134" t="str">
        <f>_xlfn.XLOOKUP(E134,[1]Employee!A:A,[1]Employee!D:D,"Not Found",0,1)</f>
        <v>ALLHOME CORP.</v>
      </c>
      <c r="G134" t="str">
        <f>_xlfn.XLOOKUP(E134,[1]Employee!A:A,[1]Employee!E:E,"Not Found")</f>
        <v>HUMAN RESOURCES</v>
      </c>
      <c r="H134" t="str">
        <f>_xlfn.XLOOKUP(E134,[1]Employee!A:A,[1]Employee!F:F,"not FOund")&amp;", "&amp;_xlfn.XLOOKUP(E134,[1]Employee!A:A,[1]Employee!G:G,"Not Founf")</f>
        <v>HR RECRUITMENT, HO LAS PINAS</v>
      </c>
      <c r="I134">
        <f>_xlfn.XLOOKUP(E134,[1]Employee!A:A,[1]Employee!I:I,"Not Found")</f>
        <v>9319553017</v>
      </c>
      <c r="J134">
        <v>45225</v>
      </c>
      <c r="K134" t="str">
        <f>_xlfn.XLOOKUP(E134,[1]Employee!A:A,[1]Employee!H:H,"Not Found")&amp;" "&amp;_xlfn.XLOOKUP(E134,[1]Employee!A:A,[1]Employee!K:K,"Not Found")</f>
        <v>DIRECT Active</v>
      </c>
      <c r="L134">
        <v>45324</v>
      </c>
      <c r="Q134" t="str">
        <f>VLOOKUP(A:A,'[1]Inventory Laptop'!A:B,2,0)</f>
        <v>HP</v>
      </c>
      <c r="R134" t="str">
        <f>VLOOKUP(A:A,'[1]Inventory Laptop'!A:C,3,0)</f>
        <v>440 G05 PROBOOK</v>
      </c>
      <c r="S134" t="str">
        <f>VLOOKUP(A:A,'[1]Inventory Laptop'!A:H,4,0)</f>
        <v>i5/8GB DDR4/1 TB HDD/14.0"/WIN 11 PRO 64 BIT/CHARGER/3 YRS WARRANTY</v>
      </c>
      <c r="T134">
        <f>VLOOKUP(A:A,'[1]Inventory Laptop'!A:H,5,0)</f>
        <v>0</v>
      </c>
      <c r="U134" t="str">
        <f>VLOOKUP(A:A,'[1]Inventory Laptop'!A:H,6,0)</f>
        <v>W/ BAG</v>
      </c>
      <c r="V134">
        <f>VLOOKUP(A:A,'[1]Inventory Laptop'!A:I,7,0)</f>
        <v>0</v>
      </c>
      <c r="W134" t="str">
        <f>_xlfn.XLOOKUP($A134,'[1]Inventory Laptop'!A:A,'[1]Inventory Laptop'!H:H,1,0)</f>
        <v>MERIDIAN I.T. CORPORATION</v>
      </c>
      <c r="X134" t="str">
        <f>VLOOKUP(A:A,'[1]Inventory Laptop'!A:O,11,0)</f>
        <v>ALLDAY RETAIL CONCEPTS INC.</v>
      </c>
      <c r="Y134" t="str">
        <f>VLOOKUP(A:A,'[1]Inventory Laptop'!A:O,12,0)</f>
        <v>Central Operations</v>
      </c>
      <c r="Z134" t="str">
        <f>VLOOKUP(A:A,'[1]Inventory Laptop'!A:O,13,0)</f>
        <v>HOF-ADR-OPSL016</v>
      </c>
      <c r="AA134" t="str">
        <f>VLOOKUP(A:A,'[1]Inventory Laptop'!A:O,14,0)</f>
        <v>Service Laptop</v>
      </c>
    </row>
    <row r="135" spans="1:27" x14ac:dyDescent="0.25">
      <c r="A135" t="s">
        <v>473</v>
      </c>
      <c r="B135" t="s">
        <v>30</v>
      </c>
      <c r="C135" t="s">
        <v>474</v>
      </c>
      <c r="D135" t="str">
        <f t="shared" si="2"/>
        <v>TINA, ROQUESSA MARIE 45244</v>
      </c>
      <c r="E135" t="s">
        <v>474</v>
      </c>
      <c r="F135" t="str">
        <f>_xlfn.XLOOKUP(E135,[1]Employee!A:A,[1]Employee!D:D,"Not Found",0,1)</f>
        <v>ALLDAY RETAIL CONCEPTS INC.</v>
      </c>
      <c r="G135" t="str">
        <f>_xlfn.XLOOKUP(E135,[1]Employee!A:A,[1]Employee!E:E,"Not Found")</f>
        <v>FINANCE</v>
      </c>
      <c r="H135" t="str">
        <f>_xlfn.XLOOKUP(E135,[1]Employee!A:A,[1]Employee!F:F,"not FOund")&amp;", "&amp;_xlfn.XLOOKUP(E135,[1]Employee!A:A,[1]Employee!G:G,"Not Founf")</f>
        <v>FINANCE, HO LAS PINAS</v>
      </c>
      <c r="I135">
        <f>_xlfn.XLOOKUP(E135,[1]Employee!A:A,[1]Employee!I:I,"Not Found")</f>
        <v>9190846328</v>
      </c>
      <c r="J135">
        <v>45240</v>
      </c>
      <c r="K135" t="str">
        <f>_xlfn.XLOOKUP(E135,[1]Employee!A:A,[1]Employee!H:H,"Not Found")&amp;" "&amp;_xlfn.XLOOKUP(E135,[1]Employee!A:A,[1]Employee!K:K,"Not Found")</f>
        <v>DIRECT Active</v>
      </c>
      <c r="L135">
        <v>45244</v>
      </c>
      <c r="M135" t="s">
        <v>475</v>
      </c>
      <c r="N135" t="s">
        <v>34</v>
      </c>
      <c r="O135" t="s">
        <v>476</v>
      </c>
      <c r="P135" t="s">
        <v>477</v>
      </c>
      <c r="Q135" t="str">
        <f>VLOOKUP(A:A,'[1]Inventory Laptop'!A:B,2,0)</f>
        <v>HP</v>
      </c>
      <c r="R135" t="str">
        <f>VLOOKUP(A:A,'[1]Inventory Laptop'!A:C,3,0)</f>
        <v>440 G06 PROBOOK</v>
      </c>
      <c r="S135" t="str">
        <f>VLOOKUP(A:A,'[1]Inventory Laptop'!A:H,4,0)</f>
        <v>i5/8 GB DDR4/512 GB SSD/14.0"/WIN 10 PRO 64 BIT/CHARGER/3 YRS WARRANTY</v>
      </c>
      <c r="T135">
        <f>VLOOKUP(A:A,'[1]Inventory Laptop'!A:H,5,0)</f>
        <v>0</v>
      </c>
      <c r="U135" t="str">
        <f>VLOOKUP(A:A,'[1]Inventory Laptop'!A:H,6,0)</f>
        <v>W/O BAG</v>
      </c>
      <c r="V135">
        <f>VLOOKUP(A:A,'[1]Inventory Laptop'!A:I,7,0)</f>
        <v>0</v>
      </c>
      <c r="W135" t="str">
        <f>_xlfn.XLOOKUP($A135,'[1]Inventory Laptop'!A:A,'[1]Inventory Laptop'!H:H,1,0)</f>
        <v>MERIDIAN I.T. CORPORATION</v>
      </c>
      <c r="X135" t="str">
        <f>VLOOKUP(A:A,'[1]Inventory Laptop'!A:O,11,0)</f>
        <v>ALLDAY MARTS INC.</v>
      </c>
      <c r="Y135" t="str">
        <f>VLOOKUP(A:A,'[1]Inventory Laptop'!A:O,12,0)</f>
        <v>Human Resources</v>
      </c>
      <c r="Z135" t="str">
        <f>VLOOKUP(A:A,'[1]Inventory Laptop'!A:O,13,0)</f>
        <v>HOF-ADM-HRDL002</v>
      </c>
      <c r="AA135" t="str">
        <f>VLOOKUP(A:A,'[1]Inventory Laptop'!A:O,14,0)</f>
        <v>Service Laptop</v>
      </c>
    </row>
    <row r="136" spans="1:27" x14ac:dyDescent="0.25">
      <c r="A136" t="s">
        <v>473</v>
      </c>
      <c r="B136" t="s">
        <v>30</v>
      </c>
      <c r="C136" t="s">
        <v>475</v>
      </c>
      <c r="D136" t="str">
        <f t="shared" si="2"/>
        <v>GALVANTE, LEO 45239</v>
      </c>
      <c r="E136" t="s">
        <v>475</v>
      </c>
      <c r="F136" t="str">
        <f>_xlfn.XLOOKUP(E136,[1]Employee!A:A,[1]Employee!D:D,"Not Found",0,1)</f>
        <v>FAMILY SHOPPERS UNLIMITED, INC.</v>
      </c>
      <c r="G136" t="str">
        <f>_xlfn.XLOOKUP(E136,[1]Employee!A:A,[1]Employee!E:E,"Not Found")</f>
        <v>CENTRAL - OPERATIONS</v>
      </c>
      <c r="H136" t="str">
        <f>_xlfn.XLOOKUP(E136,[1]Employee!A:A,[1]Employee!F:F,"not FOund")&amp;", "&amp;_xlfn.XLOOKUP(E136,[1]Employee!A:A,[1]Employee!G:G,"Not Founf")</f>
        <v>CLUSTER HEAD OPERATION, HO LAS PINAS</v>
      </c>
      <c r="I136">
        <f>_xlfn.XLOOKUP(E136,[1]Employee!A:A,[1]Employee!I:I,"Not Found")</f>
        <v>9673465222</v>
      </c>
      <c r="J136">
        <v>45217</v>
      </c>
      <c r="K136" t="str">
        <f>_xlfn.XLOOKUP(E136,[1]Employee!A:A,[1]Employee!H:H,"Not Found")&amp;" "&amp;_xlfn.XLOOKUP(E136,[1]Employee!A:A,[1]Employee!K:K,"Not Found")</f>
        <v>DIRECT Active</v>
      </c>
      <c r="L136">
        <v>45239</v>
      </c>
      <c r="Q136" t="str">
        <f>VLOOKUP(A:A,'[1]Inventory Laptop'!A:B,2,0)</f>
        <v>HP</v>
      </c>
      <c r="R136" t="str">
        <f>VLOOKUP(A:A,'[1]Inventory Laptop'!A:C,3,0)</f>
        <v>440 G06 PROBOOK</v>
      </c>
      <c r="S136" t="str">
        <f>VLOOKUP(A:A,'[1]Inventory Laptop'!A:H,4,0)</f>
        <v>i5/8 GB DDR4/512 GB SSD/14.0"/WIN 10 PRO 64 BIT/CHARGER/3 YRS WARRANTY</v>
      </c>
      <c r="T136">
        <f>VLOOKUP(A:A,'[1]Inventory Laptop'!A:H,5,0)</f>
        <v>0</v>
      </c>
      <c r="U136" t="str">
        <f>VLOOKUP(A:A,'[1]Inventory Laptop'!A:H,6,0)</f>
        <v>W/O BAG</v>
      </c>
      <c r="V136">
        <f>VLOOKUP(A:A,'[1]Inventory Laptop'!A:I,7,0)</f>
        <v>0</v>
      </c>
      <c r="W136" t="str">
        <f>_xlfn.XLOOKUP($A136,'[1]Inventory Laptop'!A:A,'[1]Inventory Laptop'!H:H,1,0)</f>
        <v>MERIDIAN I.T. CORPORATION</v>
      </c>
      <c r="X136" t="str">
        <f>VLOOKUP(A:A,'[1]Inventory Laptop'!A:O,11,0)</f>
        <v>ALLDAY MARTS INC.</v>
      </c>
      <c r="Y136" t="str">
        <f>VLOOKUP(A:A,'[1]Inventory Laptop'!A:O,12,0)</f>
        <v>Human Resources</v>
      </c>
      <c r="Z136" t="str">
        <f>VLOOKUP(A:A,'[1]Inventory Laptop'!A:O,13,0)</f>
        <v>HOF-ADM-HRDL002</v>
      </c>
      <c r="AA136" t="str">
        <f>VLOOKUP(A:A,'[1]Inventory Laptop'!A:O,14,0)</f>
        <v>Service Laptop</v>
      </c>
    </row>
    <row r="137" spans="1:27" x14ac:dyDescent="0.25">
      <c r="A137" t="s">
        <v>478</v>
      </c>
      <c r="B137" t="s">
        <v>30</v>
      </c>
      <c r="C137" t="s">
        <v>479</v>
      </c>
      <c r="D137" t="str">
        <f t="shared" si="2"/>
        <v xml:space="preserve">DORADO, JOY </v>
      </c>
      <c r="E137" t="s">
        <v>188</v>
      </c>
      <c r="F137" t="str">
        <f>_xlfn.XLOOKUP(E137,[1]Employee!A:A,[1]Employee!D:D,"Not Found",0,1)</f>
        <v>ALLDAY RETAIL CONCEPTS INC.</v>
      </c>
      <c r="G137" t="str">
        <f>_xlfn.XLOOKUP(E137,[1]Employee!A:A,[1]Employee!E:E,"Not Found")</f>
        <v>FINANCE</v>
      </c>
      <c r="H137" t="str">
        <f>_xlfn.XLOOKUP(E137,[1]Employee!A:A,[1]Employee!F:F,"not FOund")&amp;", "&amp;_xlfn.XLOOKUP(E137,[1]Employee!A:A,[1]Employee!G:G,"Not Founf")</f>
        <v>FINANCE STAFF, HO LAS PINAS</v>
      </c>
      <c r="I137">
        <f>_xlfn.XLOOKUP(E137,[1]Employee!A:A,[1]Employee!I:I,"Not Found")</f>
        <v>9858694548</v>
      </c>
      <c r="J137">
        <v>45411</v>
      </c>
      <c r="K137" t="str">
        <f>_xlfn.XLOOKUP(E137,[1]Employee!A:A,[1]Employee!H:H,"Not Found")&amp;" "&amp;_xlfn.XLOOKUP(E137,[1]Employee!A:A,[1]Employee!K:K,"Not Found")</f>
        <v>DIRECT Active</v>
      </c>
      <c r="M137" t="s">
        <v>480</v>
      </c>
      <c r="N137" t="s">
        <v>66</v>
      </c>
      <c r="O137" t="s">
        <v>159</v>
      </c>
      <c r="P137" t="s">
        <v>481</v>
      </c>
      <c r="Q137" t="str">
        <f>VLOOKUP(A:A,'[1]Inventory Laptop'!A:B,2,0)</f>
        <v>ASUS</v>
      </c>
      <c r="R137" t="str">
        <f>VLOOKUP(A:A,'[1]Inventory Laptop'!A:C,3,0)</f>
        <v>ASUS X415</v>
      </c>
      <c r="S137" t="str">
        <f>VLOOKUP(A:A,'[1]Inventory Laptop'!A:H,4,0)</f>
        <v>i5/8 GB DDR4/512 GB HDD/14.0"/WIN 10 PRO 64 BIT/CHARGER/3 YRS WARRANTY</v>
      </c>
      <c r="T137">
        <f>VLOOKUP(A:A,'[1]Inventory Laptop'!A:H,5,0)</f>
        <v>0</v>
      </c>
      <c r="U137" t="str">
        <f>VLOOKUP(A:A,'[1]Inventory Laptop'!A:H,6,0)</f>
        <v>W/ BAG</v>
      </c>
      <c r="V137">
        <f>VLOOKUP(A:A,'[1]Inventory Laptop'!A:I,7,0)</f>
        <v>0</v>
      </c>
      <c r="W137" t="str">
        <f>_xlfn.XLOOKUP($A137,'[1]Inventory Laptop'!A:A,'[1]Inventory Laptop'!H:H,1,0)</f>
        <v>JUMP SOLUTIONS INC.</v>
      </c>
      <c r="X137" t="str">
        <f>VLOOKUP(A:A,'[1]Inventory Laptop'!A:O,11,0)</f>
        <v>ALLDAY RETAIL CONCEPTS INC.</v>
      </c>
      <c r="Y137" t="str">
        <f>VLOOKUP(A:A,'[1]Inventory Laptop'!A:O,12,0)</f>
        <v>Accounting</v>
      </c>
      <c r="Z137" t="str">
        <f>VLOOKUP(A:A,'[1]Inventory Laptop'!A:O,13,0)</f>
        <v>AVARCI-ACC-</v>
      </c>
      <c r="AA137" t="str">
        <f>VLOOKUP(A:A,'[1]Inventory Laptop'!A:O,14,0)</f>
        <v>Transfer</v>
      </c>
    </row>
    <row r="138" spans="1:27" x14ac:dyDescent="0.25">
      <c r="A138" t="s">
        <v>482</v>
      </c>
      <c r="B138" t="s">
        <v>30</v>
      </c>
      <c r="C138" t="s">
        <v>479</v>
      </c>
      <c r="D138" t="str">
        <f t="shared" si="2"/>
        <v>DORADO, JOY 45414</v>
      </c>
      <c r="E138" t="s">
        <v>188</v>
      </c>
      <c r="F138" t="str">
        <f>_xlfn.XLOOKUP(E138,[1]Employee!A:A,[1]Employee!D:D,"Not Found",0,1)</f>
        <v>ALLDAY RETAIL CONCEPTS INC.</v>
      </c>
      <c r="G138" t="str">
        <f>_xlfn.XLOOKUP(E138,[1]Employee!A:A,[1]Employee!E:E,"Not Found")</f>
        <v>FINANCE</v>
      </c>
      <c r="H138" t="str">
        <f>_xlfn.XLOOKUP(E138,[1]Employee!A:A,[1]Employee!F:F,"not FOund")&amp;", "&amp;_xlfn.XLOOKUP(E138,[1]Employee!A:A,[1]Employee!G:G,"Not Founf")</f>
        <v>FINANCE STAFF, HO LAS PINAS</v>
      </c>
      <c r="I138">
        <f>_xlfn.XLOOKUP(E138,[1]Employee!A:A,[1]Employee!I:I,"Not Found")</f>
        <v>9858694548</v>
      </c>
      <c r="J138">
        <v>45411</v>
      </c>
      <c r="K138" t="str">
        <f>_xlfn.XLOOKUP(E138,[1]Employee!A:A,[1]Employee!H:H,"Not Found")&amp;" "&amp;_xlfn.XLOOKUP(E138,[1]Employee!A:A,[1]Employee!K:K,"Not Found")</f>
        <v>DIRECT Active</v>
      </c>
      <c r="L138">
        <v>45414</v>
      </c>
      <c r="M138" t="s">
        <v>483</v>
      </c>
      <c r="N138" t="s">
        <v>41</v>
      </c>
      <c r="O138" t="s">
        <v>476</v>
      </c>
      <c r="Q138" t="str">
        <f>VLOOKUP(A:A,'[1]Inventory Laptop'!A:B,2,0)</f>
        <v>HP</v>
      </c>
      <c r="R138" t="str">
        <f>VLOOKUP(A:A,'[1]Inventory Laptop'!A:C,3,0)</f>
        <v>440 G06 PROBOOK</v>
      </c>
      <c r="S138" t="str">
        <f>VLOOKUP(A:A,'[1]Inventory Laptop'!A:H,4,0)</f>
        <v>i5/8GB DDR4/1 TB HDD/14.0"/WIN 11 PRO 64 BIT/CHARGER/3 YRS WARRANTY</v>
      </c>
      <c r="T138">
        <f>VLOOKUP(A:A,'[1]Inventory Laptop'!A:H,5,0)</f>
        <v>0</v>
      </c>
      <c r="U138" t="str">
        <f>VLOOKUP(A:A,'[1]Inventory Laptop'!A:H,6,0)</f>
        <v>W/O BAG</v>
      </c>
      <c r="V138">
        <f>VLOOKUP(A:A,'[1]Inventory Laptop'!A:I,7,0)</f>
        <v>0</v>
      </c>
      <c r="W138" t="str">
        <f>_xlfn.XLOOKUP($A138,'[1]Inventory Laptop'!A:A,'[1]Inventory Laptop'!H:H,1,0)</f>
        <v>MERIDIAN I.T. CORPORATION</v>
      </c>
      <c r="X138" t="str">
        <f>VLOOKUP(A:A,'[1]Inventory Laptop'!A:O,11,0)</f>
        <v>THE VILLAGE SERVER, INC.</v>
      </c>
      <c r="Y138" t="str">
        <f>VLOOKUP(A:A,'[1]Inventory Laptop'!A:O,12,0)</f>
        <v>Business System</v>
      </c>
      <c r="Z138" t="str">
        <f>VLOOKUP(A:A,'[1]Inventory Laptop'!A:O,13,0)</f>
        <v>AVTVSI-ITG-004</v>
      </c>
      <c r="AA138" t="str">
        <f>VLOOKUP(A:A,'[1]Inventory Laptop'!A:O,14,0)</f>
        <v>Service Laptop</v>
      </c>
    </row>
    <row r="139" spans="1:27" x14ac:dyDescent="0.25">
      <c r="A139" t="s">
        <v>482</v>
      </c>
      <c r="B139" t="s">
        <v>30</v>
      </c>
      <c r="C139" t="s">
        <v>484</v>
      </c>
      <c r="D139" t="str">
        <f t="shared" si="2"/>
        <v xml:space="preserve">DULAY, JOCELYN </v>
      </c>
      <c r="E139" t="s">
        <v>485</v>
      </c>
      <c r="F139" t="str">
        <f>_xlfn.XLOOKUP(E139,[1]Employee!A:A,[1]Employee!D:D,"Not Found",0,1)</f>
        <v>CMSTAR MANAGEMENT, INC.</v>
      </c>
      <c r="G139" t="str">
        <f>_xlfn.XLOOKUP(E139,[1]Employee!A:A,[1]Employee!E:E,"Not Found")</f>
        <v>CENTRAL - OPERATIONS</v>
      </c>
      <c r="H139" t="str">
        <f>_xlfn.XLOOKUP(E139,[1]Employee!A:A,[1]Employee!F:F,"not FOund")&amp;", "&amp;_xlfn.XLOOKUP(E139,[1]Employee!A:A,[1]Employee!G:G,"Not Founf")</f>
        <v>64 SOMBRERO OPERATION, HO LAS PINAS</v>
      </c>
      <c r="I139">
        <f>_xlfn.XLOOKUP(E139,[1]Employee!A:A,[1]Employee!I:I,"Not Found")</f>
        <v>9972179521</v>
      </c>
      <c r="J139">
        <v>45369</v>
      </c>
      <c r="K139" t="str">
        <f>_xlfn.XLOOKUP(E139,[1]Employee!A:A,[1]Employee!H:H,"Not Found")&amp;" "&amp;_xlfn.XLOOKUP(E139,[1]Employee!A:A,[1]Employee!K:K,"Not Found")</f>
        <v>DIRECT Active</v>
      </c>
      <c r="M139" t="s">
        <v>486</v>
      </c>
      <c r="N139" t="s">
        <v>59</v>
      </c>
      <c r="O139" t="s">
        <v>159</v>
      </c>
      <c r="P139" t="s">
        <v>487</v>
      </c>
      <c r="Q139" t="str">
        <f>VLOOKUP(A:A,'[1]Inventory Laptop'!A:B,2,0)</f>
        <v>HP</v>
      </c>
      <c r="R139" t="str">
        <f>VLOOKUP(A:A,'[1]Inventory Laptop'!A:C,3,0)</f>
        <v>440 G06 PROBOOK</v>
      </c>
      <c r="S139" t="str">
        <f>VLOOKUP(A:A,'[1]Inventory Laptop'!A:H,4,0)</f>
        <v>i5/8GB DDR4/1 TB HDD/14.0"/WIN 11 PRO 64 BIT/CHARGER/3 YRS WARRANTY</v>
      </c>
      <c r="T139">
        <f>VLOOKUP(A:A,'[1]Inventory Laptop'!A:H,5,0)</f>
        <v>0</v>
      </c>
      <c r="U139" t="str">
        <f>VLOOKUP(A:A,'[1]Inventory Laptop'!A:H,6,0)</f>
        <v>W/O BAG</v>
      </c>
      <c r="V139">
        <f>VLOOKUP(A:A,'[1]Inventory Laptop'!A:I,7,0)</f>
        <v>0</v>
      </c>
      <c r="W139" t="str">
        <f>_xlfn.XLOOKUP($A139,'[1]Inventory Laptop'!A:A,'[1]Inventory Laptop'!H:H,1,0)</f>
        <v>MERIDIAN I.T. CORPORATION</v>
      </c>
      <c r="X139" t="str">
        <f>VLOOKUP(A:A,'[1]Inventory Laptop'!A:O,11,0)</f>
        <v>THE VILLAGE SERVER, INC.</v>
      </c>
      <c r="Y139" t="str">
        <f>VLOOKUP(A:A,'[1]Inventory Laptop'!A:O,12,0)</f>
        <v>Business System</v>
      </c>
      <c r="Z139" t="str">
        <f>VLOOKUP(A:A,'[1]Inventory Laptop'!A:O,13,0)</f>
        <v>AVTVSI-ITG-004</v>
      </c>
      <c r="AA139" t="str">
        <f>VLOOKUP(A:A,'[1]Inventory Laptop'!A:O,14,0)</f>
        <v>Service Laptop</v>
      </c>
    </row>
    <row r="140" spans="1:27" x14ac:dyDescent="0.25">
      <c r="A140" t="s">
        <v>482</v>
      </c>
      <c r="B140" t="s">
        <v>30</v>
      </c>
      <c r="C140" t="s">
        <v>488</v>
      </c>
      <c r="D140" t="str">
        <f t="shared" si="2"/>
        <v>TINDOGAN, JEAHAN 45306</v>
      </c>
      <c r="E140" t="s">
        <v>302</v>
      </c>
      <c r="F140" t="str">
        <f>_xlfn.XLOOKUP(E140,[1]Employee!A:A,[1]Employee!D:D,"Not Found",0,1)</f>
        <v>ALLDAY MARTS INC.</v>
      </c>
      <c r="G140" t="str">
        <f>_xlfn.XLOOKUP(E140,[1]Employee!A:A,[1]Employee!E:E,"Not Found")</f>
        <v>MERCHANDISING</v>
      </c>
      <c r="H140" t="str">
        <f>_xlfn.XLOOKUP(E140,[1]Employee!A:A,[1]Employee!F:F,"not FOund")&amp;", "&amp;_xlfn.XLOOKUP(E140,[1]Employee!A:A,[1]Employee!G:G,"Not Founf")</f>
        <v>DIVISION HEAD MERCHANDISING, HO LAS PINAS</v>
      </c>
      <c r="I140">
        <f>_xlfn.XLOOKUP(E140,[1]Employee!A:A,[1]Employee!I:I,"Not Found")</f>
        <v>9774481373</v>
      </c>
      <c r="K140" t="str">
        <f>_xlfn.XLOOKUP(E140,[1]Employee!A:A,[1]Employee!H:H,"Not Found")&amp;" "&amp;_xlfn.XLOOKUP(E140,[1]Employee!A:A,[1]Employee!K:K,"Not Found")</f>
        <v>DIRECT Active</v>
      </c>
      <c r="L140">
        <v>45306</v>
      </c>
      <c r="M140" t="s">
        <v>489</v>
      </c>
      <c r="N140" t="s">
        <v>108</v>
      </c>
      <c r="O140" t="s">
        <v>490</v>
      </c>
      <c r="P140" t="s">
        <v>491</v>
      </c>
      <c r="Q140" t="str">
        <f>VLOOKUP(A:A,'[1]Inventory Laptop'!A:B,2,0)</f>
        <v>HP</v>
      </c>
      <c r="R140" t="str">
        <f>VLOOKUP(A:A,'[1]Inventory Laptop'!A:C,3,0)</f>
        <v>440 G06 PROBOOK</v>
      </c>
      <c r="S140" t="str">
        <f>VLOOKUP(A:A,'[1]Inventory Laptop'!A:H,4,0)</f>
        <v>i5/8GB DDR4/1 TB HDD/14.0"/WIN 11 PRO 64 BIT/CHARGER/3 YRS WARRANTY</v>
      </c>
      <c r="T140">
        <f>VLOOKUP(A:A,'[1]Inventory Laptop'!A:H,5,0)</f>
        <v>0</v>
      </c>
      <c r="U140" t="str">
        <f>VLOOKUP(A:A,'[1]Inventory Laptop'!A:H,6,0)</f>
        <v>W/O BAG</v>
      </c>
      <c r="V140">
        <f>VLOOKUP(A:A,'[1]Inventory Laptop'!A:I,7,0)</f>
        <v>0</v>
      </c>
      <c r="W140" t="str">
        <f>_xlfn.XLOOKUP($A140,'[1]Inventory Laptop'!A:A,'[1]Inventory Laptop'!H:H,1,0)</f>
        <v>MERIDIAN I.T. CORPORATION</v>
      </c>
      <c r="X140" t="str">
        <f>VLOOKUP(A:A,'[1]Inventory Laptop'!A:O,11,0)</f>
        <v>THE VILLAGE SERVER, INC.</v>
      </c>
      <c r="Y140" t="str">
        <f>VLOOKUP(A:A,'[1]Inventory Laptop'!A:O,12,0)</f>
        <v>Business System</v>
      </c>
      <c r="Z140" t="str">
        <f>VLOOKUP(A:A,'[1]Inventory Laptop'!A:O,13,0)</f>
        <v>AVTVSI-ITG-004</v>
      </c>
      <c r="AA140" t="str">
        <f>VLOOKUP(A:A,'[1]Inventory Laptop'!A:O,14,0)</f>
        <v>Service Laptop</v>
      </c>
    </row>
    <row r="141" spans="1:27" x14ac:dyDescent="0.25">
      <c r="A141" t="s">
        <v>482</v>
      </c>
      <c r="B141" t="s">
        <v>30</v>
      </c>
      <c r="C141" t="s">
        <v>492</v>
      </c>
      <c r="D141" t="str">
        <f t="shared" si="2"/>
        <v>BENEMERITO, JHOBETH 45272</v>
      </c>
      <c r="E141" t="s">
        <v>466</v>
      </c>
      <c r="F141" t="str">
        <f>_xlfn.XLOOKUP(E141,[1]Employee!A:A,[1]Employee!D:D,"Not Found",0,1)</f>
        <v>ALLDAY MARTS INC.</v>
      </c>
      <c r="G141" t="str">
        <f>_xlfn.XLOOKUP(E141,[1]Employee!A:A,[1]Employee!E:E,"Not Found")</f>
        <v>PLANNING</v>
      </c>
      <c r="H141" t="str">
        <f>_xlfn.XLOOKUP(E141,[1]Employee!A:A,[1]Employee!F:F,"not FOund")&amp;", "&amp;_xlfn.XLOOKUP(E141,[1]Employee!A:A,[1]Employee!G:G,"Not Founf")</f>
        <v>PLANNING LEAD, HO LAS PINAS</v>
      </c>
      <c r="I141">
        <f>_xlfn.XLOOKUP(E141,[1]Employee!A:A,[1]Employee!I:I,"Not Found")</f>
        <v>9452043991</v>
      </c>
      <c r="J141">
        <v>45258</v>
      </c>
      <c r="K141" t="str">
        <f>_xlfn.XLOOKUP(E141,[1]Employee!A:A,[1]Employee!H:H,"Not Found")&amp;" "&amp;_xlfn.XLOOKUP(E141,[1]Employee!A:A,[1]Employee!K:K,"Not Found")</f>
        <v>DIRECT Active</v>
      </c>
      <c r="L141">
        <v>45272</v>
      </c>
      <c r="M141" t="s">
        <v>321</v>
      </c>
      <c r="N141" t="s">
        <v>108</v>
      </c>
      <c r="O141" t="s">
        <v>267</v>
      </c>
      <c r="P141" t="s">
        <v>493</v>
      </c>
      <c r="Q141" t="str">
        <f>VLOOKUP(A:A,'[1]Inventory Laptop'!A:B,2,0)</f>
        <v>HP</v>
      </c>
      <c r="R141" t="str">
        <f>VLOOKUP(A:A,'[1]Inventory Laptop'!A:C,3,0)</f>
        <v>440 G06 PROBOOK</v>
      </c>
      <c r="S141" t="str">
        <f>VLOOKUP(A:A,'[1]Inventory Laptop'!A:H,4,0)</f>
        <v>i5/8GB DDR4/1 TB HDD/14.0"/WIN 11 PRO 64 BIT/CHARGER/3 YRS WARRANTY</v>
      </c>
      <c r="T141">
        <f>VLOOKUP(A:A,'[1]Inventory Laptop'!A:H,5,0)</f>
        <v>0</v>
      </c>
      <c r="U141" t="str">
        <f>VLOOKUP(A:A,'[1]Inventory Laptop'!A:H,6,0)</f>
        <v>W/O BAG</v>
      </c>
      <c r="V141">
        <f>VLOOKUP(A:A,'[1]Inventory Laptop'!A:I,7,0)</f>
        <v>0</v>
      </c>
      <c r="W141" t="str">
        <f>_xlfn.XLOOKUP($A141,'[1]Inventory Laptop'!A:A,'[1]Inventory Laptop'!H:H,1,0)</f>
        <v>MERIDIAN I.T. CORPORATION</v>
      </c>
      <c r="X141" t="str">
        <f>VLOOKUP(A:A,'[1]Inventory Laptop'!A:O,11,0)</f>
        <v>THE VILLAGE SERVER, INC.</v>
      </c>
      <c r="Y141" t="str">
        <f>VLOOKUP(A:A,'[1]Inventory Laptop'!A:O,12,0)</f>
        <v>Business System</v>
      </c>
      <c r="Z141" t="str">
        <f>VLOOKUP(A:A,'[1]Inventory Laptop'!A:O,13,0)</f>
        <v>AVTVSI-ITG-004</v>
      </c>
      <c r="AA141" t="str">
        <f>VLOOKUP(A:A,'[1]Inventory Laptop'!A:O,14,0)</f>
        <v>Service Laptop</v>
      </c>
    </row>
    <row r="142" spans="1:27" x14ac:dyDescent="0.25">
      <c r="A142" t="s">
        <v>482</v>
      </c>
      <c r="B142" t="s">
        <v>30</v>
      </c>
      <c r="C142" t="s">
        <v>494</v>
      </c>
      <c r="D142" t="str">
        <f t="shared" si="2"/>
        <v>YNOT, RENALYN 45250</v>
      </c>
      <c r="E142" t="s">
        <v>321</v>
      </c>
      <c r="F142" t="str">
        <f>_xlfn.XLOOKUP(E142,[1]Employee!A:A,[1]Employee!D:D,"Not Found",0,1)</f>
        <v>ALLDAY MARTS INC.</v>
      </c>
      <c r="G142" t="str">
        <f>_xlfn.XLOOKUP(E142,[1]Employee!A:A,[1]Employee!E:E,"Not Found")</f>
        <v>SUPPLY CHAIN</v>
      </c>
      <c r="H142" t="str">
        <f>_xlfn.XLOOKUP(E142,[1]Employee!A:A,[1]Employee!F:F,"not FOund")&amp;", "&amp;_xlfn.XLOOKUP(E142,[1]Employee!A:A,[1]Employee!G:G,"Not Founf")</f>
        <v>REPLENISHMENT SUPERVISOR, HO LAS PINAS</v>
      </c>
      <c r="I142">
        <f>_xlfn.XLOOKUP(E142,[1]Employee!A:A,[1]Employee!I:I,"Not Found")</f>
        <v>9954310993</v>
      </c>
      <c r="J142">
        <v>45224</v>
      </c>
      <c r="K142" t="str">
        <f>_xlfn.XLOOKUP(E142,[1]Employee!A:A,[1]Employee!H:H,"Not Found")&amp;" "&amp;_xlfn.XLOOKUP(E142,[1]Employee!A:A,[1]Employee!K:K,"Not Found")</f>
        <v>DIRECT Active</v>
      </c>
      <c r="L142">
        <v>45250</v>
      </c>
      <c r="M142" t="s">
        <v>426</v>
      </c>
      <c r="N142" t="s">
        <v>52</v>
      </c>
      <c r="O142" t="s">
        <v>267</v>
      </c>
      <c r="P142" t="s">
        <v>495</v>
      </c>
      <c r="Q142" t="str">
        <f>VLOOKUP(A:A,'[1]Inventory Laptop'!A:B,2,0)</f>
        <v>HP</v>
      </c>
      <c r="R142" t="str">
        <f>VLOOKUP(A:A,'[1]Inventory Laptop'!A:C,3,0)</f>
        <v>440 G06 PROBOOK</v>
      </c>
      <c r="S142" t="str">
        <f>VLOOKUP(A:A,'[1]Inventory Laptop'!A:H,4,0)</f>
        <v>i5/8GB DDR4/1 TB HDD/14.0"/WIN 11 PRO 64 BIT/CHARGER/3 YRS WARRANTY</v>
      </c>
      <c r="T142">
        <f>VLOOKUP(A:A,'[1]Inventory Laptop'!A:H,5,0)</f>
        <v>0</v>
      </c>
      <c r="U142" t="str">
        <f>VLOOKUP(A:A,'[1]Inventory Laptop'!A:H,6,0)</f>
        <v>W/O BAG</v>
      </c>
      <c r="V142">
        <f>VLOOKUP(A:A,'[1]Inventory Laptop'!A:I,7,0)</f>
        <v>0</v>
      </c>
      <c r="W142" t="str">
        <f>_xlfn.XLOOKUP($A142,'[1]Inventory Laptop'!A:A,'[1]Inventory Laptop'!H:H,1,0)</f>
        <v>MERIDIAN I.T. CORPORATION</v>
      </c>
      <c r="X142" t="str">
        <f>VLOOKUP(A:A,'[1]Inventory Laptop'!A:O,11,0)</f>
        <v>THE VILLAGE SERVER, INC.</v>
      </c>
      <c r="Y142" t="str">
        <f>VLOOKUP(A:A,'[1]Inventory Laptop'!A:O,12,0)</f>
        <v>Business System</v>
      </c>
      <c r="Z142" t="str">
        <f>VLOOKUP(A:A,'[1]Inventory Laptop'!A:O,13,0)</f>
        <v>AVTVSI-ITG-004</v>
      </c>
      <c r="AA142" t="str">
        <f>VLOOKUP(A:A,'[1]Inventory Laptop'!A:O,14,0)</f>
        <v>Service Laptop</v>
      </c>
    </row>
    <row r="143" spans="1:27" x14ac:dyDescent="0.25">
      <c r="A143" t="s">
        <v>482</v>
      </c>
      <c r="B143" t="s">
        <v>30</v>
      </c>
      <c r="C143" t="s">
        <v>315</v>
      </c>
      <c r="D143" t="str">
        <f t="shared" si="2"/>
        <v>ARJONA, RACQUEL 45222</v>
      </c>
      <c r="E143" t="s">
        <v>426</v>
      </c>
      <c r="F143" t="str">
        <f>_xlfn.XLOOKUP(E143,[1]Employee!A:A,[1]Employee!D:D,"Not Found",0,1)</f>
        <v>THE VILLAGE SERVER, INC.</v>
      </c>
      <c r="G143" t="str">
        <f>_xlfn.XLOOKUP(E143,[1]Employee!A:A,[1]Employee!E:E,"Not Found")</f>
        <v>SUPPLY CHAIN</v>
      </c>
      <c r="H143" t="str">
        <f>_xlfn.XLOOKUP(E143,[1]Employee!A:A,[1]Employee!F:F,"not FOund")&amp;", "&amp;_xlfn.XLOOKUP(E143,[1]Employee!A:A,[1]Employee!G:G,"Not Founf")</f>
        <v>SUPPLY CHAIN PLANNING HEAD, HO LAS PINAS</v>
      </c>
      <c r="I143">
        <f>_xlfn.XLOOKUP(E143,[1]Employee!A:A,[1]Employee!I:I,"Not Found")</f>
        <v>9985900402</v>
      </c>
      <c r="J143">
        <v>45210</v>
      </c>
      <c r="K143" t="str">
        <f>_xlfn.XLOOKUP(E143,[1]Employee!A:A,[1]Employee!H:H,"Not Found")&amp;" "&amp;_xlfn.XLOOKUP(E143,[1]Employee!A:A,[1]Employee!K:K,"Not Found")</f>
        <v>DIRECT Active</v>
      </c>
      <c r="L143">
        <v>45222</v>
      </c>
      <c r="Q143" t="str">
        <f>VLOOKUP(A:A,'[1]Inventory Laptop'!A:B,2,0)</f>
        <v>HP</v>
      </c>
      <c r="R143" t="str">
        <f>VLOOKUP(A:A,'[1]Inventory Laptop'!A:C,3,0)</f>
        <v>440 G06 PROBOOK</v>
      </c>
      <c r="S143" t="str">
        <f>VLOOKUP(A:A,'[1]Inventory Laptop'!A:H,4,0)</f>
        <v>i5/8GB DDR4/1 TB HDD/14.0"/WIN 11 PRO 64 BIT/CHARGER/3 YRS WARRANTY</v>
      </c>
      <c r="T143">
        <f>VLOOKUP(A:A,'[1]Inventory Laptop'!A:H,5,0)</f>
        <v>0</v>
      </c>
      <c r="U143" t="str">
        <f>VLOOKUP(A:A,'[1]Inventory Laptop'!A:H,6,0)</f>
        <v>W/O BAG</v>
      </c>
      <c r="V143">
        <f>VLOOKUP(A:A,'[1]Inventory Laptop'!A:I,7,0)</f>
        <v>0</v>
      </c>
      <c r="W143" t="str">
        <f>_xlfn.XLOOKUP($A143,'[1]Inventory Laptop'!A:A,'[1]Inventory Laptop'!H:H,1,0)</f>
        <v>MERIDIAN I.T. CORPORATION</v>
      </c>
      <c r="X143" t="str">
        <f>VLOOKUP(A:A,'[1]Inventory Laptop'!A:O,11,0)</f>
        <v>THE VILLAGE SERVER, INC.</v>
      </c>
      <c r="Y143" t="str">
        <f>VLOOKUP(A:A,'[1]Inventory Laptop'!A:O,12,0)</f>
        <v>Business System</v>
      </c>
      <c r="Z143" t="str">
        <f>VLOOKUP(A:A,'[1]Inventory Laptop'!A:O,13,0)</f>
        <v>AVTVSI-ITG-004</v>
      </c>
      <c r="AA143" t="str">
        <f>VLOOKUP(A:A,'[1]Inventory Laptop'!A:O,14,0)</f>
        <v>Service Laptop</v>
      </c>
    </row>
    <row r="144" spans="1:27" x14ac:dyDescent="0.25">
      <c r="A144" t="s">
        <v>496</v>
      </c>
      <c r="B144" t="s">
        <v>30</v>
      </c>
      <c r="C144" t="s">
        <v>497</v>
      </c>
      <c r="D144" t="str">
        <f t="shared" si="2"/>
        <v xml:space="preserve">CECE, CLARICE </v>
      </c>
      <c r="E144" t="s">
        <v>498</v>
      </c>
      <c r="F144" t="str">
        <f>_xlfn.XLOOKUP(E144,[1]Employee!A:A,[1]Employee!D:D,"Not Found",0,1)</f>
        <v>THE VILLAGE SERVER, INC.</v>
      </c>
      <c r="G144" t="str">
        <f>_xlfn.XLOOKUP(E144,[1]Employee!A:A,[1]Employee!E:E,"Not Found")</f>
        <v>FACILITIES MANAGEMENT</v>
      </c>
      <c r="H144" t="str">
        <f>_xlfn.XLOOKUP(E144,[1]Employee!A:A,[1]Employee!F:F,"not FOund")&amp;", "&amp;_xlfn.XLOOKUP(E144,[1]Employee!A:A,[1]Employee!G:G,"Not Founf")</f>
        <v>HELPDESK - ADMIN, HO LAS PINAS</v>
      </c>
      <c r="I144">
        <f>_xlfn.XLOOKUP(E144,[1]Employee!A:A,[1]Employee!I:I,"Not Found")</f>
        <v>9705192084</v>
      </c>
      <c r="J144">
        <v>45309</v>
      </c>
      <c r="K144" t="str">
        <f>_xlfn.XLOOKUP(E144,[1]Employee!A:A,[1]Employee!H:H,"Not Found")&amp;" "&amp;_xlfn.XLOOKUP(E144,[1]Employee!A:A,[1]Employee!K:K,"Not Found")</f>
        <v>DIRECT Active</v>
      </c>
      <c r="M144" t="s">
        <v>499</v>
      </c>
      <c r="N144" t="s">
        <v>108</v>
      </c>
      <c r="O144" t="s">
        <v>143</v>
      </c>
      <c r="P144" t="s">
        <v>500</v>
      </c>
      <c r="Q144" t="str">
        <f>VLOOKUP(A:A,'[1]Inventory Laptop'!A:B,2,0)</f>
        <v>HP</v>
      </c>
      <c r="R144" t="str">
        <f>VLOOKUP(A:A,'[1]Inventory Laptop'!A:C,3,0)</f>
        <v>440 G06 PROBOOK</v>
      </c>
      <c r="S144" t="str">
        <f>VLOOKUP(A:A,'[1]Inventory Laptop'!A:H,4,0)</f>
        <v>i5/8 GB DDR4/256 GB SSD + 512 HDD/14.0"/WIN 11 PRO 64 BIT/CHARGER/3 YRS WARRANTY</v>
      </c>
      <c r="T144">
        <f>VLOOKUP(A:A,'[1]Inventory Laptop'!A:H,5,0)</f>
        <v>0</v>
      </c>
      <c r="U144" t="str">
        <f>VLOOKUP(A:A,'[1]Inventory Laptop'!A:H,6,0)</f>
        <v>W/ BAG</v>
      </c>
      <c r="V144">
        <f>VLOOKUP(A:A,'[1]Inventory Laptop'!A:I,7,0)</f>
        <v>0</v>
      </c>
      <c r="W144" t="str">
        <f>_xlfn.XLOOKUP($A144,'[1]Inventory Laptop'!A:A,'[1]Inventory Laptop'!H:H,1,0)</f>
        <v>MERIDIAN I.T. CORPORATION</v>
      </c>
      <c r="X144" t="str">
        <f>VLOOKUP(A:A,'[1]Inventory Laptop'!A:O,11,0)</f>
        <v>THE VILLAGE SERVER, INC.</v>
      </c>
      <c r="Y144" t="str">
        <f>VLOOKUP(A:A,'[1]Inventory Laptop'!A:O,12,0)</f>
        <v>Store - Operations</v>
      </c>
      <c r="Z144" t="str">
        <f>VLOOKUP(A:A,'[1]Inventory Laptop'!A:O,13,0)</f>
        <v>EVO-TVS-OPSL003</v>
      </c>
      <c r="AA144" t="s">
        <v>161</v>
      </c>
    </row>
    <row r="145" spans="1:27" x14ac:dyDescent="0.25">
      <c r="A145" t="s">
        <v>496</v>
      </c>
      <c r="B145" t="s">
        <v>30</v>
      </c>
      <c r="C145" t="s">
        <v>501</v>
      </c>
      <c r="D145" t="str">
        <f t="shared" si="2"/>
        <v>BADAJOS, MERYL 45246</v>
      </c>
      <c r="E145" t="s">
        <v>501</v>
      </c>
      <c r="F145" t="str">
        <f>_xlfn.XLOOKUP(E145,[1]Employee!A:A,[1]Employee!D:D,"Not Found",0,1)</f>
        <v>ALLDAY MARTS INC.</v>
      </c>
      <c r="G145" t="str">
        <f>_xlfn.XLOOKUP(E145,[1]Employee!A:A,[1]Employee!E:E,"Not Found")</f>
        <v>MERCHANDISING</v>
      </c>
      <c r="H145" t="str">
        <f>_xlfn.XLOOKUP(E145,[1]Employee!A:A,[1]Employee!F:F,"not FOund")&amp;", "&amp;_xlfn.XLOOKUP(E145,[1]Employee!A:A,[1]Employee!G:G,"Not Founf")</f>
        <v>MERCHANDISING MANAGER, HO LAS PINAS</v>
      </c>
      <c r="I145">
        <f>_xlfn.XLOOKUP(E145,[1]Employee!A:A,[1]Employee!I:I,"Not Found")</f>
        <v>9956238377</v>
      </c>
      <c r="J145">
        <v>45238</v>
      </c>
      <c r="K145" t="str">
        <f>_xlfn.XLOOKUP(E145,[1]Employee!A:A,[1]Employee!H:H,"Not Found")&amp;" "&amp;_xlfn.XLOOKUP(E145,[1]Employee!A:A,[1]Employee!K:K,"Not Found")</f>
        <v>DIRECT Active</v>
      </c>
      <c r="L145">
        <v>45246</v>
      </c>
      <c r="Q145" t="str">
        <f>VLOOKUP(A:A,'[1]Inventory Laptop'!A:B,2,0)</f>
        <v>HP</v>
      </c>
      <c r="R145" t="str">
        <f>VLOOKUP(A:A,'[1]Inventory Laptop'!A:C,3,0)</f>
        <v>440 G06 PROBOOK</v>
      </c>
      <c r="S145" t="str">
        <f>VLOOKUP(A:A,'[1]Inventory Laptop'!A:H,4,0)</f>
        <v>i5/8 GB DDR4/256 GB SSD + 512 HDD/14.0"/WIN 11 PRO 64 BIT/CHARGER/3 YRS WARRANTY</v>
      </c>
      <c r="T145">
        <f>VLOOKUP(A:A,'[1]Inventory Laptop'!A:H,5,0)</f>
        <v>0</v>
      </c>
      <c r="U145" t="str">
        <f>VLOOKUP(A:A,'[1]Inventory Laptop'!A:H,6,0)</f>
        <v>W/ BAG</v>
      </c>
      <c r="V145">
        <f>VLOOKUP(A:A,'[1]Inventory Laptop'!A:I,7,0)</f>
        <v>0</v>
      </c>
      <c r="W145" t="str">
        <f>_xlfn.XLOOKUP($A145,'[1]Inventory Laptop'!A:A,'[1]Inventory Laptop'!H:H,1,0)</f>
        <v>MERIDIAN I.T. CORPORATION</v>
      </c>
      <c r="X145" t="str">
        <f>VLOOKUP(A:A,'[1]Inventory Laptop'!A:O,11,0)</f>
        <v>THE VILLAGE SERVER, INC.</v>
      </c>
      <c r="Y145" t="str">
        <f>VLOOKUP(A:A,'[1]Inventory Laptop'!A:O,12,0)</f>
        <v>Store - Operations</v>
      </c>
      <c r="Z145" t="str">
        <f>VLOOKUP(A:A,'[1]Inventory Laptop'!A:O,13,0)</f>
        <v>EVO-TVS-OPSL003</v>
      </c>
      <c r="AA145" t="s">
        <v>169</v>
      </c>
    </row>
    <row r="146" spans="1:27" x14ac:dyDescent="0.25">
      <c r="A146" t="s">
        <v>502</v>
      </c>
      <c r="B146" t="s">
        <v>30</v>
      </c>
      <c r="C146" t="s">
        <v>503</v>
      </c>
      <c r="D146" t="str">
        <f t="shared" si="2"/>
        <v>GONZALES, HAIL JADE NICOLE 45419</v>
      </c>
      <c r="E146" t="s">
        <v>504</v>
      </c>
      <c r="F146" t="str">
        <f>_xlfn.XLOOKUP(E146,[1]Employee!A:A,[1]Employee!D:D,"Not Found",0,1)</f>
        <v>ALLHOME CORP.</v>
      </c>
      <c r="G146" t="str">
        <f>_xlfn.XLOOKUP(E146,[1]Employee!A:A,[1]Employee!E:E,"Not Found")</f>
        <v>MARKETING</v>
      </c>
      <c r="H146" t="str">
        <f>_xlfn.XLOOKUP(E146,[1]Employee!A:A,[1]Employee!F:F,"not FOund")&amp;", "&amp;_xlfn.XLOOKUP(E146,[1]Employee!A:A,[1]Employee!G:G,"Not Founf")</f>
        <v>MARKETING ASSISTANT, HO LAS PINAS</v>
      </c>
      <c r="I146">
        <f>_xlfn.XLOOKUP(E146,[1]Employee!A:A,[1]Employee!I:I,"Not Found")</f>
        <v>9564725763</v>
      </c>
      <c r="J146">
        <v>45281</v>
      </c>
      <c r="K146" t="str">
        <f>_xlfn.XLOOKUP(E146,[1]Employee!A:A,[1]Employee!H:H,"Not Found")&amp;" "&amp;_xlfn.XLOOKUP(E146,[1]Employee!A:A,[1]Employee!K:K,"Not Found")</f>
        <v>DIRECT Active</v>
      </c>
      <c r="L146">
        <v>45419</v>
      </c>
      <c r="M146" t="s">
        <v>505</v>
      </c>
      <c r="N146" t="s">
        <v>66</v>
      </c>
      <c r="O146" t="s">
        <v>283</v>
      </c>
      <c r="P146" t="s">
        <v>506</v>
      </c>
      <c r="Q146" t="str">
        <f>VLOOKUP(A:A,'[1]Inventory Laptop'!A:B,2,0)</f>
        <v>DELL</v>
      </c>
      <c r="R146" t="str">
        <f>VLOOKUP(A:A,'[1]Inventory Laptop'!A:C,3,0)</f>
        <v>15 3000 INSPIRON</v>
      </c>
      <c r="S146" t="str">
        <f>VLOOKUP(A:A,'[1]Inventory Laptop'!A:H,4,0)</f>
        <v>i5/8 GB DDR4/512 GB HDD/14.0"/WIN 10 PRO 64 BIT/CHARGER/3 YRS WARRANTY</v>
      </c>
      <c r="T146">
        <f>VLOOKUP(A:A,'[1]Inventory Laptop'!A:H,5,0)</f>
        <v>0</v>
      </c>
      <c r="U146" t="str">
        <f>VLOOKUP(A:A,'[1]Inventory Laptop'!A:H,6,0)</f>
        <v>W/ BAG</v>
      </c>
      <c r="V146">
        <f>VLOOKUP(A:A,'[1]Inventory Laptop'!A:I,7,0)</f>
        <v>0</v>
      </c>
      <c r="W146" t="str">
        <f>_xlfn.XLOOKUP($A146,'[1]Inventory Laptop'!A:A,'[1]Inventory Laptop'!H:H,1,0)</f>
        <v>ALLHOME CORP.</v>
      </c>
      <c r="X146" t="str">
        <f>VLOOKUP(A:A,'[1]Inventory Laptop'!A:O,11,0)</f>
        <v>ALLHOME CORP.</v>
      </c>
      <c r="Y146" t="str">
        <f>VLOOKUP(A:A,'[1]Inventory Laptop'!A:O,12,0)</f>
        <v>Marketing</v>
      </c>
      <c r="Z146" t="str">
        <f>VLOOKUP(A:A,'[1]Inventory Laptop'!A:O,13,0)</f>
        <v>AVAHC-MAR-</v>
      </c>
      <c r="AA146" t="str">
        <f>VLOOKUP(A:A,'[1]Inventory Laptop'!A:O,14,0)</f>
        <v>Transfer</v>
      </c>
    </row>
    <row r="147" spans="1:27" x14ac:dyDescent="0.25">
      <c r="A147" t="s">
        <v>507</v>
      </c>
      <c r="B147" t="s">
        <v>45</v>
      </c>
      <c r="C147" t="str">
        <f>VLOOKUP($A147,'[1]Inventory Laptop'!A:J,10,0)</f>
        <v>HR - KRISTEL ANN TILOS</v>
      </c>
      <c r="D147" t="str">
        <f t="shared" si="2"/>
        <v>AGNO, AYRIS CRISELDA 45414</v>
      </c>
      <c r="E147" t="s">
        <v>508</v>
      </c>
      <c r="F147" t="str">
        <f>_xlfn.XLOOKUP(E147,[1]Employee!A:A,[1]Employee!D:D,"Not Found",0,1)</f>
        <v>ALLDAY MARTS INC.</v>
      </c>
      <c r="G147" t="str">
        <f>_xlfn.XLOOKUP(E147,[1]Employee!A:A,[1]Employee!E:E,"Not Found")</f>
        <v>MARKETING</v>
      </c>
      <c r="H147" t="str">
        <f>_xlfn.XLOOKUP(E147,[1]Employee!A:A,[1]Employee!F:F,"not FOund")&amp;", "&amp;_xlfn.XLOOKUP(E147,[1]Employee!A:A,[1]Employee!G:G,"Not Founf")</f>
        <v>MARKETING OFFICER, HO LAS PINAS</v>
      </c>
      <c r="I147">
        <f>_xlfn.XLOOKUP(E147,[1]Employee!A:A,[1]Employee!I:I,"Not Found")</f>
        <v>9624426933</v>
      </c>
      <c r="J147">
        <v>45236</v>
      </c>
      <c r="K147" t="str">
        <f>_xlfn.XLOOKUP(E147,[1]Employee!A:A,[1]Employee!H:H,"Not Found")&amp;" "&amp;_xlfn.XLOOKUP(E147,[1]Employee!A:A,[1]Employee!K:K,"Not Found")</f>
        <v>DIRECT Active</v>
      </c>
      <c r="L147">
        <v>45414</v>
      </c>
      <c r="Q147" t="str">
        <f>VLOOKUP(A:A,'[1]Inventory Laptop'!A:B,2,0)</f>
        <v>DELL</v>
      </c>
      <c r="R147" t="str">
        <f>VLOOKUP(A:A,'[1]Inventory Laptop'!A:C,3,0)</f>
        <v>5630 VOSTRO</v>
      </c>
      <c r="S147" t="str">
        <f>VLOOKUP(A:A,'[1]Inventory Laptop'!A:H,4,0)</f>
        <v>i7/16 GB DDR4/512 GB SSD/15.6"/WIN 11 PRO 64 BIT /CHARGER/3 YRS WARRANTY</v>
      </c>
      <c r="T147" t="str">
        <f>VLOOKUP(A:A,'[1]Inventory Laptop'!A:H,5,0)</f>
        <v>NVIDIA RTX 2050 w/ 4GB GDDR6</v>
      </c>
      <c r="U147" t="str">
        <f>VLOOKUP(A:A,'[1]Inventory Laptop'!A:H,6,0)</f>
        <v>W/ BAG</v>
      </c>
      <c r="V147">
        <f>VLOOKUP(A:A,'[1]Inventory Laptop'!A:I,7,0)</f>
        <v>8000374488</v>
      </c>
      <c r="W147" t="str">
        <f>_xlfn.XLOOKUP($A147,'[1]Inventory Laptop'!A:A,'[1]Inventory Laptop'!H:H,1,0)</f>
        <v>YNZAL MARKETING CORP</v>
      </c>
      <c r="X147" t="str">
        <f>VLOOKUP(A:A,'[1]Inventory Laptop'!A:O,11,0)</f>
        <v>ALLDAY MARTS INC.</v>
      </c>
      <c r="Y147" t="str">
        <f>VLOOKUP(A:A,'[1]Inventory Laptop'!A:O,12,0)</f>
        <v>Marketing</v>
      </c>
      <c r="Z147" t="str">
        <f>VLOOKUP(A:A,'[1]Inventory Laptop'!A:O,13,0)</f>
        <v>AVAMI-MAR-002</v>
      </c>
      <c r="AA147">
        <f>VLOOKUP(A:A,'[1]Inventory Laptop'!A:O,14,0)</f>
        <v>0</v>
      </c>
    </row>
    <row r="148" spans="1:27" x14ac:dyDescent="0.25">
      <c r="A148" t="s">
        <v>509</v>
      </c>
      <c r="B148" t="s">
        <v>45</v>
      </c>
      <c r="C148" t="s">
        <v>510</v>
      </c>
      <c r="D148" t="str">
        <f t="shared" si="2"/>
        <v>LACAP, ADRIAN JOHN 45427</v>
      </c>
      <c r="E148" t="s">
        <v>511</v>
      </c>
      <c r="F148" t="str">
        <f>_xlfn.XLOOKUP(E148,[1]Employee!A:A,[1]Employee!D:D,"Not Found",0,1)</f>
        <v>ALLHOME CORP.</v>
      </c>
      <c r="G148" t="str">
        <f>_xlfn.XLOOKUP(E148,[1]Employee!A:A,[1]Employee!E:E,"Not Found")</f>
        <v>MARKETING</v>
      </c>
      <c r="H148" t="str">
        <f>_xlfn.XLOOKUP(E148,[1]Employee!A:A,[1]Employee!F:F,"not FOund")&amp;", "&amp;_xlfn.XLOOKUP(E148,[1]Employee!A:A,[1]Employee!G:G,"Not Founf")</f>
        <v>GRAPHIC ARTIST, HO LAS PINAS</v>
      </c>
      <c r="I148">
        <f>_xlfn.XLOOKUP(E148,[1]Employee!A:A,[1]Employee!I:I,"Not Found")</f>
        <v>9364776621</v>
      </c>
      <c r="J148">
        <v>45219</v>
      </c>
      <c r="K148" t="str">
        <f>_xlfn.XLOOKUP(E148,[1]Employee!A:A,[1]Employee!H:H,"Not Found")&amp;" "&amp;_xlfn.XLOOKUP(E148,[1]Employee!A:A,[1]Employee!K:K,"Not Found")</f>
        <v>DIRECT Active</v>
      </c>
      <c r="L148">
        <v>45427</v>
      </c>
      <c r="Q148" t="str">
        <f>VLOOKUP(A:A,'[1]Inventory Laptop'!A:B,2,0)</f>
        <v>DELL</v>
      </c>
      <c r="R148" t="str">
        <f>VLOOKUP(A:A,'[1]Inventory Laptop'!A:C,3,0)</f>
        <v>5630 VOSTRO</v>
      </c>
      <c r="S148" t="str">
        <f>VLOOKUP(A:A,'[1]Inventory Laptop'!A:H,4,0)</f>
        <v>i7/16 GB DDR4/512 GB SSD/15.6"/WIN 11 PRO 64 BIT /CHARGER/3 YRS WARRANTY</v>
      </c>
      <c r="T148">
        <f>VLOOKUP(A:A,'[1]Inventory Laptop'!A:H,5,0)</f>
        <v>0</v>
      </c>
      <c r="U148" t="str">
        <f>VLOOKUP(A:A,'[1]Inventory Laptop'!A:H,6,0)</f>
        <v>W/ BAG</v>
      </c>
      <c r="V148">
        <f>VLOOKUP(A:A,'[1]Inventory Laptop'!A:I,7,0)</f>
        <v>8000374489</v>
      </c>
      <c r="W148" t="str">
        <f>_xlfn.XLOOKUP($A148,'[1]Inventory Laptop'!A:A,'[1]Inventory Laptop'!H:H,1,0)</f>
        <v>YNZAL MARKETING CORP</v>
      </c>
      <c r="X148" t="str">
        <f>VLOOKUP(A:A,'[1]Inventory Laptop'!A:O,11,0)</f>
        <v>ALLHOME CORP.</v>
      </c>
      <c r="Y148" t="str">
        <f>VLOOKUP(A:A,'[1]Inventory Laptop'!A:O,12,0)</f>
        <v>Marketing</v>
      </c>
      <c r="Z148" t="str">
        <f>VLOOKUP(A:A,'[1]Inventory Laptop'!A:O,13,0)</f>
        <v>AVAHC-MAR-003</v>
      </c>
      <c r="AA148">
        <f>VLOOKUP(A:A,'[1]Inventory Laptop'!A:O,14,0)</f>
        <v>0</v>
      </c>
    </row>
    <row r="149" spans="1:27" x14ac:dyDescent="0.25">
      <c r="A149" t="s">
        <v>512</v>
      </c>
      <c r="B149" t="s">
        <v>30</v>
      </c>
      <c r="C149" t="s">
        <v>513</v>
      </c>
      <c r="D149" t="str">
        <f t="shared" si="2"/>
        <v xml:space="preserve">GONZAGA, DONNA </v>
      </c>
      <c r="E149" t="s">
        <v>514</v>
      </c>
      <c r="F149" t="str">
        <f>_xlfn.XLOOKUP(E149,[1]Employee!A:A,[1]Employee!D:D,"Not Found",0,1)</f>
        <v>ALLDAY MARTS INC.</v>
      </c>
      <c r="G149" t="str">
        <f>_xlfn.XLOOKUP(E149,[1]Employee!A:A,[1]Employee!E:E,"Not Found")</f>
        <v>MERCHANDISING</v>
      </c>
      <c r="H149" t="str">
        <f>_xlfn.XLOOKUP(E149,[1]Employee!A:A,[1]Employee!F:F,"not FOund")&amp;", "&amp;_xlfn.XLOOKUP(E149,[1]Employee!A:A,[1]Employee!G:G,"Not Founf")</f>
        <v>PRIVATE LABEL MANAGER, HO LAS PINAS</v>
      </c>
      <c r="I149">
        <f>_xlfn.XLOOKUP(E149,[1]Employee!A:A,[1]Employee!I:I,"Not Found")</f>
        <v>9989123518</v>
      </c>
      <c r="J149">
        <v>45306</v>
      </c>
      <c r="K149" t="str">
        <f>_xlfn.XLOOKUP(E149,[1]Employee!A:A,[1]Employee!H:H,"Not Found")&amp;" "&amp;_xlfn.XLOOKUP(E149,[1]Employee!A:A,[1]Employee!K:K,"Not Found")</f>
        <v>DIRECT Active</v>
      </c>
      <c r="M149" t="s">
        <v>515</v>
      </c>
      <c r="N149" t="s">
        <v>108</v>
      </c>
      <c r="O149" t="s">
        <v>143</v>
      </c>
      <c r="P149" t="s">
        <v>516</v>
      </c>
      <c r="Q149" t="str">
        <f>VLOOKUP(A:A,'[1]Inventory Laptop'!A:B,2,0)</f>
        <v>MSI</v>
      </c>
      <c r="R149" t="str">
        <f>VLOOKUP(A:A,'[1]Inventory Laptop'!A:C,3,0)</f>
        <v>GF63 Thin 11SC</v>
      </c>
      <c r="S149" t="str">
        <f>VLOOKUP(A:A,'[1]Inventory Laptop'!A:H,4,0)</f>
        <v>i7/16 GB DDR4/512 GB SSD/15.6"/WIN 10 PRO 64 BIT/CHARGER/3 YRS WARRANTY</v>
      </c>
      <c r="T149" t="str">
        <f>VLOOKUP(A:A,'[1]Inventory Laptop'!A:H,5,0)</f>
        <v xml:space="preserve">NVIDIA® GeForce GTX 1660 Ti </v>
      </c>
      <c r="U149" t="str">
        <f>VLOOKUP(A:A,'[1]Inventory Laptop'!A:H,6,0)</f>
        <v>W/ BAG</v>
      </c>
      <c r="V149">
        <f>VLOOKUP(A:A,'[1]Inventory Laptop'!A:I,7,0)</f>
        <v>0</v>
      </c>
      <c r="W149" t="str">
        <f>_xlfn.XLOOKUP($A149,'[1]Inventory Laptop'!A:A,'[1]Inventory Laptop'!H:H,1,0)</f>
        <v>JUMP SOLUTIONS INC.</v>
      </c>
      <c r="X149" t="str">
        <f>VLOOKUP(A:A,'[1]Inventory Laptop'!A:O,11,0)</f>
        <v>ALLDAY MARTS INC.</v>
      </c>
      <c r="Y149" t="str">
        <f>VLOOKUP(A:A,'[1]Inventory Laptop'!A:O,12,0)</f>
        <v>Merchandising</v>
      </c>
      <c r="Z149" t="str">
        <f>VLOOKUP(A:A,'[1]Inventory Laptop'!A:O,13,0)</f>
        <v>HOF-ADM-MERL030</v>
      </c>
      <c r="AA149" t="str">
        <f>VLOOKUP(A:A,'[1]Inventory Laptop'!A:O,14,0)</f>
        <v>Transfer</v>
      </c>
    </row>
    <row r="150" spans="1:27" x14ac:dyDescent="0.25">
      <c r="A150" t="s">
        <v>517</v>
      </c>
      <c r="B150" t="s">
        <v>45</v>
      </c>
      <c r="C150" t="s">
        <v>518</v>
      </c>
      <c r="D150" t="str">
        <f t="shared" si="2"/>
        <v xml:space="preserve">BOLAÑOS, JONA KRISTINE </v>
      </c>
      <c r="E150" t="s">
        <v>339</v>
      </c>
      <c r="F150" t="str">
        <f>_xlfn.XLOOKUP(E150,[1]Employee!A:A,[1]Employee!D:D,"Not Found",0,1)</f>
        <v>ALLDAY MARTS INC.</v>
      </c>
      <c r="G150" t="str">
        <f>_xlfn.XLOOKUP(E150,[1]Employee!A:A,[1]Employee!E:E,"Not Found")</f>
        <v>ACCOUNTING</v>
      </c>
      <c r="H150" t="str">
        <f>_xlfn.XLOOKUP(E150,[1]Employee!A:A,[1]Employee!F:F,"not FOund")&amp;", "&amp;_xlfn.XLOOKUP(E150,[1]Employee!A:A,[1]Employee!G:G,"Not Founf")</f>
        <v>ACCOUNTING SUPERVISOR, HO LAS PINAS</v>
      </c>
      <c r="I150">
        <f>_xlfn.XLOOKUP(E150,[1]Employee!A:A,[1]Employee!I:I,"Not Found")</f>
        <v>0</v>
      </c>
      <c r="J150" t="s">
        <v>519</v>
      </c>
      <c r="K150" t="str">
        <f>_xlfn.XLOOKUP(E150,[1]Employee!A:A,[1]Employee!H:H,"Not Found")&amp;" "&amp;_xlfn.XLOOKUP(E150,[1]Employee!A:A,[1]Employee!K:K,"Not Found")</f>
        <v>DIRECT Active</v>
      </c>
      <c r="M150" t="s">
        <v>520</v>
      </c>
      <c r="N150" t="s">
        <v>108</v>
      </c>
      <c r="O150" t="s">
        <v>91</v>
      </c>
      <c r="P150" t="s">
        <v>521</v>
      </c>
      <c r="Q150" t="str">
        <f>VLOOKUP(A:A,'[1]Inventory Laptop'!A:B,2,0)</f>
        <v>HP</v>
      </c>
      <c r="R150" t="str">
        <f>VLOOKUP(A:A,'[1]Inventory Laptop'!A:C,3,0)</f>
        <v>440 G08 PROBOOK</v>
      </c>
      <c r="S150" t="str">
        <f>VLOOKUP(A:A,'[1]Inventory Laptop'!A:H,4,0)</f>
        <v>i7/16 GB DDR4/512 GB SSD/15.6"/WIN 10 PRO 64 BIT/CHARGER/3 YRS WARRANTY</v>
      </c>
      <c r="T150">
        <f>VLOOKUP(A:A,'[1]Inventory Laptop'!A:H,5,0)</f>
        <v>0</v>
      </c>
      <c r="U150" t="str">
        <f>VLOOKUP(A:A,'[1]Inventory Laptop'!A:H,6,0)</f>
        <v>W/ BAG</v>
      </c>
      <c r="V150">
        <f>VLOOKUP(A:A,'[1]Inventory Laptop'!A:I,7,0)</f>
        <v>0</v>
      </c>
      <c r="W150" t="str">
        <f>_xlfn.XLOOKUP($A150,'[1]Inventory Laptop'!A:A,'[1]Inventory Laptop'!H:H,1,0)</f>
        <v>MERIDIAN I.T. CORPORATION</v>
      </c>
      <c r="X150" t="str">
        <f>VLOOKUP(A:A,'[1]Inventory Laptop'!A:O,11,0)</f>
        <v>ALLDAY MARTS INC.</v>
      </c>
      <c r="Y150" t="str">
        <f>VLOOKUP(A:A,'[1]Inventory Laptop'!A:O,12,0)</f>
        <v>Finance</v>
      </c>
      <c r="Z150" t="str">
        <f>VLOOKUP(A:A,'[1]Inventory Laptop'!A:O,13,0)</f>
        <v>AVAMI-FIN-</v>
      </c>
      <c r="AA150" t="str">
        <f>VLOOKUP(A:A,'[1]Inventory Laptop'!A:O,14,0)</f>
        <v>Transfer</v>
      </c>
    </row>
    <row r="151" spans="1:27" x14ac:dyDescent="0.25">
      <c r="A151" t="s">
        <v>522</v>
      </c>
      <c r="B151" t="s">
        <v>45</v>
      </c>
      <c r="C151" t="s">
        <v>518</v>
      </c>
      <c r="D151" t="str">
        <f t="shared" si="2"/>
        <v>BOLAÑOS, JONA KRISTINE 45324</v>
      </c>
      <c r="E151" t="s">
        <v>339</v>
      </c>
      <c r="F151" t="str">
        <f>_xlfn.XLOOKUP(E151,[1]Employee!A:A,[1]Employee!D:D,"Not Found",0,1)</f>
        <v>ALLDAY MARTS INC.</v>
      </c>
      <c r="G151" t="str">
        <f>_xlfn.XLOOKUP(E151,[1]Employee!A:A,[1]Employee!E:E,"Not Found")</f>
        <v>ACCOUNTING</v>
      </c>
      <c r="H151" t="str">
        <f>_xlfn.XLOOKUP(E151,[1]Employee!A:A,[1]Employee!F:F,"not FOund")&amp;", "&amp;_xlfn.XLOOKUP(E151,[1]Employee!A:A,[1]Employee!G:G,"Not Founf")</f>
        <v>ACCOUNTING SUPERVISOR, HO LAS PINAS</v>
      </c>
      <c r="I151">
        <f>_xlfn.XLOOKUP(E151,[1]Employee!A:A,[1]Employee!I:I,"Not Found")</f>
        <v>0</v>
      </c>
      <c r="J151">
        <v>45219</v>
      </c>
      <c r="K151" t="str">
        <f>_xlfn.XLOOKUP(E151,[1]Employee!A:A,[1]Employee!H:H,"Not Found")&amp;" "&amp;_xlfn.XLOOKUP(E151,[1]Employee!A:A,[1]Employee!K:K,"Not Found")</f>
        <v>DIRECT Active</v>
      </c>
      <c r="L151">
        <v>45324</v>
      </c>
      <c r="Q151" t="str">
        <f>VLOOKUP(A:A,'[1]Inventory Laptop'!A:B,2,0)</f>
        <v>MSI</v>
      </c>
      <c r="R151" t="str">
        <f>VLOOKUP(A:A,'[1]Inventory Laptop'!A:C,3,0)</f>
        <v>GF63 Thin 11SC</v>
      </c>
      <c r="S151" t="str">
        <f>VLOOKUP(A:A,'[1]Inventory Laptop'!A:H,4,0)</f>
        <v>i5/8 GB DDR4/512 GB SSD/15.6"/WIN 10 PRO 64 BIT/CHARGER/3 YRS WARRANTY</v>
      </c>
      <c r="T151">
        <f>VLOOKUP(A:A,'[1]Inventory Laptop'!A:H,5,0)</f>
        <v>0</v>
      </c>
      <c r="U151" t="str">
        <f>VLOOKUP(A:A,'[1]Inventory Laptop'!A:H,6,0)</f>
        <v>W/ BAG</v>
      </c>
      <c r="V151">
        <f>VLOOKUP(A:A,'[1]Inventory Laptop'!A:I,7,0)</f>
        <v>0</v>
      </c>
      <c r="W151" t="str">
        <f>_xlfn.XLOOKUP($A151,'[1]Inventory Laptop'!A:A,'[1]Inventory Laptop'!H:H,1,0)</f>
        <v>JUMP SOLUTIONS INC.</v>
      </c>
      <c r="X151" t="str">
        <f>VLOOKUP(A:A,'[1]Inventory Laptop'!A:O,11,0)</f>
        <v>ALLDAY MARTS INC.</v>
      </c>
      <c r="Y151" t="str">
        <f>VLOOKUP(A:A,'[1]Inventory Laptop'!A:O,12,0)</f>
        <v>Marketing</v>
      </c>
      <c r="Z151" t="str">
        <f>VLOOKUP(A:A,'[1]Inventory Laptop'!A:O,13,0)</f>
        <v>HOF-AD-MERL060</v>
      </c>
      <c r="AA151" t="str">
        <f>VLOOKUP(A:A,'[1]Inventory Laptop'!A:O,14,0)</f>
        <v>K2303N0021364</v>
      </c>
    </row>
    <row r="152" spans="1:27" x14ac:dyDescent="0.25">
      <c r="A152" t="s">
        <v>523</v>
      </c>
      <c r="B152" t="s">
        <v>30</v>
      </c>
      <c r="C152" t="s">
        <v>524</v>
      </c>
      <c r="D152" t="str">
        <f t="shared" si="2"/>
        <v xml:space="preserve">AZUPARDO, JHASMINE </v>
      </c>
      <c r="E152" t="s">
        <v>524</v>
      </c>
      <c r="F152" t="str">
        <f>_xlfn.XLOOKUP(E152,[1]Employee!A:A,[1]Employee!D:D,"Not Found",0,1)</f>
        <v>ALLHOME CORP.</v>
      </c>
      <c r="G152" t="str">
        <f>_xlfn.XLOOKUP(E152,[1]Employee!A:A,[1]Employee!E:E,"Not Found")</f>
        <v>WAREHOUSE - DC</v>
      </c>
      <c r="H152" t="str">
        <f>_xlfn.XLOOKUP(E152,[1]Employee!A:A,[1]Employee!F:F,"not FOund")&amp;", "&amp;_xlfn.XLOOKUP(E152,[1]Employee!A:A,[1]Employee!G:G,"Not Founf")</f>
        <v>INVENTORY SUPERVISOR, HO LAS PINAS</v>
      </c>
      <c r="I152">
        <f>_xlfn.XLOOKUP(E152,[1]Employee!A:A,[1]Employee!I:I,"Not Found")</f>
        <v>9175151093</v>
      </c>
      <c r="J152">
        <v>45239</v>
      </c>
      <c r="K152" t="str">
        <f>_xlfn.XLOOKUP(E152,[1]Employee!A:A,[1]Employee!H:H,"Not Found")&amp;" "&amp;_xlfn.XLOOKUP(E152,[1]Employee!A:A,[1]Employee!K:K,"Not Found")</f>
        <v>DIRECT Active</v>
      </c>
      <c r="Q152" t="str">
        <f>VLOOKUP(A:A,'[1]Inventory Laptop'!A:B,2,0)</f>
        <v>HUAWEI</v>
      </c>
      <c r="R152" t="str">
        <f>VLOOKUP(A:A,'[1]Inventory Laptop'!A:C,3,0)</f>
        <v>MateBook 13</v>
      </c>
      <c r="S152" t="str">
        <f>VLOOKUP(A:A,'[1]Inventory Laptop'!A:H,4,0)</f>
        <v>i7/16 GB DDR4/512 GB SSD/14.0"/WIN 11 PRO 64 BIT/CHARGER/3 YRS WARRANTY</v>
      </c>
      <c r="T152" t="str">
        <f>VLOOKUP(A:A,'[1]Inventory Laptop'!A:H,5,0)</f>
        <v>Intel® Iris® Xᵉ Graphics</v>
      </c>
      <c r="U152" t="str">
        <f>VLOOKUP(A:A,'[1]Inventory Laptop'!A:H,6,0)</f>
        <v>W/ BAG</v>
      </c>
      <c r="V152">
        <f>VLOOKUP(A:A,'[1]Inventory Laptop'!A:I,7,0)</f>
        <v>0</v>
      </c>
      <c r="W152" t="str">
        <f>_xlfn.XLOOKUP($A152,'[1]Inventory Laptop'!A:A,'[1]Inventory Laptop'!H:H,1,0)</f>
        <v>ALLHOME CORP.</v>
      </c>
      <c r="X152" t="str">
        <f>VLOOKUP(A:A,'[1]Inventory Laptop'!A:O,11,0)</f>
        <v>ALLHOME CORP.</v>
      </c>
      <c r="Y152" t="str">
        <f>VLOOKUP(A:A,'[1]Inventory Laptop'!A:O,12,0)</f>
        <v>Planning</v>
      </c>
      <c r="Z152" t="str">
        <f>VLOOKUP(A:A,'[1]Inventory Laptop'!A:O,13,0)</f>
        <v>HOF-AHC-OPSL010</v>
      </c>
      <c r="AA152" t="str">
        <f>VLOOKUP(A:A,'[1]Inventory Laptop'!A:O,14,0)</f>
        <v>Transfer</v>
      </c>
    </row>
    <row r="153" spans="1:27" x14ac:dyDescent="0.25">
      <c r="A153" t="s">
        <v>525</v>
      </c>
      <c r="B153" t="s">
        <v>30</v>
      </c>
      <c r="C153" t="s">
        <v>526</v>
      </c>
      <c r="D153" t="str">
        <f t="shared" si="2"/>
        <v xml:space="preserve">TAMBONGCO, ARLENE </v>
      </c>
      <c r="E153" t="s">
        <v>527</v>
      </c>
      <c r="F153" t="str">
        <f>_xlfn.XLOOKUP(E153,[1]Employee!A:A,[1]Employee!D:D,"Not Found",0,1)</f>
        <v>ALLHOME CORP.</v>
      </c>
      <c r="G153" t="str">
        <f>_xlfn.XLOOKUP(E153,[1]Employee!A:A,[1]Employee!E:E,"Not Found")</f>
        <v>MERCHANDISING</v>
      </c>
      <c r="H153" t="str">
        <f>_xlfn.XLOOKUP(E153,[1]Employee!A:A,[1]Employee!F:F,"not FOund")&amp;", "&amp;_xlfn.XLOOKUP(E153,[1]Employee!A:A,[1]Employee!G:G,"Not Founf")</f>
        <v>BUYER MERCHANDISING, HO LAS PINAS</v>
      </c>
      <c r="I153">
        <f>_xlfn.XLOOKUP(E153,[1]Employee!A:A,[1]Employee!I:I,"Not Found")</f>
        <v>9985992984</v>
      </c>
      <c r="J153">
        <v>45208</v>
      </c>
      <c r="K153" t="str">
        <f>_xlfn.XLOOKUP(E153,[1]Employee!A:A,[1]Employee!H:H,"Not Found")&amp;" "&amp;_xlfn.XLOOKUP(E153,[1]Employee!A:A,[1]Employee!K:K,"Not Found")</f>
        <v>DIRECT Active</v>
      </c>
      <c r="Q153" t="str">
        <f>VLOOKUP(A:A,'[1]Inventory Laptop'!A:B,2,0)</f>
        <v>HUAWEI</v>
      </c>
      <c r="R153" t="str">
        <f>VLOOKUP(A:A,'[1]Inventory Laptop'!A:C,3,0)</f>
        <v>MateBook 13</v>
      </c>
      <c r="S153" t="str">
        <f>VLOOKUP(A:A,'[1]Inventory Laptop'!A:H,4,0)</f>
        <v>i7/16 GB DDR4/512 GB SSD/14.0"/WIN 11 PRO 64 BIT/CHARGER/3 YRS WARRANTY</v>
      </c>
      <c r="T153" t="str">
        <f>VLOOKUP(A:A,'[1]Inventory Laptop'!A:H,5,0)</f>
        <v>Intel® Iris® Xᵉ Graphics</v>
      </c>
      <c r="U153" t="str">
        <f>VLOOKUP(A:A,'[1]Inventory Laptop'!A:H,6,0)</f>
        <v>W/O BAG</v>
      </c>
      <c r="V153">
        <f>VLOOKUP(A:A,'[1]Inventory Laptop'!A:I,7,0)</f>
        <v>0</v>
      </c>
      <c r="W153" t="str">
        <f>_xlfn.XLOOKUP($A153,'[1]Inventory Laptop'!A:A,'[1]Inventory Laptop'!H:H,1,0)</f>
        <v>ALLHOME CORP.</v>
      </c>
      <c r="X153" t="str">
        <f>VLOOKUP(A:A,'[1]Inventory Laptop'!A:O,11,0)</f>
        <v>ALLHOME CORP.</v>
      </c>
      <c r="Y153" t="str">
        <f>VLOOKUP(A:A,'[1]Inventory Laptop'!A:O,12,0)</f>
        <v>Merchandising</v>
      </c>
      <c r="Z153" t="str">
        <f>VLOOKUP(A:A,'[1]Inventory Laptop'!A:O,13,0)</f>
        <v>HOF-AHC-MERL014</v>
      </c>
      <c r="AA153">
        <f>VLOOKUP(A:A,'[1]Inventory Laptop'!A:O,14,0)</f>
        <v>0</v>
      </c>
    </row>
    <row r="154" spans="1:27" x14ac:dyDescent="0.25">
      <c r="A154" t="s">
        <v>528</v>
      </c>
      <c r="B154" t="s">
        <v>30</v>
      </c>
      <c r="C154" t="s">
        <v>529</v>
      </c>
      <c r="D154" t="str">
        <f t="shared" si="2"/>
        <v xml:space="preserve">RAMOS, KEVIN </v>
      </c>
      <c r="E154" t="s">
        <v>530</v>
      </c>
      <c r="F154" t="str">
        <f>_xlfn.XLOOKUP(E154,[1]Employee!A:A,[1]Employee!D:D,"Not Found",0,1)</f>
        <v>THE VILLAGE SERVER, INC.</v>
      </c>
      <c r="G154" t="str">
        <f>_xlfn.XLOOKUP(E154,[1]Employee!A:A,[1]Employee!E:E,"Not Found")</f>
        <v>BUSINESS SYSTEM</v>
      </c>
      <c r="H154" t="str">
        <f>_xlfn.XLOOKUP(E154,[1]Employee!A:A,[1]Employee!F:F,"not FOund")&amp;", "&amp;_xlfn.XLOOKUP(E154,[1]Employee!A:A,[1]Employee!G:G,"Not Founf")</f>
        <v>LS FUNCTIONAL, HO LAS PINAS</v>
      </c>
      <c r="I154">
        <f>_xlfn.XLOOKUP(E154,[1]Employee!A:A,[1]Employee!I:I,"Not Found")</f>
        <v>9056293675</v>
      </c>
      <c r="J154">
        <v>45216</v>
      </c>
      <c r="K154" t="str">
        <f>_xlfn.XLOOKUP(E154,[1]Employee!A:A,[1]Employee!H:H,"Not Found")&amp;" "&amp;_xlfn.XLOOKUP(E154,[1]Employee!A:A,[1]Employee!K:K,"Not Found")</f>
        <v>DIRECT Active</v>
      </c>
      <c r="Q154" t="str">
        <f>VLOOKUP(A:A,'[1]Inventory Laptop'!A:B,2,0)</f>
        <v>DELL</v>
      </c>
      <c r="R154" t="str">
        <f>VLOOKUP(A:A,'[1]Inventory Laptop'!A:C,3,0)</f>
        <v>3551 PRECISION</v>
      </c>
      <c r="S154" t="str">
        <f>VLOOKUP(A:A,'[1]Inventory Laptop'!A:H,4,0)</f>
        <v>i7; 1TB SSD, WIN 11 PRO,16GB RAM, 64BIT, NVIDIA Quadro P620</v>
      </c>
      <c r="T154" t="str">
        <f>VLOOKUP(A:A,'[1]Inventory Laptop'!A:H,5,0)</f>
        <v>NVIDIA Quadro P620</v>
      </c>
      <c r="U154" t="str">
        <f>VLOOKUP(A:A,'[1]Inventory Laptop'!A:H,6,0)</f>
        <v>W/ BAG</v>
      </c>
      <c r="V154">
        <f>VLOOKUP(A:A,'[1]Inventory Laptop'!A:I,7,0)</f>
        <v>0</v>
      </c>
      <c r="W154" t="str">
        <f>_xlfn.XLOOKUP($A154,'[1]Inventory Laptop'!A:A,'[1]Inventory Laptop'!H:H,1,0)</f>
        <v>ALLHOME CORP.</v>
      </c>
      <c r="X154" t="str">
        <f>VLOOKUP(A:A,'[1]Inventory Laptop'!A:O,11,0)</f>
        <v>ALLHOME CORP.</v>
      </c>
      <c r="Y154" t="str">
        <f>VLOOKUP(A:A,'[1]Inventory Laptop'!A:O,12,0)</f>
        <v>Business System</v>
      </c>
      <c r="Z154" t="str">
        <f>VLOOKUP(A:A,'[1]Inventory Laptop'!A:O,13,0)</f>
        <v>APL-AHC-ITGL002</v>
      </c>
      <c r="AA154" t="str">
        <f>VLOOKUP(A:A,'[1]Inventory Laptop'!A:O,14,0)</f>
        <v>Tempo Service Laptop</v>
      </c>
    </row>
    <row r="155" spans="1:27" x14ac:dyDescent="0.25">
      <c r="A155" t="s">
        <v>531</v>
      </c>
      <c r="B155" t="s">
        <v>45</v>
      </c>
      <c r="C155" t="s">
        <v>175</v>
      </c>
      <c r="D155" t="str">
        <f t="shared" si="2"/>
        <v xml:space="preserve">PUÑO, VINABIE </v>
      </c>
      <c r="E155" t="s">
        <v>532</v>
      </c>
      <c r="F155" t="str">
        <f>_xlfn.XLOOKUP(E155,[1]Employee!A:A,[1]Employee!D:D,"Not Found",0,1)</f>
        <v>CMSTAR MANAGEMENT, INC.</v>
      </c>
      <c r="G155" t="str">
        <f>_xlfn.XLOOKUP(E155,[1]Employee!A:A,[1]Employee!E:E,"Not Found")</f>
        <v>ACCOUNTING</v>
      </c>
      <c r="H155" t="str">
        <f>_xlfn.XLOOKUP(E155,[1]Employee!A:A,[1]Employee!F:F,"not FOund")&amp;", "&amp;_xlfn.XLOOKUP(E155,[1]Employee!A:A,[1]Employee!G:G,"Not Founf")</f>
        <v>ASSISTANT, HO LAS PINAS</v>
      </c>
      <c r="I155">
        <f>_xlfn.XLOOKUP(E155,[1]Employee!A:A,[1]Employee!I:I,"Not Found")</f>
        <v>0</v>
      </c>
      <c r="J155">
        <v>45196</v>
      </c>
      <c r="K155" t="str">
        <f>_xlfn.XLOOKUP(E155,[1]Employee!A:A,[1]Employee!H:H,"Not Found")&amp;" "&amp;_xlfn.XLOOKUP(E155,[1]Employee!A:A,[1]Employee!K:K,"Not Found")</f>
        <v>DIRECT Active</v>
      </c>
      <c r="Q155" t="str">
        <f>VLOOKUP(A:A,'[1]Inventory Laptop'!A:B,2,0)</f>
        <v>HP</v>
      </c>
      <c r="R155" t="str">
        <f>VLOOKUP(A:A,'[1]Inventory Laptop'!A:C,3,0)</f>
        <v>450 G10 PROBOOK</v>
      </c>
      <c r="S155" t="str">
        <f>VLOOKUP(A:A,'[1]Inventory Laptop'!A:H,4,0)</f>
        <v>i5/8 GB DDR4 +8GB ADDTL./512 GB SSD/15.6"/WIN 11 PRO 64 BIT/CHARGER/3 YRS WARRANTY</v>
      </c>
      <c r="T155">
        <f>VLOOKUP(A:A,'[1]Inventory Laptop'!A:H,5,0)</f>
        <v>0</v>
      </c>
      <c r="U155" t="str">
        <f>VLOOKUP(A:A,'[1]Inventory Laptop'!A:H,6,0)</f>
        <v>W/ BAG</v>
      </c>
      <c r="V155">
        <f>VLOOKUP(A:A,'[1]Inventory Laptop'!A:I,7,0)</f>
        <v>101911</v>
      </c>
      <c r="W155" t="str">
        <f>_xlfn.XLOOKUP($A155,'[1]Inventory Laptop'!A:A,'[1]Inventory Laptop'!H:H,1,0)</f>
        <v>YNZAL MARKETING CORP</v>
      </c>
      <c r="X155" t="str">
        <f>VLOOKUP(A:A,'[1]Inventory Laptop'!A:O,11,0)</f>
        <v>CMSTAR MANAGEMENT, INC.</v>
      </c>
      <c r="Y155" t="str">
        <f>VLOOKUP(A:A,'[1]Inventory Laptop'!A:O,12,0)</f>
        <v>Accounting</v>
      </c>
      <c r="Z155" t="str">
        <f>VLOOKUP(A:A,'[1]Inventory Laptop'!A:O,13,0)</f>
        <v>AVCMI-ACC-002</v>
      </c>
      <c r="AA155">
        <f>VLOOKUP(A:A,'[1]Inventory Laptop'!A:O,14,0)</f>
        <v>0</v>
      </c>
    </row>
    <row r="156" spans="1:27" x14ac:dyDescent="0.25">
      <c r="A156" t="s">
        <v>533</v>
      </c>
      <c r="B156" t="s">
        <v>30</v>
      </c>
      <c r="C156" t="s">
        <v>274</v>
      </c>
      <c r="D156" t="str">
        <f t="shared" si="2"/>
        <v xml:space="preserve">SABAS, CHRISTIAN DAVE </v>
      </c>
      <c r="E156" t="s">
        <v>534</v>
      </c>
      <c r="F156" t="str">
        <f>_xlfn.XLOOKUP(E156,[1]Employee!A:A,[1]Employee!D:D,"Not Found",0,1)</f>
        <v>FAMILY SHOPPERS UNLIMITED, INC.</v>
      </c>
      <c r="G156" t="str">
        <f>_xlfn.XLOOKUP(E156,[1]Employee!A:A,[1]Employee!E:E,"Not Found")</f>
        <v>BUSINESS SYSTEM</v>
      </c>
      <c r="H156" t="str">
        <f>_xlfn.XLOOKUP(E156,[1]Employee!A:A,[1]Employee!F:F,"not FOund")&amp;", "&amp;_xlfn.XLOOKUP(E156,[1]Employee!A:A,[1]Employee!G:G,"Not Founf")</f>
        <v>IT - OSS KAWIT, HO LAS PINAS</v>
      </c>
      <c r="I156">
        <f>_xlfn.XLOOKUP(E156,[1]Employee!A:A,[1]Employee!I:I,"Not Found")</f>
        <v>0</v>
      </c>
      <c r="J156">
        <v>45204</v>
      </c>
      <c r="K156" t="str">
        <f>_xlfn.XLOOKUP(E156,[1]Employee!A:A,[1]Employee!H:H,"Not Found")&amp;" "&amp;_xlfn.XLOOKUP(E156,[1]Employee!A:A,[1]Employee!K:K,"Not Found")</f>
        <v>DIRECT Active</v>
      </c>
      <c r="Q156" t="str">
        <f>VLOOKUP(A:A,'[1]Inventory Laptop'!A:B,2,0)</f>
        <v>HP</v>
      </c>
      <c r="R156" t="str">
        <f>VLOOKUP(A:A,'[1]Inventory Laptop'!A:C,3,0)</f>
        <v>440 G06 PROBOOK</v>
      </c>
      <c r="S156" t="str">
        <f>VLOOKUP(A:A,'[1]Inventory Laptop'!A:H,4,0)</f>
        <v>i5/8GB DDR4/1 TB HDD/14.0"/WIN 11 PRO 64 BIT/CHARGER/3 YRS WARRANTY</v>
      </c>
      <c r="T156">
        <f>VLOOKUP(A:A,'[1]Inventory Laptop'!A:H,5,0)</f>
        <v>0</v>
      </c>
      <c r="U156" t="str">
        <f>VLOOKUP(A:A,'[1]Inventory Laptop'!A:H,6,0)</f>
        <v>W/ BAG</v>
      </c>
      <c r="V156">
        <f>VLOOKUP(A:A,'[1]Inventory Laptop'!A:I,7,0)</f>
        <v>0</v>
      </c>
      <c r="W156" t="str">
        <f>_xlfn.XLOOKUP($A156,'[1]Inventory Laptop'!A:A,'[1]Inventory Laptop'!H:H,1,0)</f>
        <v>MERIDIAN I.T. CORPORATION</v>
      </c>
      <c r="X156">
        <f>VLOOKUP(A:A,'[1]Inventory Laptop'!A:O,11,0)</f>
        <v>0</v>
      </c>
      <c r="Y156">
        <f>VLOOKUP(A:A,'[1]Inventory Laptop'!A:O,12,0)</f>
        <v>0</v>
      </c>
      <c r="Z156" t="e">
        <f>VLOOKUP(A:A,'[1]Inventory Laptop'!A:O,13,0)</f>
        <v>#N/A</v>
      </c>
      <c r="AA156" t="str">
        <f>VLOOKUP(A:A,'[1]Inventory Laptop'!A:O,14,0)</f>
        <v>Service Laptop</v>
      </c>
    </row>
    <row r="157" spans="1:27" x14ac:dyDescent="0.25">
      <c r="A157" t="s">
        <v>535</v>
      </c>
      <c r="B157" t="s">
        <v>30</v>
      </c>
      <c r="C157" t="s">
        <v>274</v>
      </c>
      <c r="D157" t="str">
        <f t="shared" si="2"/>
        <v xml:space="preserve">ARGOTE, CHRISTIAN </v>
      </c>
      <c r="E157" t="s">
        <v>536</v>
      </c>
      <c r="F157" t="str">
        <f>_xlfn.XLOOKUP(E157,[1]Employee!A:A,[1]Employee!D:D,"Not Found",0,1)</f>
        <v>FAMILY SHOPPERS UNLIMITED, INC.</v>
      </c>
      <c r="G157" t="str">
        <f>_xlfn.XLOOKUP(E157,[1]Employee!A:A,[1]Employee!E:E,"Not Found")</f>
        <v>BUSINESS SYSTEM</v>
      </c>
      <c r="H157" t="str">
        <f>_xlfn.XLOOKUP(E157,[1]Employee!A:A,[1]Employee!F:F,"not FOund")&amp;", "&amp;_xlfn.XLOOKUP(E157,[1]Employee!A:A,[1]Employee!G:G,"Not Founf")</f>
        <v>IT, EVIA</v>
      </c>
      <c r="I157">
        <f>_xlfn.XLOOKUP(E157,[1]Employee!A:A,[1]Employee!I:I,"Not Found")</f>
        <v>0</v>
      </c>
      <c r="J157">
        <v>45204</v>
      </c>
      <c r="K157" t="str">
        <f>_xlfn.XLOOKUP(E157,[1]Employee!A:A,[1]Employee!H:H,"Not Found")&amp;" "&amp;_xlfn.XLOOKUP(E157,[1]Employee!A:A,[1]Employee!K:K,"Not Found")</f>
        <v>DIRECT Active</v>
      </c>
      <c r="Q157" t="str">
        <f>VLOOKUP(A:A,'[1]Inventory Laptop'!A:B,2,0)</f>
        <v>HP</v>
      </c>
      <c r="R157" t="str">
        <f>VLOOKUP(A:A,'[1]Inventory Laptop'!A:C,3,0)</f>
        <v>15v G5 ZBOOK</v>
      </c>
      <c r="S157" t="str">
        <f>VLOOKUP(A:A,'[1]Inventory Laptop'!A:H,4,0)</f>
        <v xml:space="preserve">i5 ; 1TB; WINDOWS PRO 10; 16GB; 64 BIT; </v>
      </c>
      <c r="T157">
        <f>VLOOKUP(A:A,'[1]Inventory Laptop'!A:H,5,0)</f>
        <v>0</v>
      </c>
      <c r="U157" t="str">
        <f>VLOOKUP(A:A,'[1]Inventory Laptop'!A:H,6,0)</f>
        <v>W/ BAG</v>
      </c>
      <c r="V157">
        <f>VLOOKUP(A:A,'[1]Inventory Laptop'!A:I,7,0)</f>
        <v>0</v>
      </c>
      <c r="W157" t="str">
        <f>_xlfn.XLOOKUP($A157,'[1]Inventory Laptop'!A:A,'[1]Inventory Laptop'!H:H,1,0)</f>
        <v>MERIDIAN I.T. CORPORATION</v>
      </c>
      <c r="X157">
        <f>VLOOKUP(A:A,'[1]Inventory Laptop'!A:O,11,0)</f>
        <v>0</v>
      </c>
      <c r="Y157">
        <f>VLOOKUP(A:A,'[1]Inventory Laptop'!A:O,12,0)</f>
        <v>0</v>
      </c>
      <c r="Z157" t="str">
        <f>VLOOKUP(A:A,'[1]Inventory Laptop'!A:O,13,0)</f>
        <v>HOF-ADM-VISL005</v>
      </c>
      <c r="AA157" t="str">
        <f>VLOOKUP(A:A,'[1]Inventory Laptop'!A:O,14,0)</f>
        <v>Service Laptop</v>
      </c>
    </row>
    <row r="158" spans="1:27" x14ac:dyDescent="0.25">
      <c r="A158" t="s">
        <v>537</v>
      </c>
      <c r="B158" t="s">
        <v>30</v>
      </c>
      <c r="C158" t="s">
        <v>274</v>
      </c>
      <c r="D158" t="str">
        <f t="shared" si="2"/>
        <v xml:space="preserve">ALLAREY, JOHN CHRISTIAN </v>
      </c>
      <c r="E158" t="s">
        <v>538</v>
      </c>
      <c r="F158" t="str">
        <f>_xlfn.XLOOKUP(E158,[1]Employee!A:A,[1]Employee!D:D,"Not Found",0,1)</f>
        <v>ALLHOME CORP.</v>
      </c>
      <c r="G158" t="str">
        <f>_xlfn.XLOOKUP(E158,[1]Employee!A:A,[1]Employee!E:E,"Not Found")</f>
        <v>BUSINESS SYSTEM</v>
      </c>
      <c r="H158" t="str">
        <f>_xlfn.XLOOKUP(E158,[1]Employee!A:A,[1]Employee!F:F,"not FOund")&amp;", "&amp;_xlfn.XLOOKUP(E158,[1]Employee!A:A,[1]Employee!G:G,"Not Founf")</f>
        <v>IT - OSS GENTRI, HO LAS PINAS</v>
      </c>
      <c r="I158">
        <f>_xlfn.XLOOKUP(E158,[1]Employee!A:A,[1]Employee!I:I,"Not Found")</f>
        <v>0</v>
      </c>
      <c r="J158">
        <v>45204</v>
      </c>
      <c r="K158" t="str">
        <f>_xlfn.XLOOKUP(E158,[1]Employee!A:A,[1]Employee!H:H,"Not Found")&amp;" "&amp;_xlfn.XLOOKUP(E158,[1]Employee!A:A,[1]Employee!K:K,"Not Found")</f>
        <v>DIRECT Active</v>
      </c>
      <c r="Q158" t="str">
        <f>VLOOKUP(A:A,'[1]Inventory Laptop'!A:B,2,0)</f>
        <v>DELL</v>
      </c>
      <c r="R158" t="str">
        <f>VLOOKUP(A:A,'[1]Inventory Laptop'!A:C,3,0)</f>
        <v>5400 LATITUDE</v>
      </c>
      <c r="S158" t="str">
        <f>VLOOKUP(A:A,'[1]Inventory Laptop'!A:H,4,0)</f>
        <v>i7/8 GB DDR4/256 GB SSD + 1 TB/14.0"/WIN 10 PRO 64 BIT/CHARGER/3 YRS WARRANTY</v>
      </c>
      <c r="T158">
        <f>VLOOKUP(A:A,'[1]Inventory Laptop'!A:H,5,0)</f>
        <v>0</v>
      </c>
      <c r="U158" t="str">
        <f>VLOOKUP(A:A,'[1]Inventory Laptop'!A:H,6,0)</f>
        <v>W/ BAG</v>
      </c>
      <c r="V158">
        <f>VLOOKUP(A:A,'[1]Inventory Laptop'!A:I,7,0)</f>
        <v>0</v>
      </c>
      <c r="W158">
        <f>_xlfn.XLOOKUP($A158,'[1]Inventory Laptop'!A:A,'[1]Inventory Laptop'!H:H,1,0)</f>
        <v>0</v>
      </c>
      <c r="X158">
        <f>VLOOKUP(A:A,'[1]Inventory Laptop'!A:O,11,0)</f>
        <v>0</v>
      </c>
      <c r="Y158">
        <f>VLOOKUP(A:A,'[1]Inventory Laptop'!A:O,12,0)</f>
        <v>0</v>
      </c>
      <c r="Z158" t="e">
        <f>VLOOKUP(A:A,'[1]Inventory Laptop'!A:O,13,0)</f>
        <v>#N/A</v>
      </c>
      <c r="AA158" t="str">
        <f>VLOOKUP(A:A,'[1]Inventory Laptop'!A:O,14,0)</f>
        <v>Service Laptop</v>
      </c>
    </row>
    <row r="159" spans="1:27" x14ac:dyDescent="0.25">
      <c r="A159" t="s">
        <v>539</v>
      </c>
      <c r="B159" t="s">
        <v>30</v>
      </c>
      <c r="C159" t="s">
        <v>540</v>
      </c>
      <c r="D159" t="str">
        <f t="shared" si="2"/>
        <v xml:space="preserve">DELA CRUZ, BRYAN </v>
      </c>
      <c r="E159" t="s">
        <v>541</v>
      </c>
      <c r="F159" t="str">
        <f>_xlfn.XLOOKUP(E159,[1]Employee!A:A,[1]Employee!D:D,"Not Found",0,1)</f>
        <v>ALLHOME CORP.</v>
      </c>
      <c r="G159" t="str">
        <f>_xlfn.XLOOKUP(E159,[1]Employee!A:A,[1]Employee!E:E,"Not Found")</f>
        <v>E- COMMERCE</v>
      </c>
      <c r="H159" t="str">
        <f>_xlfn.XLOOKUP(E159,[1]Employee!A:A,[1]Employee!F:F,"not FOund")&amp;", "&amp;_xlfn.XLOOKUP(E159,[1]Employee!A:A,[1]Employee!G:G,"Not Founf")</f>
        <v>ECOM, HO LAS PINAS</v>
      </c>
      <c r="I159">
        <f>_xlfn.XLOOKUP(E159,[1]Employee!A:A,[1]Employee!I:I,"Not Found")</f>
        <v>9319283489</v>
      </c>
      <c r="J159">
        <v>45006</v>
      </c>
      <c r="K159" t="str">
        <f>_xlfn.XLOOKUP(E159,[1]Employee!A:A,[1]Employee!H:H,"Not Found")&amp;" "&amp;_xlfn.XLOOKUP(E159,[1]Employee!A:A,[1]Employee!K:K,"Not Found")</f>
        <v>AGENCY Active</v>
      </c>
      <c r="M159" t="s">
        <v>542</v>
      </c>
      <c r="N159" t="s">
        <v>59</v>
      </c>
      <c r="O159" t="s">
        <v>453</v>
      </c>
      <c r="P159" t="s">
        <v>543</v>
      </c>
      <c r="Q159" t="str">
        <f>VLOOKUP(A:A,'[1]Inventory Laptop'!A:B,2,0)</f>
        <v>DELL</v>
      </c>
      <c r="R159" t="str">
        <f>VLOOKUP(A:A,'[1]Inventory Laptop'!A:C,3,0)</f>
        <v>5400 LATITUDE</v>
      </c>
      <c r="S159" t="str">
        <f>VLOOKUP(A:A,'[1]Inventory Laptop'!A:H,4,0)</f>
        <v>i7/16 GB DDR4/1 TB HDD//WIN 10 PRO 64 BIT/CHARGER/3 YRS WARRANTY</v>
      </c>
      <c r="T159">
        <f>VLOOKUP(A:A,'[1]Inventory Laptop'!A:H,5,0)</f>
        <v>0</v>
      </c>
      <c r="U159" t="str">
        <f>VLOOKUP(A:A,'[1]Inventory Laptop'!A:H,6,0)</f>
        <v>W/O BAG</v>
      </c>
      <c r="V159">
        <f>VLOOKUP(A:A,'[1]Inventory Laptop'!A:I,7,0)</f>
        <v>0</v>
      </c>
      <c r="W159" t="str">
        <f>_xlfn.XLOOKUP($A159,'[1]Inventory Laptop'!A:A,'[1]Inventory Laptop'!H:H,1,0)</f>
        <v>ALLHOME CORP.</v>
      </c>
      <c r="X159" t="str">
        <f>VLOOKUP(A:A,'[1]Inventory Laptop'!A:O,11,0)</f>
        <v>ALLHOME CORP.</v>
      </c>
      <c r="Y159" t="str">
        <f>VLOOKUP(A:A,'[1]Inventory Laptop'!A:O,12,0)</f>
        <v>Central Operations</v>
      </c>
      <c r="Z159" t="str">
        <f>VLOOKUP(A:A,'[1]Inventory Laptop'!A:O,13,0)</f>
        <v>HOF-TVS-OPSL12</v>
      </c>
      <c r="AA159" t="str">
        <f>VLOOKUP(A:A,'[1]Inventory Laptop'!A:O,14,0)</f>
        <v>HDD 100%peak</v>
      </c>
    </row>
    <row r="160" spans="1:27" x14ac:dyDescent="0.25">
      <c r="A160" t="s">
        <v>539</v>
      </c>
      <c r="B160" t="s">
        <v>30</v>
      </c>
      <c r="C160" t="s">
        <v>544</v>
      </c>
      <c r="D160" t="str">
        <f t="shared" si="2"/>
        <v>SOLIS, FATIMA JOYCE 45365</v>
      </c>
      <c r="E160" t="s">
        <v>545</v>
      </c>
      <c r="F160" t="str">
        <f>_xlfn.XLOOKUP(E160,[1]Employee!A:A,[1]Employee!D:D,"Not Found",0,1)</f>
        <v>ALLHOME CORP.</v>
      </c>
      <c r="G160" t="str">
        <f>_xlfn.XLOOKUP(E160,[1]Employee!A:A,[1]Employee!E:E,"Not Found")</f>
        <v>AUDIT</v>
      </c>
      <c r="H160" t="str">
        <f>_xlfn.XLOOKUP(E160,[1]Employee!A:A,[1]Employee!F:F,"not FOund")&amp;", "&amp;_xlfn.XLOOKUP(E160,[1]Employee!A:A,[1]Employee!G:G,"Not Founf")</f>
        <v>COMPLIANCE AUDIT LEAD, HO LAS PINAS</v>
      </c>
      <c r="I160">
        <f>_xlfn.XLOOKUP(E160,[1]Employee!A:A,[1]Employee!I:I,"Not Found")</f>
        <v>9061261275</v>
      </c>
      <c r="J160">
        <v>45308</v>
      </c>
      <c r="K160" t="str">
        <f>_xlfn.XLOOKUP(E160,[1]Employee!A:A,[1]Employee!H:H,"Not Found")&amp;" "&amp;_xlfn.XLOOKUP(E160,[1]Employee!A:A,[1]Employee!K:K,"Not Found")</f>
        <v>DIRECT Active</v>
      </c>
      <c r="L160">
        <v>45365</v>
      </c>
      <c r="Q160" t="str">
        <f>VLOOKUP(A:A,'[1]Inventory Laptop'!A:B,2,0)</f>
        <v>DELL</v>
      </c>
      <c r="R160" t="str">
        <f>VLOOKUP(A:A,'[1]Inventory Laptop'!A:C,3,0)</f>
        <v>5400 LATITUDE</v>
      </c>
      <c r="S160" t="str">
        <f>VLOOKUP(A:A,'[1]Inventory Laptop'!A:H,4,0)</f>
        <v>i7/16 GB DDR4/1 TB HDD//WIN 10 PRO 64 BIT/CHARGER/3 YRS WARRANTY</v>
      </c>
      <c r="T160">
        <f>VLOOKUP(A:A,'[1]Inventory Laptop'!A:H,5,0)</f>
        <v>0</v>
      </c>
      <c r="U160" t="str">
        <f>VLOOKUP(A:A,'[1]Inventory Laptop'!A:H,6,0)</f>
        <v>W/O BAG</v>
      </c>
      <c r="V160">
        <f>VLOOKUP(A:A,'[1]Inventory Laptop'!A:I,7,0)</f>
        <v>0</v>
      </c>
      <c r="W160" t="str">
        <f>_xlfn.XLOOKUP($A160,'[1]Inventory Laptop'!A:A,'[1]Inventory Laptop'!H:H,1,0)</f>
        <v>ALLHOME CORP.</v>
      </c>
      <c r="X160" t="str">
        <f>VLOOKUP(A:A,'[1]Inventory Laptop'!A:O,11,0)</f>
        <v>ALLHOME CORP.</v>
      </c>
      <c r="Y160" t="str">
        <f>VLOOKUP(A:A,'[1]Inventory Laptop'!A:O,12,0)</f>
        <v>Central Operations</v>
      </c>
      <c r="Z160" t="str">
        <f>VLOOKUP(A:A,'[1]Inventory Laptop'!A:O,13,0)</f>
        <v>HOF-TVS-OPSL12</v>
      </c>
      <c r="AA160" t="str">
        <f>VLOOKUP(A:A,'[1]Inventory Laptop'!A:O,14,0)</f>
        <v>HDD 100%peak</v>
      </c>
    </row>
    <row r="161" spans="1:27" x14ac:dyDescent="0.25">
      <c r="A161" t="s">
        <v>539</v>
      </c>
      <c r="B161" t="s">
        <v>30</v>
      </c>
      <c r="C161" t="s">
        <v>546</v>
      </c>
      <c r="D161" t="str">
        <f t="shared" si="2"/>
        <v>FUENTES, JEROME 45261</v>
      </c>
      <c r="E161" t="s">
        <v>546</v>
      </c>
      <c r="F161" t="str">
        <f>_xlfn.XLOOKUP(E161,[1]Employee!A:A,[1]Employee!D:D,"Not Found",0,1)</f>
        <v>ALLDAY MARTS INC.</v>
      </c>
      <c r="G161" t="str">
        <f>_xlfn.XLOOKUP(E161,[1]Employee!A:A,[1]Employee!E:E,"Not Found")</f>
        <v>INFORMATION TECHNOLOGY</v>
      </c>
      <c r="H161" t="str">
        <f>_xlfn.XLOOKUP(E161,[1]Employee!A:A,[1]Employee!F:F,"not FOund")&amp;", "&amp;_xlfn.XLOOKUP(E161,[1]Employee!A:A,[1]Employee!G:G,"Not Founf")</f>
        <v>MDC, HO LAS PINAS</v>
      </c>
      <c r="I161">
        <f>_xlfn.XLOOKUP(E161,[1]Employee!A:A,[1]Employee!I:I,"Not Found")</f>
        <v>961080928</v>
      </c>
      <c r="K161" t="str">
        <f>_xlfn.XLOOKUP(E161,[1]Employee!A:A,[1]Employee!H:H,"Not Found")&amp;" "&amp;_xlfn.XLOOKUP(E161,[1]Employee!A:A,[1]Employee!K:K,"Not Found")</f>
        <v>DIRECT Active</v>
      </c>
      <c r="L161">
        <v>45261</v>
      </c>
      <c r="M161" t="s">
        <v>419</v>
      </c>
      <c r="N161" t="s">
        <v>52</v>
      </c>
      <c r="O161" t="s">
        <v>290</v>
      </c>
      <c r="P161" t="s">
        <v>547</v>
      </c>
      <c r="Q161" t="str">
        <f>VLOOKUP(A:A,'[1]Inventory Laptop'!A:B,2,0)</f>
        <v>DELL</v>
      </c>
      <c r="R161" t="str">
        <f>VLOOKUP(A:A,'[1]Inventory Laptop'!A:C,3,0)</f>
        <v>5400 LATITUDE</v>
      </c>
      <c r="S161" t="str">
        <f>VLOOKUP(A:A,'[1]Inventory Laptop'!A:H,4,0)</f>
        <v>i7/16 GB DDR4/1 TB HDD//WIN 10 PRO 64 BIT/CHARGER/3 YRS WARRANTY</v>
      </c>
      <c r="T161">
        <f>VLOOKUP(A:A,'[1]Inventory Laptop'!A:H,5,0)</f>
        <v>0</v>
      </c>
      <c r="U161" t="str">
        <f>VLOOKUP(A:A,'[1]Inventory Laptop'!A:H,6,0)</f>
        <v>W/O BAG</v>
      </c>
      <c r="V161">
        <f>VLOOKUP(A:A,'[1]Inventory Laptop'!A:I,7,0)</f>
        <v>0</v>
      </c>
      <c r="W161" t="str">
        <f>_xlfn.XLOOKUP($A161,'[1]Inventory Laptop'!A:A,'[1]Inventory Laptop'!H:H,1,0)</f>
        <v>ALLHOME CORP.</v>
      </c>
      <c r="X161" t="str">
        <f>VLOOKUP(A:A,'[1]Inventory Laptop'!A:O,11,0)</f>
        <v>ALLHOME CORP.</v>
      </c>
      <c r="Y161" t="str">
        <f>VLOOKUP(A:A,'[1]Inventory Laptop'!A:O,12,0)</f>
        <v>Central Operations</v>
      </c>
      <c r="Z161" t="str">
        <f>VLOOKUP(A:A,'[1]Inventory Laptop'!A:O,13,0)</f>
        <v>HOF-TVS-OPSL12</v>
      </c>
      <c r="AA161" t="str">
        <f>VLOOKUP(A:A,'[1]Inventory Laptop'!A:O,14,0)</f>
        <v>HDD 100%peak</v>
      </c>
    </row>
    <row r="162" spans="1:27" x14ac:dyDescent="0.25">
      <c r="A162" t="s">
        <v>539</v>
      </c>
      <c r="B162" t="s">
        <v>30</v>
      </c>
      <c r="C162" t="s">
        <v>548</v>
      </c>
      <c r="D162" t="str">
        <f t="shared" si="2"/>
        <v>BULA, ARNE MARIE 45040</v>
      </c>
      <c r="E162" t="s">
        <v>419</v>
      </c>
      <c r="F162" t="str">
        <f>_xlfn.XLOOKUP(E162,[1]Employee!A:A,[1]Employee!D:D,"Not Found",0,1)</f>
        <v>CMSTAR MANAGEMENT, INC.</v>
      </c>
      <c r="G162" t="str">
        <f>_xlfn.XLOOKUP(E162,[1]Employee!A:A,[1]Employee!E:E,"Not Found")</f>
        <v>HUMAN RESOURCES</v>
      </c>
      <c r="H162" t="str">
        <f>_xlfn.XLOOKUP(E162,[1]Employee!A:A,[1]Employee!F:F,"not FOund")&amp;", "&amp;_xlfn.XLOOKUP(E162,[1]Employee!A:A,[1]Employee!G:G,"Not Founf")</f>
        <v>HR RECRUITMENT, HO LAS PINAS</v>
      </c>
      <c r="I162">
        <f>_xlfn.XLOOKUP(E162,[1]Employee!A:A,[1]Employee!I:I,"Not Found")</f>
        <v>9196486745</v>
      </c>
      <c r="J162">
        <v>45223</v>
      </c>
      <c r="K162" t="str">
        <f>_xlfn.XLOOKUP(E162,[1]Employee!A:A,[1]Employee!H:H,"Not Found")&amp;" "&amp;_xlfn.XLOOKUP(E162,[1]Employee!A:A,[1]Employee!K:K,"Not Found")</f>
        <v>DIRECT Active</v>
      </c>
      <c r="L162">
        <v>45040</v>
      </c>
      <c r="M162" t="s">
        <v>350</v>
      </c>
      <c r="N162" t="s">
        <v>52</v>
      </c>
      <c r="O162" t="s">
        <v>159</v>
      </c>
      <c r="P162" t="s">
        <v>549</v>
      </c>
      <c r="Q162" t="str">
        <f>VLOOKUP(A:A,'[1]Inventory Laptop'!A:B,2,0)</f>
        <v>DELL</v>
      </c>
      <c r="R162" t="str">
        <f>VLOOKUP(A:A,'[1]Inventory Laptop'!A:C,3,0)</f>
        <v>5400 LATITUDE</v>
      </c>
      <c r="S162" t="str">
        <f>VLOOKUP(A:A,'[1]Inventory Laptop'!A:H,4,0)</f>
        <v>i7/16 GB DDR4/1 TB HDD//WIN 10 PRO 64 BIT/CHARGER/3 YRS WARRANTY</v>
      </c>
      <c r="T162">
        <f>VLOOKUP(A:A,'[1]Inventory Laptop'!A:H,5,0)</f>
        <v>0</v>
      </c>
      <c r="U162" t="str">
        <f>VLOOKUP(A:A,'[1]Inventory Laptop'!A:H,6,0)</f>
        <v>W/O BAG</v>
      </c>
      <c r="V162">
        <f>VLOOKUP(A:A,'[1]Inventory Laptop'!A:I,7,0)</f>
        <v>0</v>
      </c>
      <c r="W162" t="str">
        <f>_xlfn.XLOOKUP($A162,'[1]Inventory Laptop'!A:A,'[1]Inventory Laptop'!H:H,1,0)</f>
        <v>ALLHOME CORP.</v>
      </c>
      <c r="X162" t="str">
        <f>VLOOKUP(A:A,'[1]Inventory Laptop'!A:O,11,0)</f>
        <v>ALLHOME CORP.</v>
      </c>
      <c r="Y162" t="str">
        <f>VLOOKUP(A:A,'[1]Inventory Laptop'!A:O,12,0)</f>
        <v>Central Operations</v>
      </c>
      <c r="Z162" t="str">
        <f>VLOOKUP(A:A,'[1]Inventory Laptop'!A:O,13,0)</f>
        <v>HOF-TVS-OPSL12</v>
      </c>
      <c r="AA162" t="str">
        <f>VLOOKUP(A:A,'[1]Inventory Laptop'!A:O,14,0)</f>
        <v>HDD 100%peak</v>
      </c>
    </row>
    <row r="163" spans="1:27" x14ac:dyDescent="0.25">
      <c r="A163" t="s">
        <v>539</v>
      </c>
      <c r="B163" t="s">
        <v>30</v>
      </c>
      <c r="C163" t="s">
        <v>315</v>
      </c>
      <c r="D163" t="str">
        <f t="shared" si="2"/>
        <v>BARADAS, NICOLE BENNET 45222</v>
      </c>
      <c r="E163" t="s">
        <v>350</v>
      </c>
      <c r="F163" t="str">
        <f>_xlfn.XLOOKUP(E163,[1]Employee!A:A,[1]Employee!D:D,"Not Found",0,1)</f>
        <v>THE VILLAGE SERVER, INC.</v>
      </c>
      <c r="G163" t="str">
        <f>_xlfn.XLOOKUP(E163,[1]Employee!A:A,[1]Employee!E:E,"Not Found")</f>
        <v>ACCOUNTING</v>
      </c>
      <c r="H163" t="str">
        <f>_xlfn.XLOOKUP(E163,[1]Employee!A:A,[1]Employee!F:F,"not FOund")&amp;", "&amp;_xlfn.XLOOKUP(E163,[1]Employee!A:A,[1]Employee!G:G,"Not Founf")</f>
        <v>JUNIOR COST ACCOUNTANT, HO LAS PINAS</v>
      </c>
      <c r="I163">
        <f>_xlfn.XLOOKUP(E163,[1]Employee!A:A,[1]Employee!I:I,"Not Found")</f>
        <v>9568991621</v>
      </c>
      <c r="J163">
        <v>45216</v>
      </c>
      <c r="K163" t="str">
        <f>_xlfn.XLOOKUP(E163,[1]Employee!A:A,[1]Employee!H:H,"Not Found")&amp;" "&amp;_xlfn.XLOOKUP(E163,[1]Employee!A:A,[1]Employee!K:K,"Not Found")</f>
        <v>DIRECT Active</v>
      </c>
      <c r="L163">
        <v>45222</v>
      </c>
      <c r="Q163" t="str">
        <f>VLOOKUP(A:A,'[1]Inventory Laptop'!A:B,2,0)</f>
        <v>DELL</v>
      </c>
      <c r="R163" t="str">
        <f>VLOOKUP(A:A,'[1]Inventory Laptop'!A:C,3,0)</f>
        <v>5400 LATITUDE</v>
      </c>
      <c r="S163" t="str">
        <f>VLOOKUP(A:A,'[1]Inventory Laptop'!A:H,4,0)</f>
        <v>i7/16 GB DDR4/1 TB HDD//WIN 10 PRO 64 BIT/CHARGER/3 YRS WARRANTY</v>
      </c>
      <c r="T163">
        <f>VLOOKUP(A:A,'[1]Inventory Laptop'!A:H,5,0)</f>
        <v>0</v>
      </c>
      <c r="U163" t="str">
        <f>VLOOKUP(A:A,'[1]Inventory Laptop'!A:H,6,0)</f>
        <v>W/O BAG</v>
      </c>
      <c r="V163">
        <f>VLOOKUP(A:A,'[1]Inventory Laptop'!A:I,7,0)</f>
        <v>0</v>
      </c>
      <c r="W163" t="str">
        <f>_xlfn.XLOOKUP($A163,'[1]Inventory Laptop'!A:A,'[1]Inventory Laptop'!H:H,1,0)</f>
        <v>ALLHOME CORP.</v>
      </c>
      <c r="X163" t="str">
        <f>VLOOKUP(A:A,'[1]Inventory Laptop'!A:O,11,0)</f>
        <v>ALLHOME CORP.</v>
      </c>
      <c r="Y163" t="str">
        <f>VLOOKUP(A:A,'[1]Inventory Laptop'!A:O,12,0)</f>
        <v>Central Operations</v>
      </c>
      <c r="Z163" t="str">
        <f>VLOOKUP(A:A,'[1]Inventory Laptop'!A:O,13,0)</f>
        <v>HOF-TVS-OPSL12</v>
      </c>
      <c r="AA163" t="str">
        <f>VLOOKUP(A:A,'[1]Inventory Laptop'!A:O,14,0)</f>
        <v>HDD 100%peak</v>
      </c>
    </row>
    <row r="164" spans="1:27" x14ac:dyDescent="0.25">
      <c r="A164" t="s">
        <v>550</v>
      </c>
      <c r="B164" t="s">
        <v>30</v>
      </c>
      <c r="C164" t="s">
        <v>551</v>
      </c>
      <c r="D164" t="str">
        <f t="shared" si="2"/>
        <v xml:space="preserve">MARQUEZ, JEAN CARLO </v>
      </c>
      <c r="E164" t="s">
        <v>552</v>
      </c>
      <c r="F164" t="str">
        <f>_xlfn.XLOOKUP(E164,[1]Employee!A:A,[1]Employee!D:D,"Not Found",0,1)</f>
        <v>ALLHOME CORP.</v>
      </c>
      <c r="G164" t="str">
        <f>_xlfn.XLOOKUP(E164,[1]Employee!A:A,[1]Employee!E:E,"Not Found")</f>
        <v>MARKETING</v>
      </c>
      <c r="H164" t="str">
        <f>_xlfn.XLOOKUP(E164,[1]Employee!A:A,[1]Employee!F:F,"not FOund")&amp;", "&amp;_xlfn.XLOOKUP(E164,[1]Employee!A:A,[1]Employee!G:G,"Not Founf")</f>
        <v>JR. MULTIMEDIA ARTIST, HO LAS PINAS</v>
      </c>
      <c r="I164">
        <f>_xlfn.XLOOKUP(E164,[1]Employee!A:A,[1]Employee!I:I,"Not Found")</f>
        <v>9166376393</v>
      </c>
      <c r="J164">
        <v>45341</v>
      </c>
      <c r="K164" t="str">
        <f>_xlfn.XLOOKUP(E164,[1]Employee!A:A,[1]Employee!H:H,"Not Found")&amp;" "&amp;_xlfn.XLOOKUP(E164,[1]Employee!A:A,[1]Employee!K:K,"Not Found")</f>
        <v>DIRECT Active</v>
      </c>
      <c r="M164" t="s">
        <v>553</v>
      </c>
      <c r="N164" t="s">
        <v>59</v>
      </c>
      <c r="O164" t="s">
        <v>148</v>
      </c>
      <c r="Q164" t="str">
        <f>VLOOKUP(A:A,'[1]Inventory Laptop'!A:B,2,0)</f>
        <v>MSI</v>
      </c>
      <c r="R164" t="str">
        <f>VLOOKUP(A:A,'[1]Inventory Laptop'!A:C,3,0)</f>
        <v>Prestige 15 A11SCX</v>
      </c>
      <c r="S164" t="str">
        <f>VLOOKUP(A:A,'[1]Inventory Laptop'!A:H,4,0)</f>
        <v>i7/16 GB DDR4/1 TB SSD/15.6"/WIN 11 PRO 64 BIT/CHARGER/3 YRS WARRANTY</v>
      </c>
      <c r="T164">
        <f>VLOOKUP(A:A,'[1]Inventory Laptop'!A:H,5,0)</f>
        <v>0</v>
      </c>
      <c r="U164" t="str">
        <f>VLOOKUP(A:A,'[1]Inventory Laptop'!A:H,6,0)</f>
        <v>W/ BAG</v>
      </c>
      <c r="V164">
        <f>VLOOKUP(A:A,'[1]Inventory Laptop'!A:I,7,0)</f>
        <v>0</v>
      </c>
      <c r="W164" t="str">
        <f>_xlfn.XLOOKUP($A164,'[1]Inventory Laptop'!A:A,'[1]Inventory Laptop'!H:H,1,0)</f>
        <v>ALLHOME CORP.</v>
      </c>
      <c r="X164" t="str">
        <f>VLOOKUP(A:A,'[1]Inventory Laptop'!A:O,11,0)</f>
        <v>ALLHOME CORP.</v>
      </c>
      <c r="Y164" t="str">
        <f>VLOOKUP(A:A,'[1]Inventory Laptop'!A:O,12,0)</f>
        <v>Marketing</v>
      </c>
      <c r="Z164" t="str">
        <f>VLOOKUP(A:A,'[1]Inventory Laptop'!A:O,13,0)</f>
        <v>AVAHC-MAR-002</v>
      </c>
      <c r="AA164" t="s">
        <v>161</v>
      </c>
    </row>
    <row r="165" spans="1:27" x14ac:dyDescent="0.25">
      <c r="A165" t="s">
        <v>550</v>
      </c>
      <c r="B165" t="s">
        <v>45</v>
      </c>
      <c r="C165" t="str">
        <f>VLOOKUP($A165,'[1]Inventory Laptop'!A:N,10,0)</f>
        <v>ROJAS, JOYME</v>
      </c>
      <c r="D165" t="str">
        <f t="shared" si="2"/>
        <v>ROJAS, JOYME 45335</v>
      </c>
      <c r="E165" t="s">
        <v>554</v>
      </c>
      <c r="F165" t="str">
        <f>_xlfn.XLOOKUP(E165,[1]Employee!A:A,[1]Employee!D:D,"Not Found",0,1)</f>
        <v>ALLHOME CORP.</v>
      </c>
      <c r="G165" t="str">
        <f>_xlfn.XLOOKUP(E165,[1]Employee!A:A,[1]Employee!E:E,"Not Found")</f>
        <v>MARKETING</v>
      </c>
      <c r="H165" t="str">
        <f>_xlfn.XLOOKUP(E165,[1]Employee!A:A,[1]Employee!F:F,"not FOund")&amp;", "&amp;_xlfn.XLOOKUP(E165,[1]Employee!A:A,[1]Employee!G:G,"Not Founf")</f>
        <v>GRAPHIC ARTIST, HO LAS PINAS</v>
      </c>
      <c r="I165">
        <f>_xlfn.XLOOKUP(E165,[1]Employee!A:A,[1]Employee!I:I,"Not Found")</f>
        <v>9494281900</v>
      </c>
      <c r="J165">
        <v>45289</v>
      </c>
      <c r="K165" t="str">
        <f>_xlfn.XLOOKUP(E165,[1]Employee!A:A,[1]Employee!H:H,"Not Found")&amp;" "&amp;_xlfn.XLOOKUP(E165,[1]Employee!A:A,[1]Employee!K:K,"Not Found")</f>
        <v>DIRECT Active</v>
      </c>
      <c r="L165">
        <v>45335</v>
      </c>
      <c r="Q165" t="str">
        <f>VLOOKUP(A:A,'[1]Inventory Laptop'!A:B,2,0)</f>
        <v>MSI</v>
      </c>
      <c r="R165" t="str">
        <f>VLOOKUP(A:A,'[1]Inventory Laptop'!A:C,3,0)</f>
        <v>Prestige 15 A11SCX</v>
      </c>
      <c r="S165" t="str">
        <f>VLOOKUP(A:A,'[1]Inventory Laptop'!A:H,4,0)</f>
        <v>i7/16 GB DDR4/1 TB SSD/15.6"/WIN 11 PRO 64 BIT/CHARGER/3 YRS WARRANTY</v>
      </c>
      <c r="T165">
        <f>VLOOKUP(A:A,'[1]Inventory Laptop'!A:H,5,0)</f>
        <v>0</v>
      </c>
      <c r="U165" t="str">
        <f>VLOOKUP(A:A,'[1]Inventory Laptop'!A:H,6,0)</f>
        <v>W/ BAG</v>
      </c>
      <c r="V165">
        <f>VLOOKUP(A:A,'[1]Inventory Laptop'!A:I,7,0)</f>
        <v>0</v>
      </c>
      <c r="W165" t="str">
        <f>_xlfn.XLOOKUP($A165,'[1]Inventory Laptop'!A:A,'[1]Inventory Laptop'!H:H,1,0)</f>
        <v>ALLHOME CORP.</v>
      </c>
      <c r="X165" t="str">
        <f>VLOOKUP(A:A,'[1]Inventory Laptop'!A:O,11,0)</f>
        <v>ALLHOME CORP.</v>
      </c>
      <c r="Y165" t="str">
        <f>VLOOKUP(A:A,'[1]Inventory Laptop'!A:O,12,0)</f>
        <v>Marketing</v>
      </c>
      <c r="Z165" t="str">
        <f>VLOOKUP(A:A,'[1]Inventory Laptop'!A:O,13,0)</f>
        <v>AVAHC-MAR-002</v>
      </c>
      <c r="AA165" t="str">
        <f>VLOOKUP(A:A,'[1]Inventory Laptop'!A:O,14,0)</f>
        <v>Transfer</v>
      </c>
    </row>
    <row r="166" spans="1:27" x14ac:dyDescent="0.25">
      <c r="A166" t="s">
        <v>555</v>
      </c>
      <c r="B166" t="s">
        <v>30</v>
      </c>
      <c r="C166" t="s">
        <v>556</v>
      </c>
      <c r="D166" t="str">
        <f t="shared" si="2"/>
        <v xml:space="preserve">RESSURRECCION, GISSELLE </v>
      </c>
      <c r="E166" t="s">
        <v>557</v>
      </c>
      <c r="F166" t="str">
        <f>_xlfn.XLOOKUP(E166,[1]Employee!A:A,[1]Employee!D:D,"Not Found",0,1)</f>
        <v>ALLHOME CORP.</v>
      </c>
      <c r="G166" t="str">
        <f>_xlfn.XLOOKUP(E166,[1]Employee!A:A,[1]Employee!E:E,"Not Found")</f>
        <v>VISUALS</v>
      </c>
      <c r="H166" t="str">
        <f>_xlfn.XLOOKUP(E166,[1]Employee!A:A,[1]Employee!F:F,"not FOund")&amp;", "&amp;_xlfn.XLOOKUP(E166,[1]Employee!A:A,[1]Employee!G:G,"Not Founf")</f>
        <v>VISUAL DESIGNER, HO LAS PINAS</v>
      </c>
      <c r="I166">
        <f>_xlfn.XLOOKUP(E166,[1]Employee!A:A,[1]Employee!I:I,"Not Found")</f>
        <v>9753562635</v>
      </c>
      <c r="J166">
        <v>45203</v>
      </c>
      <c r="K166" t="str">
        <f>_xlfn.XLOOKUP(E166,[1]Employee!A:A,[1]Employee!H:H,"Not Found")&amp;" "&amp;_xlfn.XLOOKUP(E166,[1]Employee!A:A,[1]Employee!K:K,"Not Found")</f>
        <v>DIRECT Active</v>
      </c>
      <c r="M166" t="s">
        <v>558</v>
      </c>
      <c r="N166" t="s">
        <v>59</v>
      </c>
      <c r="O166" t="s">
        <v>559</v>
      </c>
      <c r="Q166" t="str">
        <f>VLOOKUP(A:A,'[1]Inventory Laptop'!A:B,2,0)</f>
        <v>MSI</v>
      </c>
      <c r="R166" t="str">
        <f>VLOOKUP(A:A,'[1]Inventory Laptop'!A:C,3,0)</f>
        <v>GF63 Thin 11SC</v>
      </c>
      <c r="S166" t="str">
        <f>VLOOKUP(A:A,'[1]Inventory Laptop'!A:H,4,0)</f>
        <v>i7/26 GB DDR4/512 GB SSD/15.6"/WIN 11 PRO 64 BIT/CHARGER/3 YRS WARRANTY</v>
      </c>
      <c r="T166" t="str">
        <f>VLOOKUP(A:A,'[1]Inventory Laptop'!A:H,5,0)</f>
        <v>GTX 1650 w/ Max-Q Design</v>
      </c>
      <c r="U166" t="str">
        <f>VLOOKUP(A:A,'[1]Inventory Laptop'!A:H,6,0)</f>
        <v>W/ BAG</v>
      </c>
      <c r="V166">
        <f>VLOOKUP(A:A,'[1]Inventory Laptop'!A:I,7,0)</f>
        <v>0</v>
      </c>
      <c r="W166" t="str">
        <f>_xlfn.XLOOKUP($A166,'[1]Inventory Laptop'!A:A,'[1]Inventory Laptop'!H:H,1,0)</f>
        <v>JUMP SOLUTIONS INC.</v>
      </c>
      <c r="X166" t="str">
        <f>VLOOKUP(A:A,'[1]Inventory Laptop'!A:O,11,0)</f>
        <v>ALLHOME CORP.</v>
      </c>
      <c r="Y166" t="str">
        <f>VLOOKUP(A:A,'[1]Inventory Laptop'!A:O,12,0)</f>
        <v>Visuals</v>
      </c>
      <c r="Z166" t="str">
        <f>VLOOKUP(A:A,'[1]Inventory Laptop'!A:O,13,0)</f>
        <v>STR-AHC-VISL004</v>
      </c>
      <c r="AA166" t="str">
        <f>VLOOKUP(A:A,'[1]Inventory Laptop'!A:O,14,0)</f>
        <v>Transfer</v>
      </c>
    </row>
    <row r="167" spans="1:27" x14ac:dyDescent="0.25">
      <c r="A167" t="s">
        <v>560</v>
      </c>
      <c r="B167" t="s">
        <v>30</v>
      </c>
      <c r="C167" t="s">
        <v>556</v>
      </c>
      <c r="D167" t="str">
        <f t="shared" si="2"/>
        <v xml:space="preserve">VALENTINO, HANNAH </v>
      </c>
      <c r="E167" t="s">
        <v>561</v>
      </c>
      <c r="F167" t="str">
        <f>_xlfn.XLOOKUP(E167,[1]Employee!A:A,[1]Employee!D:D,"Not Found",0,1)</f>
        <v>ALLHOME CORP.</v>
      </c>
      <c r="G167" t="str">
        <f>_xlfn.XLOOKUP(E167,[1]Employee!A:A,[1]Employee!E:E,"Not Found")</f>
        <v>VISUALS</v>
      </c>
      <c r="H167" t="str">
        <f>_xlfn.XLOOKUP(E167,[1]Employee!A:A,[1]Employee!F:F,"not FOund")&amp;", "&amp;_xlfn.XLOOKUP(E167,[1]Employee!A:A,[1]Employee!G:G,"Not Founf")</f>
        <v>VISUAL DESIGNER, HO LAS PINAS</v>
      </c>
      <c r="I167">
        <f>_xlfn.XLOOKUP(E167,[1]Employee!A:A,[1]Employee!I:I,"Not Found")</f>
        <v>0</v>
      </c>
      <c r="J167">
        <v>45204</v>
      </c>
      <c r="K167" t="str">
        <f>_xlfn.XLOOKUP(E167,[1]Employee!A:A,[1]Employee!H:H,"Not Found")&amp;" "&amp;_xlfn.XLOOKUP(E167,[1]Employee!A:A,[1]Employee!K:K,"Not Found")</f>
        <v>DIRECT Active</v>
      </c>
      <c r="M167" t="s">
        <v>562</v>
      </c>
      <c r="N167" t="s">
        <v>59</v>
      </c>
      <c r="O167" t="s">
        <v>559</v>
      </c>
      <c r="Q167" t="str">
        <f>VLOOKUP(A:A,'[1]Inventory Laptop'!A:B,2,0)</f>
        <v>MSI</v>
      </c>
      <c r="R167" t="str">
        <f>VLOOKUP(A:A,'[1]Inventory Laptop'!A:C,3,0)</f>
        <v>GF63 Thin 11SC</v>
      </c>
      <c r="S167" t="str">
        <f>VLOOKUP(A:A,'[1]Inventory Laptop'!A:H,4,0)</f>
        <v>i7/26 GB DDR4/512 GB SSD/15.6"/WIN 11 PRO 64 BIT/CHARGER/3 YRS WARRANTY</v>
      </c>
      <c r="T167" t="str">
        <f>VLOOKUP(A:A,'[1]Inventory Laptop'!A:H,5,0)</f>
        <v>GTX 1650 w/ Max-Q Design</v>
      </c>
      <c r="U167" t="str">
        <f>VLOOKUP(A:A,'[1]Inventory Laptop'!A:H,6,0)</f>
        <v>W/ BAG</v>
      </c>
      <c r="V167">
        <f>VLOOKUP(A:A,'[1]Inventory Laptop'!A:I,7,0)</f>
        <v>0</v>
      </c>
      <c r="W167" t="str">
        <f>_xlfn.XLOOKUP($A167,'[1]Inventory Laptop'!A:A,'[1]Inventory Laptop'!H:H,1,0)</f>
        <v>JUMP SOLUTIONS INC.</v>
      </c>
      <c r="X167" t="str">
        <f>VLOOKUP(A:A,'[1]Inventory Laptop'!A:O,11,0)</f>
        <v>ALLHOME CORP.</v>
      </c>
      <c r="Y167" t="str">
        <f>VLOOKUP(A:A,'[1]Inventory Laptop'!A:O,12,0)</f>
        <v>Visuals</v>
      </c>
      <c r="Z167" t="str">
        <f>VLOOKUP(A:A,'[1]Inventory Laptop'!A:O,13,0)</f>
        <v>STR-AHC-VISL009</v>
      </c>
      <c r="AA167">
        <f>VLOOKUP(A:A,'[1]Inventory Laptop'!A:O,14,0)</f>
        <v>0</v>
      </c>
    </row>
    <row r="168" spans="1:27" x14ac:dyDescent="0.25">
      <c r="A168" t="s">
        <v>563</v>
      </c>
      <c r="B168" t="s">
        <v>30</v>
      </c>
      <c r="C168" t="s">
        <v>266</v>
      </c>
      <c r="D168" t="str">
        <f t="shared" si="2"/>
        <v xml:space="preserve">PEÑAFUERTE, LEE-ANN </v>
      </c>
      <c r="E168" t="s">
        <v>266</v>
      </c>
      <c r="F168" t="str">
        <f>_xlfn.XLOOKUP(E168,[1]Employee!A:A,[1]Employee!D:D,"Not Found",0,1)</f>
        <v>FAMILY SHOPPERS UNLIMITED, INC.</v>
      </c>
      <c r="G168" t="str">
        <f>_xlfn.XLOOKUP(E168,[1]Employee!A:A,[1]Employee!E:E,"Not Found")</f>
        <v>SUPPLY CHAIN</v>
      </c>
      <c r="H168" t="str">
        <f>_xlfn.XLOOKUP(E168,[1]Employee!A:A,[1]Employee!F:F,"not FOund")&amp;", "&amp;_xlfn.XLOOKUP(E168,[1]Employee!A:A,[1]Employee!G:G,"Not Founf")</f>
        <v>SUPPLY CHAIN PLANNING, HO LAS PINAS</v>
      </c>
      <c r="I168">
        <f>_xlfn.XLOOKUP(E168,[1]Employee!A:A,[1]Employee!I:I,"Not Found")</f>
        <v>0</v>
      </c>
      <c r="J168">
        <v>45239</v>
      </c>
      <c r="K168" t="str">
        <f>_xlfn.XLOOKUP(E168,[1]Employee!A:A,[1]Employee!H:H,"Not Found")&amp;" "&amp;_xlfn.XLOOKUP(E168,[1]Employee!A:A,[1]Employee!K:K,"Not Found")</f>
        <v>DIRECT Active</v>
      </c>
      <c r="Q168" t="str">
        <f>VLOOKUP(A:A,'[1]Inventory Laptop'!A:B,2,0)</f>
        <v>ASUS</v>
      </c>
      <c r="R168" t="str">
        <f>VLOOKUP(A:A,'[1]Inventory Laptop'!A:C,3,0)</f>
        <v>ROG Strix G512LU</v>
      </c>
      <c r="S168" t="str">
        <f>VLOOKUP(A:A,'[1]Inventory Laptop'!A:H,4,0)</f>
        <v>i7/16 GB DDR4/1 TB SSD/15.6"/WIN 10 PRO 64 BIT/CHARGER/3 YRS WARRANTY</v>
      </c>
      <c r="T168" t="str">
        <f>VLOOKUP(A:A,'[1]Inventory Laptop'!A:H,5,0)</f>
        <v xml:space="preserve">NVIDIA® GeForce GTX 1660 Ti </v>
      </c>
      <c r="U168" t="str">
        <f>VLOOKUP(A:A,'[1]Inventory Laptop'!A:H,6,0)</f>
        <v>W/ BAG</v>
      </c>
      <c r="V168">
        <f>VLOOKUP(A:A,'[1]Inventory Laptop'!A:I,7,0)</f>
        <v>0</v>
      </c>
      <c r="W168" t="str">
        <f>_xlfn.XLOOKUP($A168,'[1]Inventory Laptop'!A:A,'[1]Inventory Laptop'!H:H,1,0)</f>
        <v>ALLHOME CORP.</v>
      </c>
      <c r="X168" t="str">
        <f>VLOOKUP(A:A,'[1]Inventory Laptop'!A:O,11,0)</f>
        <v>FAMILY SHOPPERS UNLIMITED, INC.</v>
      </c>
      <c r="Y168" t="str">
        <f>VLOOKUP(A:A,'[1]Inventory Laptop'!A:O,12,0)</f>
        <v>Central Operations</v>
      </c>
      <c r="Z168" t="str">
        <f>VLOOKUP(A:A,'[1]Inventory Laptop'!A:O,13,0)</f>
        <v>APL-FSU-OPSL012</v>
      </c>
      <c r="AA168" t="str">
        <f>VLOOKUP(A:A,'[1]Inventory Laptop'!A:O,14,0)</f>
        <v>Transfer</v>
      </c>
    </row>
    <row r="169" spans="1:27" x14ac:dyDescent="0.25">
      <c r="A169" t="s">
        <v>564</v>
      </c>
      <c r="B169" t="s">
        <v>30</v>
      </c>
      <c r="C169" t="s">
        <v>565</v>
      </c>
      <c r="D169" t="str">
        <f t="shared" si="2"/>
        <v xml:space="preserve">GALVANTE, LEO </v>
      </c>
      <c r="E169" t="s">
        <v>475</v>
      </c>
      <c r="F169" t="str">
        <f>_xlfn.XLOOKUP(E169,[1]Employee!A:A,[1]Employee!D:D,"Not Found",0,1)</f>
        <v>FAMILY SHOPPERS UNLIMITED, INC.</v>
      </c>
      <c r="G169" t="str">
        <f>_xlfn.XLOOKUP(E169,[1]Employee!A:A,[1]Employee!E:E,"Not Found")</f>
        <v>CENTRAL - OPERATIONS</v>
      </c>
      <c r="H169" t="str">
        <f>_xlfn.XLOOKUP(E169,[1]Employee!A:A,[1]Employee!F:F,"not FOund")&amp;", "&amp;_xlfn.XLOOKUP(E169,[1]Employee!A:A,[1]Employee!G:G,"Not Founf")</f>
        <v>CLUSTER HEAD OPERATION, HO LAS PINAS</v>
      </c>
      <c r="I169">
        <f>_xlfn.XLOOKUP(E169,[1]Employee!A:A,[1]Employee!I:I,"Not Found")</f>
        <v>9673465222</v>
      </c>
      <c r="J169">
        <v>45239</v>
      </c>
      <c r="K169" t="str">
        <f>_xlfn.XLOOKUP(E169,[1]Employee!A:A,[1]Employee!H:H,"Not Found")&amp;" "&amp;_xlfn.XLOOKUP(E169,[1]Employee!A:A,[1]Employee!K:K,"Not Found")</f>
        <v>DIRECT Active</v>
      </c>
      <c r="M169" t="s">
        <v>266</v>
      </c>
      <c r="N169" t="s">
        <v>34</v>
      </c>
      <c r="O169" t="s">
        <v>267</v>
      </c>
      <c r="P169" t="s">
        <v>566</v>
      </c>
      <c r="Q169" t="str">
        <f>VLOOKUP(A:A,'[1]Inventory Laptop'!A:B,2,0)</f>
        <v>ASUS</v>
      </c>
      <c r="R169" t="str">
        <f>VLOOKUP(A:A,'[1]Inventory Laptop'!A:C,3,0)</f>
        <v>ROG Strix G512LU</v>
      </c>
      <c r="S169" t="str">
        <f>VLOOKUP(A:A,'[1]Inventory Laptop'!A:H,4,0)</f>
        <v>i7/16 GB DDR4/1 TB SSD/15.6"/WIN 10 PRO 64 BIT/CHARGER/3 YRS WARRANTY</v>
      </c>
      <c r="T169" t="str">
        <f>VLOOKUP(A:A,'[1]Inventory Laptop'!A:H,5,0)</f>
        <v xml:space="preserve">NVIDIA® GeForce GTX 1660 Ti </v>
      </c>
      <c r="U169" t="str">
        <f>VLOOKUP(A:A,'[1]Inventory Laptop'!A:H,6,0)</f>
        <v>W/ BAG</v>
      </c>
      <c r="V169">
        <f>VLOOKUP(A:A,'[1]Inventory Laptop'!A:I,7,0)</f>
        <v>0</v>
      </c>
      <c r="W169" t="str">
        <f>_xlfn.XLOOKUP($A169,'[1]Inventory Laptop'!A:A,'[1]Inventory Laptop'!H:H,1,0)</f>
        <v>ALLHOME CORP.</v>
      </c>
      <c r="X169" t="str">
        <f>VLOOKUP(A:A,'[1]Inventory Laptop'!A:O,11,0)</f>
        <v>FAMILY SHOPPERS UNLIMITED, INC.</v>
      </c>
      <c r="Y169" t="str">
        <f>VLOOKUP(A:A,'[1]Inventory Laptop'!A:O,12,0)</f>
        <v>Store - Operations</v>
      </c>
      <c r="Z169" t="str">
        <f>VLOOKUP(A:A,'[1]Inventory Laptop'!A:O,13,0)</f>
        <v>HOF-FSU-OPSL054</v>
      </c>
      <c r="AA169" t="str">
        <f>VLOOKUP(A:A,'[1]Inventory Laptop'!A:O,14,0)</f>
        <v>Transfer</v>
      </c>
    </row>
    <row r="170" spans="1:27" x14ac:dyDescent="0.25">
      <c r="A170" t="s">
        <v>564</v>
      </c>
      <c r="B170" t="s">
        <v>30</v>
      </c>
      <c r="C170" t="s">
        <v>266</v>
      </c>
      <c r="D170" t="str">
        <f t="shared" si="2"/>
        <v>PEÑAFUERTE, LEE-ANN 45239</v>
      </c>
      <c r="E170" t="s">
        <v>266</v>
      </c>
      <c r="F170" t="str">
        <f>_xlfn.XLOOKUP(E170,[1]Employee!A:A,[1]Employee!D:D,"Not Found",0,1)</f>
        <v>FAMILY SHOPPERS UNLIMITED, INC.</v>
      </c>
      <c r="G170" t="str">
        <f>_xlfn.XLOOKUP(E170,[1]Employee!A:A,[1]Employee!E:E,"Not Found")</f>
        <v>SUPPLY CHAIN</v>
      </c>
      <c r="H170" t="str">
        <f>_xlfn.XLOOKUP(E170,[1]Employee!A:A,[1]Employee!F:F,"not FOund")&amp;", "&amp;_xlfn.XLOOKUP(E170,[1]Employee!A:A,[1]Employee!G:G,"Not Founf")</f>
        <v>SUPPLY CHAIN PLANNING, HO LAS PINAS</v>
      </c>
      <c r="I170">
        <f>_xlfn.XLOOKUP(E170,[1]Employee!A:A,[1]Employee!I:I,"Not Found")</f>
        <v>0</v>
      </c>
      <c r="J170">
        <v>45239</v>
      </c>
      <c r="K170" t="str">
        <f>_xlfn.XLOOKUP(E170,[1]Employee!A:A,[1]Employee!H:H,"Not Found")&amp;" "&amp;_xlfn.XLOOKUP(E170,[1]Employee!A:A,[1]Employee!K:K,"Not Found")</f>
        <v>DIRECT Active</v>
      </c>
      <c r="L170">
        <v>45239</v>
      </c>
      <c r="Q170" t="str">
        <f>VLOOKUP(A:A,'[1]Inventory Laptop'!A:B,2,0)</f>
        <v>ASUS</v>
      </c>
      <c r="R170" t="str">
        <f>VLOOKUP(A:A,'[1]Inventory Laptop'!A:C,3,0)</f>
        <v>ROG Strix G512LU</v>
      </c>
      <c r="S170" t="str">
        <f>VLOOKUP(A:A,'[1]Inventory Laptop'!A:H,4,0)</f>
        <v>i7/16 GB DDR4/1 TB SSD/15.6"/WIN 10 PRO 64 BIT/CHARGER/3 YRS WARRANTY</v>
      </c>
      <c r="T170" t="str">
        <f>VLOOKUP(A:A,'[1]Inventory Laptop'!A:H,5,0)</f>
        <v xml:space="preserve">NVIDIA® GeForce GTX 1660 Ti </v>
      </c>
      <c r="U170" t="str">
        <f>VLOOKUP(A:A,'[1]Inventory Laptop'!A:H,6,0)</f>
        <v>W/ BAG</v>
      </c>
      <c r="V170">
        <f>VLOOKUP(A:A,'[1]Inventory Laptop'!A:I,7,0)</f>
        <v>0</v>
      </c>
      <c r="W170" t="str">
        <f>_xlfn.XLOOKUP($A170,'[1]Inventory Laptop'!A:A,'[1]Inventory Laptop'!H:H,1,0)</f>
        <v>ALLHOME CORP.</v>
      </c>
      <c r="X170" t="str">
        <f>VLOOKUP(A:A,'[1]Inventory Laptop'!A:O,11,0)</f>
        <v>FAMILY SHOPPERS UNLIMITED, INC.</v>
      </c>
      <c r="Y170" t="str">
        <f>VLOOKUP(A:A,'[1]Inventory Laptop'!A:O,12,0)</f>
        <v>Store - Operations</v>
      </c>
      <c r="Z170" t="str">
        <f>VLOOKUP(A:A,'[1]Inventory Laptop'!A:O,13,0)</f>
        <v>HOF-FSU-OPSL054</v>
      </c>
      <c r="AA170" t="str">
        <f>VLOOKUP(A:A,'[1]Inventory Laptop'!A:O,14,0)</f>
        <v>Transfer</v>
      </c>
    </row>
    <row r="171" spans="1:27" x14ac:dyDescent="0.25">
      <c r="A171" t="s">
        <v>567</v>
      </c>
      <c r="B171" t="s">
        <v>30</v>
      </c>
      <c r="C171" t="s">
        <v>280</v>
      </c>
      <c r="D171" t="str">
        <f t="shared" si="2"/>
        <v>DELLO, HENRY 45338</v>
      </c>
      <c r="E171" t="s">
        <v>568</v>
      </c>
      <c r="F171" t="str">
        <f>_xlfn.XLOOKUP(E171,[1]Employee!A:A,[1]Employee!D:D,"Not Found",0,1)</f>
        <v>ALLDAY MARTS INC.</v>
      </c>
      <c r="G171" t="str">
        <f>_xlfn.XLOOKUP(E171,[1]Employee!A:A,[1]Employee!E:E,"Not Found")</f>
        <v>FACILITIES MANAGEMENT</v>
      </c>
      <c r="H171" t="str">
        <f>_xlfn.XLOOKUP(E171,[1]Employee!A:A,[1]Employee!F:F,"not FOund")&amp;", "&amp;_xlfn.XLOOKUP(E171,[1]Employee!A:A,[1]Employee!G:G,"Not Founf")</f>
        <v>FACILITIES ENGINEER, HO LAS PINAS</v>
      </c>
      <c r="I171">
        <f>_xlfn.XLOOKUP(E171,[1]Employee!A:A,[1]Employee!I:I,"Not Found")</f>
        <v>9669037104</v>
      </c>
      <c r="J171">
        <v>45252</v>
      </c>
      <c r="K171" t="str">
        <f>_xlfn.XLOOKUP(E171,[1]Employee!A:A,[1]Employee!H:H,"Not Found")&amp;" "&amp;_xlfn.XLOOKUP(E171,[1]Employee!A:A,[1]Employee!K:K,"Not Found")</f>
        <v>DIRECT Active</v>
      </c>
      <c r="L171">
        <v>45338</v>
      </c>
      <c r="M171" t="s">
        <v>569</v>
      </c>
      <c r="N171" t="s">
        <v>66</v>
      </c>
      <c r="P171" t="s">
        <v>570</v>
      </c>
      <c r="Q171" t="str">
        <f>VLOOKUP(A:A,'[1]Inventory Laptop'!A:B,2,0)</f>
        <v>ASUS</v>
      </c>
      <c r="R171" t="str">
        <f>VLOOKUP(A:A,'[1]Inventory Laptop'!A:C,3,0)</f>
        <v>ASUS X415</v>
      </c>
      <c r="S171" t="str">
        <f>VLOOKUP(A:A,'[1]Inventory Laptop'!A:H,4,0)</f>
        <v>i5/8 GB DDR4/512 GB HDD/14.0"/WIN 10 PRO 64 BIT/CHARGER/3 YRS WARRANTY</v>
      </c>
      <c r="T171">
        <f>VLOOKUP(A:A,'[1]Inventory Laptop'!A:H,5,0)</f>
        <v>0</v>
      </c>
      <c r="U171" t="str">
        <f>VLOOKUP(A:A,'[1]Inventory Laptop'!A:H,6,0)</f>
        <v>W/ BAG</v>
      </c>
      <c r="V171">
        <f>VLOOKUP(A:A,'[1]Inventory Laptop'!A:I,7,0)</f>
        <v>0</v>
      </c>
      <c r="W171" t="str">
        <f>_xlfn.XLOOKUP($A171,'[1]Inventory Laptop'!A:A,'[1]Inventory Laptop'!H:H,1,0)</f>
        <v>JUMP SOLUTIONS INC.</v>
      </c>
      <c r="X171" t="str">
        <f>VLOOKUP(A:A,'[1]Inventory Laptop'!A:O,11,0)</f>
        <v>ALLDAY RETAIL CONCEPTS INC.</v>
      </c>
      <c r="Y171" t="str">
        <f>VLOOKUP(A:A,'[1]Inventory Laptop'!A:O,12,0)</f>
        <v>Merchandising</v>
      </c>
      <c r="Z171" t="str">
        <f>VLOOKUP(A:A,'[1]Inventory Laptop'!A:O,13,0)</f>
        <v>HOF-ADR-MERL054</v>
      </c>
      <c r="AA171" t="str">
        <f>VLOOKUP(A:A,'[1]Inventory Laptop'!A:O,14,0)</f>
        <v>Transfer</v>
      </c>
    </row>
    <row r="172" spans="1:27" x14ac:dyDescent="0.25">
      <c r="A172" t="s">
        <v>571</v>
      </c>
      <c r="B172" t="s">
        <v>30</v>
      </c>
      <c r="C172" t="s">
        <v>280</v>
      </c>
      <c r="D172" t="str">
        <f t="shared" si="2"/>
        <v xml:space="preserve">BAUTISTA, PRECIOUS EUNICE </v>
      </c>
      <c r="E172" t="s">
        <v>572</v>
      </c>
      <c r="F172" t="str">
        <f>_xlfn.XLOOKUP(E172,[1]Employee!A:A,[1]Employee!D:D,"Not Found",0,1)</f>
        <v>ALLDAY RETAIL CONCEPTS INC.</v>
      </c>
      <c r="G172" t="str">
        <f>_xlfn.XLOOKUP(E172,[1]Employee!A:A,[1]Employee!E:E,"Not Found")</f>
        <v>FACILITIES MANAGEMENT</v>
      </c>
      <c r="H172" t="str">
        <f>_xlfn.XLOOKUP(E172,[1]Employee!A:A,[1]Employee!F:F,"not FOund")&amp;", "&amp;_xlfn.XLOOKUP(E172,[1]Employee!A:A,[1]Employee!G:G,"Not Founf")</f>
        <v>FACILITIES ENGINEER, HO LAS PINAS</v>
      </c>
      <c r="I172">
        <f>_xlfn.XLOOKUP(E172,[1]Employee!A:A,[1]Employee!I:I,"Not Found")</f>
        <v>9085499793</v>
      </c>
      <c r="J172">
        <v>45253</v>
      </c>
      <c r="K172" t="str">
        <f>_xlfn.XLOOKUP(E172,[1]Employee!A:A,[1]Employee!H:H,"Not Found")&amp;" "&amp;_xlfn.XLOOKUP(E172,[1]Employee!A:A,[1]Employee!K:K,"Not Found")</f>
        <v>DIRECT Active</v>
      </c>
      <c r="M172" t="s">
        <v>573</v>
      </c>
      <c r="N172" t="s">
        <v>66</v>
      </c>
      <c r="P172" t="s">
        <v>574</v>
      </c>
      <c r="Q172" t="str">
        <f>VLOOKUP(A:A,'[1]Inventory Laptop'!A:B,2,0)</f>
        <v>ASUS</v>
      </c>
      <c r="R172" t="str">
        <f>VLOOKUP(A:A,'[1]Inventory Laptop'!A:C,3,0)</f>
        <v>ASUS X415</v>
      </c>
      <c r="S172" t="str">
        <f>VLOOKUP(A:A,'[1]Inventory Laptop'!A:H,4,0)</f>
        <v>i5/8 GB DDR4/512 GB HDD/14.0"/WIN 10 PRO 64 BIT/CHARGER/3 YRS WARRANTY</v>
      </c>
      <c r="T172">
        <f>VLOOKUP(A:A,'[1]Inventory Laptop'!A:H,5,0)</f>
        <v>0</v>
      </c>
      <c r="U172" t="str">
        <f>VLOOKUP(A:A,'[1]Inventory Laptop'!A:H,6,0)</f>
        <v>W/ BAG</v>
      </c>
      <c r="V172">
        <f>VLOOKUP(A:A,'[1]Inventory Laptop'!A:I,7,0)</f>
        <v>0</v>
      </c>
      <c r="W172" t="str">
        <f>_xlfn.XLOOKUP($A172,'[1]Inventory Laptop'!A:A,'[1]Inventory Laptop'!H:H,1,0)</f>
        <v>JUMP SOLUTIONS INC.</v>
      </c>
      <c r="X172" t="str">
        <f>VLOOKUP(A:A,'[1]Inventory Laptop'!A:O,11,0)</f>
        <v>ALLDAY RETAIL CONCEPTS INC.</v>
      </c>
      <c r="Y172" t="str">
        <f>VLOOKUP(A:A,'[1]Inventory Laptop'!A:O,12,0)</f>
        <v>Merchandising</v>
      </c>
      <c r="Z172" t="str">
        <f>VLOOKUP(A:A,'[1]Inventory Laptop'!A:O,13,0)</f>
        <v>HOF-ADR-MERL056</v>
      </c>
      <c r="AA172" t="str">
        <f>VLOOKUP(A:A,'[1]Inventory Laptop'!A:O,14,0)</f>
        <v>Transfer</v>
      </c>
    </row>
    <row r="173" spans="1:27" x14ac:dyDescent="0.25">
      <c r="A173" t="s">
        <v>575</v>
      </c>
      <c r="B173" t="s">
        <v>30</v>
      </c>
      <c r="C173" t="s">
        <v>576</v>
      </c>
      <c r="D173" t="str">
        <f t="shared" si="2"/>
        <v>ARCE, MA. ROSARIO 45343</v>
      </c>
      <c r="E173" t="s">
        <v>577</v>
      </c>
      <c r="F173" t="str">
        <f>_xlfn.XLOOKUP(E173,[1]Employee!A:A,[1]Employee!D:D,"Not Found",0,1)</f>
        <v>THE VILLAGE SERVER, INC.</v>
      </c>
      <c r="G173" t="str">
        <f>_xlfn.XLOOKUP(E173,[1]Employee!A:A,[1]Employee!E:E,"Not Found")</f>
        <v>CENTRAL - OPERATIONS</v>
      </c>
      <c r="H173" t="str">
        <f>_xlfn.XLOOKUP(E173,[1]Employee!A:A,[1]Employee!F:F,"not FOund")&amp;", "&amp;_xlfn.XLOOKUP(E173,[1]Employee!A:A,[1]Employee!G:G,"Not Founf")</f>
        <v>OPERATION HEAD, HO LAS PINAS</v>
      </c>
      <c r="I173">
        <f>_xlfn.XLOOKUP(E173,[1]Employee!A:A,[1]Employee!I:I,"Not Found")</f>
        <v>9190811413</v>
      </c>
      <c r="J173">
        <v>45324</v>
      </c>
      <c r="K173" t="str">
        <f>_xlfn.XLOOKUP(E173,[1]Employee!A:A,[1]Employee!H:H,"Not Found")&amp;" "&amp;_xlfn.XLOOKUP(E173,[1]Employee!A:A,[1]Employee!K:K,"Not Found")</f>
        <v>DIRECT Active</v>
      </c>
      <c r="L173">
        <v>45343</v>
      </c>
      <c r="M173" t="s">
        <v>578</v>
      </c>
      <c r="N173" t="s">
        <v>66</v>
      </c>
      <c r="O173" t="s">
        <v>159</v>
      </c>
      <c r="P173" t="s">
        <v>579</v>
      </c>
      <c r="Q173" t="str">
        <f>VLOOKUP(A:A,'[1]Inventory Laptop'!A:B,2,0)</f>
        <v>ASUS</v>
      </c>
      <c r="R173" t="str">
        <f>VLOOKUP(A:A,'[1]Inventory Laptop'!A:C,3,0)</f>
        <v>ASUS X415</v>
      </c>
      <c r="S173" t="str">
        <f>VLOOKUP(A:A,'[1]Inventory Laptop'!A:H,4,0)</f>
        <v>i5/8 GB DDR4/512 GB SSD/14.0"/WIN 11 PRO 64 BIT /CHARGER/3 YRS WARRANTY</v>
      </c>
      <c r="T173">
        <f>VLOOKUP(A:A,'[1]Inventory Laptop'!A:H,5,0)</f>
        <v>0</v>
      </c>
      <c r="U173" t="str">
        <f>VLOOKUP(A:A,'[1]Inventory Laptop'!A:H,6,0)</f>
        <v>W/O BAG</v>
      </c>
      <c r="V173">
        <f>VLOOKUP(A:A,'[1]Inventory Laptop'!A:I,7,0)</f>
        <v>0</v>
      </c>
      <c r="W173" t="str">
        <f>_xlfn.XLOOKUP($A173,'[1]Inventory Laptop'!A:A,'[1]Inventory Laptop'!H:H,1,0)</f>
        <v>JUMP SOLUTIONS INC.</v>
      </c>
      <c r="X173" t="str">
        <f>VLOOKUP(A:A,'[1]Inventory Laptop'!A:O,11,0)</f>
        <v>ALLGREEN RETAIL, INC.</v>
      </c>
      <c r="Y173" t="str">
        <f>VLOOKUP(A:A,'[1]Inventory Laptop'!A:O,12,0)</f>
        <v>Merchandising</v>
      </c>
      <c r="Z173" t="str">
        <f>VLOOKUP(A:A,'[1]Inventory Laptop'!A:O,13,0)</f>
        <v>HOF-AGR-MERL021</v>
      </c>
      <c r="AA173" t="str">
        <f>VLOOKUP(A:A,'[1]Inventory Laptop'!A:O,14,0)</f>
        <v>Service Laptop</v>
      </c>
    </row>
    <row r="174" spans="1:27" x14ac:dyDescent="0.25">
      <c r="A174" t="s">
        <v>575</v>
      </c>
      <c r="B174" t="s">
        <v>30</v>
      </c>
      <c r="C174" t="s">
        <v>580</v>
      </c>
      <c r="D174" t="str">
        <f t="shared" si="2"/>
        <v>MARIANO, AIRA DENISE 45324</v>
      </c>
      <c r="E174" t="s">
        <v>581</v>
      </c>
      <c r="F174" t="str">
        <f>_xlfn.XLOOKUP(E174,[1]Employee!A:A,[1]Employee!D:D,"Not Found",0,1)</f>
        <v>ALLDAY RETAIL CONCEPTS INC.</v>
      </c>
      <c r="G174" t="str">
        <f>_xlfn.XLOOKUP(E174,[1]Employee!A:A,[1]Employee!E:E,"Not Found")</f>
        <v>ACCOUNTING</v>
      </c>
      <c r="H174" t="str">
        <f>_xlfn.XLOOKUP(E174,[1]Employee!A:A,[1]Employee!F:F,"not FOund")&amp;", "&amp;_xlfn.XLOOKUP(E174,[1]Employee!A:A,[1]Employee!G:G,"Not Founf")</f>
        <v>ACCOUNTING ASSISTANT, HO LAS PINAS</v>
      </c>
      <c r="I174">
        <f>_xlfn.XLOOKUP(E174,[1]Employee!A:A,[1]Employee!I:I,"Not Found")</f>
        <v>9354387683</v>
      </c>
      <c r="J174">
        <v>45296</v>
      </c>
      <c r="K174" t="str">
        <f>_xlfn.XLOOKUP(E174,[1]Employee!A:A,[1]Employee!H:H,"Not Found")&amp;" "&amp;_xlfn.XLOOKUP(E174,[1]Employee!A:A,[1]Employee!K:K,"Not Found")</f>
        <v>DIRECT Active</v>
      </c>
      <c r="L174">
        <v>45324</v>
      </c>
      <c r="M174" t="s">
        <v>485</v>
      </c>
      <c r="N174" t="s">
        <v>41</v>
      </c>
      <c r="O174" t="s">
        <v>283</v>
      </c>
      <c r="P174" t="s">
        <v>582</v>
      </c>
      <c r="Q174" t="str">
        <f>VLOOKUP(A:A,'[1]Inventory Laptop'!A:B,2,0)</f>
        <v>ASUS</v>
      </c>
      <c r="R174" t="str">
        <f>VLOOKUP(A:A,'[1]Inventory Laptop'!A:C,3,0)</f>
        <v>ASUS X415</v>
      </c>
      <c r="S174" t="str">
        <f>VLOOKUP(A:A,'[1]Inventory Laptop'!A:H,4,0)</f>
        <v>i5/8 GB DDR4/512 GB SSD/14.0"/WIN 11 PRO 64 BIT /CHARGER/3 YRS WARRANTY</v>
      </c>
      <c r="T174">
        <f>VLOOKUP(A:A,'[1]Inventory Laptop'!A:H,5,0)</f>
        <v>0</v>
      </c>
      <c r="U174" t="str">
        <f>VLOOKUP(A:A,'[1]Inventory Laptop'!A:H,6,0)</f>
        <v>W/O BAG</v>
      </c>
      <c r="V174">
        <f>VLOOKUP(A:A,'[1]Inventory Laptop'!A:I,7,0)</f>
        <v>0</v>
      </c>
      <c r="W174" t="str">
        <f>_xlfn.XLOOKUP($A174,'[1]Inventory Laptop'!A:A,'[1]Inventory Laptop'!H:H,1,0)</f>
        <v>JUMP SOLUTIONS INC.</v>
      </c>
      <c r="X174" t="str">
        <f>VLOOKUP(A:A,'[1]Inventory Laptop'!A:O,11,0)</f>
        <v>ALLGREEN RETAIL, INC.</v>
      </c>
      <c r="Y174" t="str">
        <f>VLOOKUP(A:A,'[1]Inventory Laptop'!A:O,12,0)</f>
        <v>Merchandising</v>
      </c>
      <c r="Z174" t="str">
        <f>VLOOKUP(A:A,'[1]Inventory Laptop'!A:O,13,0)</f>
        <v>HOF-AGR-MERL021</v>
      </c>
      <c r="AA174" t="str">
        <f>VLOOKUP(A:A,'[1]Inventory Laptop'!A:O,14,0)</f>
        <v>Service Laptop</v>
      </c>
    </row>
    <row r="175" spans="1:27" x14ac:dyDescent="0.25">
      <c r="A175" t="s">
        <v>575</v>
      </c>
      <c r="B175" t="s">
        <v>30</v>
      </c>
      <c r="C175" t="str">
        <f>VLOOKUP($A165,'[1]Inventory Laptop'!A:J,10,0)</f>
        <v>ROJAS, JOYME</v>
      </c>
      <c r="D175" t="str">
        <f t="shared" si="2"/>
        <v>DULAY, JOCELYN 45296</v>
      </c>
      <c r="E175" t="s">
        <v>485</v>
      </c>
      <c r="F175" t="str">
        <f>_xlfn.XLOOKUP(E175,[1]Employee!A:A,[1]Employee!D:D,"Not Found",0,1)</f>
        <v>CMSTAR MANAGEMENT, INC.</v>
      </c>
      <c r="G175" t="str">
        <f>_xlfn.XLOOKUP(E175,[1]Employee!A:A,[1]Employee!E:E,"Not Found")</f>
        <v>CENTRAL - OPERATIONS</v>
      </c>
      <c r="H175" t="str">
        <f>_xlfn.XLOOKUP(E175,[1]Employee!A:A,[1]Employee!F:F,"not FOund")&amp;", "&amp;_xlfn.XLOOKUP(E175,[1]Employee!A:A,[1]Employee!G:G,"Not Founf")</f>
        <v>64 SOMBRERO OPERATION, HO LAS PINAS</v>
      </c>
      <c r="I175">
        <f>_xlfn.XLOOKUP(E175,[1]Employee!A:A,[1]Employee!I:I,"Not Found")</f>
        <v>9972179521</v>
      </c>
      <c r="J175">
        <v>45239</v>
      </c>
      <c r="K175" t="str">
        <f>_xlfn.XLOOKUP(E175,[1]Employee!A:A,[1]Employee!H:H,"Not Found")&amp;" "&amp;_xlfn.XLOOKUP(E175,[1]Employee!A:A,[1]Employee!K:K,"Not Found")</f>
        <v>DIRECT Active</v>
      </c>
      <c r="L175">
        <v>45296</v>
      </c>
      <c r="Q175" t="str">
        <f>VLOOKUP(A:A,'[1]Inventory Laptop'!A:B,2,0)</f>
        <v>ASUS</v>
      </c>
      <c r="R175" t="str">
        <f>VLOOKUP(A:A,'[1]Inventory Laptop'!A:C,3,0)</f>
        <v>ASUS X415</v>
      </c>
      <c r="S175" t="str">
        <f>VLOOKUP(A:A,'[1]Inventory Laptop'!A:H,4,0)</f>
        <v>i5/8 GB DDR4/512 GB SSD/14.0"/WIN 11 PRO 64 BIT /CHARGER/3 YRS WARRANTY</v>
      </c>
      <c r="T175">
        <f>VLOOKUP(A:A,'[1]Inventory Laptop'!A:H,5,0)</f>
        <v>0</v>
      </c>
      <c r="U175" t="str">
        <f>VLOOKUP(A:A,'[1]Inventory Laptop'!A:H,6,0)</f>
        <v>W/O BAG</v>
      </c>
      <c r="V175">
        <f>VLOOKUP(A:A,'[1]Inventory Laptop'!A:I,7,0)</f>
        <v>0</v>
      </c>
      <c r="W175" t="str">
        <f>_xlfn.XLOOKUP($A175,'[1]Inventory Laptop'!A:A,'[1]Inventory Laptop'!H:H,1,0)</f>
        <v>JUMP SOLUTIONS INC.</v>
      </c>
      <c r="X175" t="str">
        <f>VLOOKUP(A:A,'[1]Inventory Laptop'!A:O,11,0)</f>
        <v>ALLGREEN RETAIL, INC.</v>
      </c>
      <c r="Y175" t="str">
        <f>VLOOKUP(A:A,'[1]Inventory Laptop'!A:O,12,0)</f>
        <v>Merchandising</v>
      </c>
      <c r="Z175" t="str">
        <f>VLOOKUP(A:A,'[1]Inventory Laptop'!A:O,13,0)</f>
        <v>HOF-AGR-MERL021</v>
      </c>
      <c r="AA175" t="str">
        <f>VLOOKUP(A:A,'[1]Inventory Laptop'!A:O,14,0)</f>
        <v>Service Laptop</v>
      </c>
    </row>
    <row r="176" spans="1:27" x14ac:dyDescent="0.25">
      <c r="A176" t="s">
        <v>583</v>
      </c>
      <c r="B176" t="s">
        <v>45</v>
      </c>
      <c r="C176" t="s">
        <v>432</v>
      </c>
      <c r="D176" t="str">
        <f t="shared" si="2"/>
        <v xml:space="preserve">DOMINGO, NERILIZA </v>
      </c>
      <c r="E176" t="s">
        <v>584</v>
      </c>
      <c r="F176" t="str">
        <f>_xlfn.XLOOKUP(E176,[1]Employee!A:A,[1]Employee!D:D,"Not Found",0,1)</f>
        <v>ALLDAY MARTS INC.</v>
      </c>
      <c r="G176" t="str">
        <f>_xlfn.XLOOKUP(E176,[1]Employee!A:A,[1]Employee!E:E,"Not Found")</f>
        <v>MERCHANDISING</v>
      </c>
      <c r="H176" t="str">
        <f>_xlfn.XLOOKUP(E176,[1]Employee!A:A,[1]Employee!F:F,"not FOund")&amp;", "&amp;_xlfn.XLOOKUP(E176,[1]Employee!A:A,[1]Employee!G:G,"Not Founf")</f>
        <v>MANAGER, HO LAS PINAS</v>
      </c>
      <c r="I176">
        <f>_xlfn.XLOOKUP(E176,[1]Employee!A:A,[1]Employee!I:I,"Not Found")</f>
        <v>9662835272</v>
      </c>
      <c r="J176">
        <v>45203</v>
      </c>
      <c r="K176" t="str">
        <f>_xlfn.XLOOKUP(E176,[1]Employee!A:A,[1]Employee!H:H,"Not Found")&amp;" "&amp;_xlfn.XLOOKUP(E176,[1]Employee!A:A,[1]Employee!K:K,"Not Found")</f>
        <v>DIRECT Active</v>
      </c>
      <c r="Q176" t="str">
        <f>VLOOKUP(A:A,'[1]Inventory Laptop'!A:B,2,0)</f>
        <v>LENOVO</v>
      </c>
      <c r="R176" t="str">
        <f>VLOOKUP(A:A,'[1]Inventory Laptop'!A:C,3,0)</f>
        <v>THINKBOOK 21JC007MPH 14 G5</v>
      </c>
      <c r="S176" t="str">
        <f>VLOOKUP(A:A,'[1]Inventory Laptop'!A:H,4,0)</f>
        <v>i5/8 GB DDR4/512 GB SSD/14.0"/WIN 11 PRO 64 BIT /CHARGER/3 YRS WARRANTY</v>
      </c>
      <c r="T176">
        <f>VLOOKUP(A:A,'[1]Inventory Laptop'!A:H,5,0)</f>
        <v>0</v>
      </c>
      <c r="U176" t="str">
        <f>VLOOKUP(A:A,'[1]Inventory Laptop'!A:H,6,0)</f>
        <v>W/ BAG</v>
      </c>
      <c r="V176">
        <f>VLOOKUP(A:A,'[1]Inventory Laptop'!A:I,7,0)</f>
        <v>8871090626</v>
      </c>
      <c r="W176" t="str">
        <f>_xlfn.XLOOKUP($A176,'[1]Inventory Laptop'!A:A,'[1]Inventory Laptop'!H:H,1,0)</f>
        <v>JUMP SOLUTIONS INC.</v>
      </c>
      <c r="X176" t="str">
        <f>VLOOKUP(A:A,'[1]Inventory Laptop'!A:O,11,0)</f>
        <v>ALLDAY MARTS INC.</v>
      </c>
      <c r="Y176" t="str">
        <f>VLOOKUP(A:A,'[1]Inventory Laptop'!A:O,12,0)</f>
        <v>Merchandising</v>
      </c>
      <c r="Z176" t="str">
        <f>VLOOKUP(A:A,'[1]Inventory Laptop'!A:O,13,0)</f>
        <v>AVAMI-MER-002</v>
      </c>
      <c r="AA176">
        <f>VLOOKUP(A:A,'[1]Inventory Laptop'!A:O,14,0)</f>
        <v>0</v>
      </c>
    </row>
    <row r="177" spans="1:27" x14ac:dyDescent="0.25">
      <c r="A177" t="s">
        <v>585</v>
      </c>
      <c r="B177" t="s">
        <v>45</v>
      </c>
      <c r="C177" t="s">
        <v>432</v>
      </c>
      <c r="D177" t="str">
        <f t="shared" si="2"/>
        <v xml:space="preserve">PORMENTO, MARILOU </v>
      </c>
      <c r="E177" t="s">
        <v>586</v>
      </c>
      <c r="F177" t="str">
        <f>_xlfn.XLOOKUP(E177,[1]Employee!A:A,[1]Employee!D:D,"Not Found",0,1)</f>
        <v>ALLDAY MARTS INC.</v>
      </c>
      <c r="G177" t="str">
        <f>_xlfn.XLOOKUP(E177,[1]Employee!A:A,[1]Employee!E:E,"Not Found")</f>
        <v>MERCHANDISING</v>
      </c>
      <c r="H177" t="str">
        <f>_xlfn.XLOOKUP(E177,[1]Employee!A:A,[1]Employee!F:F,"not FOund")&amp;", "&amp;_xlfn.XLOOKUP(E177,[1]Employee!A:A,[1]Employee!G:G,"Not Founf")</f>
        <v>CATEGORY BUYER, HO LAS PINAS</v>
      </c>
      <c r="I177">
        <f>_xlfn.XLOOKUP(E177,[1]Employee!A:A,[1]Employee!I:I,"Not Found")</f>
        <v>9750192575</v>
      </c>
      <c r="J177">
        <v>45198</v>
      </c>
      <c r="K177" t="str">
        <f>_xlfn.XLOOKUP(E177,[1]Employee!A:A,[1]Employee!H:H,"Not Found")&amp;" "&amp;_xlfn.XLOOKUP(E177,[1]Employee!A:A,[1]Employee!K:K,"Not Found")</f>
        <v>DIRECT Active</v>
      </c>
      <c r="Q177" t="str">
        <f>VLOOKUP(A:A,'[1]Inventory Laptop'!A:B,2,0)</f>
        <v>LENOVO</v>
      </c>
      <c r="R177" t="str">
        <f>VLOOKUP(A:A,'[1]Inventory Laptop'!A:C,3,0)</f>
        <v>THINKBOOK 21JC007MPH 14 G5</v>
      </c>
      <c r="S177" t="str">
        <f>VLOOKUP(A:A,'[1]Inventory Laptop'!A:H,4,0)</f>
        <v>i5/8 GB DDR4/512 GB SSD/14.0"/WIN 11 PRO 64 BIT /CHARGER/3 YRS WARRANTY</v>
      </c>
      <c r="T177">
        <f>VLOOKUP(A:A,'[1]Inventory Laptop'!A:H,5,0)</f>
        <v>0</v>
      </c>
      <c r="U177" t="str">
        <f>VLOOKUP(A:A,'[1]Inventory Laptop'!A:H,6,0)</f>
        <v>W/ BAG</v>
      </c>
      <c r="V177">
        <f>VLOOKUP(A:A,'[1]Inventory Laptop'!A:I,7,0)</f>
        <v>8871090632</v>
      </c>
      <c r="W177" t="str">
        <f>_xlfn.XLOOKUP($A177,'[1]Inventory Laptop'!A:A,'[1]Inventory Laptop'!H:H,1,0)</f>
        <v>JUMP SOLUTIONS INC.</v>
      </c>
      <c r="X177" t="str">
        <f>VLOOKUP(A:A,'[1]Inventory Laptop'!A:O,11,0)</f>
        <v>ALLDAY MARTS INC.</v>
      </c>
      <c r="Y177" t="str">
        <f>VLOOKUP(A:A,'[1]Inventory Laptop'!A:O,12,0)</f>
        <v>Merchandising</v>
      </c>
      <c r="Z177" t="str">
        <f>VLOOKUP(A:A,'[1]Inventory Laptop'!A:O,13,0)</f>
        <v>AVAMI-MER-005</v>
      </c>
      <c r="AA177">
        <f>VLOOKUP(A:A,'[1]Inventory Laptop'!A:O,14,0)</f>
        <v>0</v>
      </c>
    </row>
    <row r="178" spans="1:27" x14ac:dyDescent="0.25">
      <c r="A178" t="s">
        <v>587</v>
      </c>
      <c r="B178" t="s">
        <v>45</v>
      </c>
      <c r="C178" t="s">
        <v>432</v>
      </c>
      <c r="D178" t="str">
        <f t="shared" si="2"/>
        <v xml:space="preserve">AGDON y Adalem, MA. REGINE JOYCE </v>
      </c>
      <c r="E178" t="s">
        <v>588</v>
      </c>
      <c r="F178" t="str">
        <f>_xlfn.XLOOKUP(E178,[1]Employee!A:A,[1]Employee!D:D,"Not Found",0,1)</f>
        <v>ALLDAY MARTS INC.</v>
      </c>
      <c r="G178" t="str">
        <f>_xlfn.XLOOKUP(E178,[1]Employee!A:A,[1]Employee!E:E,"Not Found")</f>
        <v>LEGAL</v>
      </c>
      <c r="H178" t="str">
        <f>_xlfn.XLOOKUP(E178,[1]Employee!A:A,[1]Employee!F:F,"not FOund")&amp;", "&amp;_xlfn.XLOOKUP(E178,[1]Employee!A:A,[1]Employee!G:G,"Not Founf")</f>
        <v>LITIGATION LAWYER, WCC</v>
      </c>
      <c r="I178">
        <f>_xlfn.XLOOKUP(E178,[1]Employee!A:A,[1]Employee!I:I,"Not Found")</f>
        <v>9459903175</v>
      </c>
      <c r="K178" t="str">
        <f>_xlfn.XLOOKUP(E178,[1]Employee!A:A,[1]Employee!H:H,"Not Found")&amp;" "&amp;_xlfn.XLOOKUP(E178,[1]Employee!A:A,[1]Employee!K:K,"Not Found")</f>
        <v>DIRECT Active</v>
      </c>
      <c r="Q178" t="str">
        <f>VLOOKUP(A:A,'[1]Inventory Laptop'!A:B,2,0)</f>
        <v>LENOVO</v>
      </c>
      <c r="R178" t="str">
        <f>VLOOKUP(A:A,'[1]Inventory Laptop'!A:C,3,0)</f>
        <v>THINKBOOK 21JC007MPH 14 G5</v>
      </c>
      <c r="S178" t="str">
        <f>VLOOKUP(A:A,'[1]Inventory Laptop'!A:H,4,0)</f>
        <v>i5/8 GB DDR4/512 GB SSD/14.0"/WIN 11 PRO 64 BIT /CHARGER/3 YRS WARRANTY</v>
      </c>
      <c r="T178">
        <f>VLOOKUP(A:A,'[1]Inventory Laptop'!A:H,5,0)</f>
        <v>0</v>
      </c>
      <c r="U178" t="str">
        <f>VLOOKUP(A:A,'[1]Inventory Laptop'!A:H,6,0)</f>
        <v>W/ BAG</v>
      </c>
      <c r="V178">
        <f>VLOOKUP(A:A,'[1]Inventory Laptop'!A:I,7,0)</f>
        <v>8871090628</v>
      </c>
      <c r="W178" t="str">
        <f>_xlfn.XLOOKUP($A178,'[1]Inventory Laptop'!A:A,'[1]Inventory Laptop'!H:H,1,0)</f>
        <v>JUMP SOLUTIONS INC.</v>
      </c>
      <c r="X178" t="str">
        <f>VLOOKUP(A:A,'[1]Inventory Laptop'!A:O,11,0)</f>
        <v>ALLDAY MARTS INC.</v>
      </c>
      <c r="Y178" t="str">
        <f>VLOOKUP(A:A,'[1]Inventory Laptop'!A:O,12,0)</f>
        <v>Merchandising</v>
      </c>
      <c r="Z178" t="str">
        <f>VLOOKUP(A:A,'[1]Inventory Laptop'!A:O,13,0)</f>
        <v>AVAMI-MER-001</v>
      </c>
      <c r="AA178">
        <f>VLOOKUP(A:A,'[1]Inventory Laptop'!A:O,14,0)</f>
        <v>0</v>
      </c>
    </row>
    <row r="179" spans="1:27" x14ac:dyDescent="0.25">
      <c r="A179" t="s">
        <v>589</v>
      </c>
      <c r="B179" t="s">
        <v>45</v>
      </c>
      <c r="C179" t="s">
        <v>432</v>
      </c>
      <c r="D179" t="str">
        <f t="shared" si="2"/>
        <v xml:space="preserve">CABINTA, MICHALLE </v>
      </c>
      <c r="E179" t="s">
        <v>590</v>
      </c>
      <c r="F179" t="str">
        <f>_xlfn.XLOOKUP(E179,[1]Employee!A:A,[1]Employee!D:D,"Not Found",0,1)</f>
        <v>ALLDAY MARTS INC.</v>
      </c>
      <c r="G179" t="str">
        <f>_xlfn.XLOOKUP(E179,[1]Employee!A:A,[1]Employee!E:E,"Not Found")</f>
        <v>MERCHANDISING</v>
      </c>
      <c r="H179" t="str">
        <f>_xlfn.XLOOKUP(E179,[1]Employee!A:A,[1]Employee!F:F,"not FOund")&amp;", "&amp;_xlfn.XLOOKUP(E179,[1]Employee!A:A,[1]Employee!G:G,"Not Founf")</f>
        <v>TRAINING SPECIALIST, HO LAS PINAS</v>
      </c>
      <c r="I179">
        <f>_xlfn.XLOOKUP(E179,[1]Employee!A:A,[1]Employee!I:I,"Not Found")</f>
        <v>9954424005</v>
      </c>
      <c r="J179">
        <v>45197</v>
      </c>
      <c r="K179" t="str">
        <f>_xlfn.XLOOKUP(E179,[1]Employee!A:A,[1]Employee!H:H,"Not Found")&amp;" "&amp;_xlfn.XLOOKUP(E179,[1]Employee!A:A,[1]Employee!K:K,"Not Found")</f>
        <v>DIRECT Active</v>
      </c>
      <c r="Q179" t="str">
        <f>VLOOKUP(A:A,'[1]Inventory Laptop'!A:B,2,0)</f>
        <v>LENOVO</v>
      </c>
      <c r="R179" t="str">
        <f>VLOOKUP(A:A,'[1]Inventory Laptop'!A:C,3,0)</f>
        <v>THINKBOOK 21JC007MPH 14 G5</v>
      </c>
      <c r="S179" t="str">
        <f>VLOOKUP(A:A,'[1]Inventory Laptop'!A:H,4,0)</f>
        <v>i5/8 GB DDR4/512 GB SSD/14.0"/WIN 11 PRO 64 BIT /CHARGER/3 YRS WARRANTY</v>
      </c>
      <c r="T179">
        <f>VLOOKUP(A:A,'[1]Inventory Laptop'!A:H,5,0)</f>
        <v>0</v>
      </c>
      <c r="U179" t="str">
        <f>VLOOKUP(A:A,'[1]Inventory Laptop'!A:H,6,0)</f>
        <v>W/ BAG</v>
      </c>
      <c r="V179">
        <f>VLOOKUP(A:A,'[1]Inventory Laptop'!A:I,7,0)</f>
        <v>8871090632</v>
      </c>
      <c r="W179" t="str">
        <f>_xlfn.XLOOKUP($A179,'[1]Inventory Laptop'!A:A,'[1]Inventory Laptop'!H:H,1,0)</f>
        <v>JUMP SOLUTIONS INC.</v>
      </c>
      <c r="X179" t="str">
        <f>VLOOKUP(A:A,'[1]Inventory Laptop'!A:O,11,0)</f>
        <v>ALLDAY MARTS INC.</v>
      </c>
      <c r="Y179" t="str">
        <f>VLOOKUP(A:A,'[1]Inventory Laptop'!A:O,12,0)</f>
        <v>Merchandising</v>
      </c>
      <c r="Z179" t="str">
        <f>VLOOKUP(A:A,'[1]Inventory Laptop'!A:O,13,0)</f>
        <v>AVAMI-MER-003</v>
      </c>
      <c r="AA179">
        <f>VLOOKUP(A:A,'[1]Inventory Laptop'!A:O,14,0)</f>
        <v>0</v>
      </c>
    </row>
    <row r="180" spans="1:27" x14ac:dyDescent="0.25">
      <c r="A180" t="s">
        <v>591</v>
      </c>
      <c r="B180" t="s">
        <v>45</v>
      </c>
      <c r="C180" t="s">
        <v>432</v>
      </c>
      <c r="D180" t="str">
        <f t="shared" si="2"/>
        <v xml:space="preserve">ADORACION, MICHAEL </v>
      </c>
      <c r="E180" t="s">
        <v>592</v>
      </c>
      <c r="F180" t="str">
        <f>_xlfn.XLOOKUP(E180,[1]Employee!A:A,[1]Employee!D:D,"Not Found",0,1)</f>
        <v>ALLDAY RETAIL CONCEPTS INC.</v>
      </c>
      <c r="G180" t="str">
        <f>_xlfn.XLOOKUP(E180,[1]Employee!A:A,[1]Employee!E:E,"Not Found")</f>
        <v>ACCOUNTING - INVENTORY</v>
      </c>
      <c r="H180" t="str">
        <f>_xlfn.XLOOKUP(E180,[1]Employee!A:A,[1]Employee!F:F,"not FOund")&amp;", "&amp;_xlfn.XLOOKUP(E180,[1]Employee!A:A,[1]Employee!G:G,"Not Founf")</f>
        <v>INVENTORY CONTROL SUPERVISOR, HO LAS PINAS</v>
      </c>
      <c r="I180">
        <f>_xlfn.XLOOKUP(E180,[1]Employee!A:A,[1]Employee!I:I,"Not Found")</f>
        <v>9185674975</v>
      </c>
      <c r="J180">
        <v>45202</v>
      </c>
      <c r="K180" t="str">
        <f>_xlfn.XLOOKUP(E180,[1]Employee!A:A,[1]Employee!H:H,"Not Found")&amp;" "&amp;_xlfn.XLOOKUP(E180,[1]Employee!A:A,[1]Employee!K:K,"Not Found")</f>
        <v>DIRECT Active</v>
      </c>
      <c r="Q180" t="str">
        <f>VLOOKUP(A:A,'[1]Inventory Laptop'!A:B,2,0)</f>
        <v>LENOVO</v>
      </c>
      <c r="R180" t="str">
        <f>VLOOKUP(A:A,'[1]Inventory Laptop'!A:C,3,0)</f>
        <v>THINKBOOK 21JC007MPH 14 G5</v>
      </c>
      <c r="S180" t="str">
        <f>VLOOKUP(A:A,'[1]Inventory Laptop'!A:H,4,0)</f>
        <v>i5/8 GB DDR4/512 GB SSD/14.0"/WIN 11 PRO 64 BIT /CHARGER/3 YRS WARRANTY</v>
      </c>
      <c r="T180">
        <f>VLOOKUP(A:A,'[1]Inventory Laptop'!A:H,5,0)</f>
        <v>0</v>
      </c>
      <c r="U180" t="str">
        <f>VLOOKUP(A:A,'[1]Inventory Laptop'!A:H,6,0)</f>
        <v>W/ BAG</v>
      </c>
      <c r="V180">
        <f>VLOOKUP(A:A,'[1]Inventory Laptop'!A:I,7,0)</f>
        <v>8871090632</v>
      </c>
      <c r="W180" t="str">
        <f>_xlfn.XLOOKUP($A180,'[1]Inventory Laptop'!A:A,'[1]Inventory Laptop'!H:H,1,0)</f>
        <v>JUMP SOLUTIONS INC.</v>
      </c>
      <c r="X180" t="str">
        <f>VLOOKUP(A:A,'[1]Inventory Laptop'!A:O,11,0)</f>
        <v>ALLDAY MARTS INC.</v>
      </c>
      <c r="Y180" t="str">
        <f>VLOOKUP(A:A,'[1]Inventory Laptop'!A:O,12,0)</f>
        <v>Merchandising</v>
      </c>
      <c r="Z180" t="str">
        <f>VLOOKUP(A:A,'[1]Inventory Laptop'!A:O,13,0)</f>
        <v>AVAMI-MER-004</v>
      </c>
      <c r="AA180">
        <f>VLOOKUP(A:A,'[1]Inventory Laptop'!A:O,14,0)</f>
        <v>0</v>
      </c>
    </row>
    <row r="181" spans="1:27" x14ac:dyDescent="0.25">
      <c r="A181" t="s">
        <v>593</v>
      </c>
      <c r="B181" t="s">
        <v>45</v>
      </c>
      <c r="C181" t="str">
        <f>VLOOKUP($A181,'[1]Inventory Laptop'!A:N,10,0)</f>
        <v>AH - ANJO PEREZ</v>
      </c>
      <c r="D181" t="str">
        <f t="shared" si="2"/>
        <v xml:space="preserve">JOSE, ELAINE JOYCE </v>
      </c>
      <c r="E181" t="s">
        <v>253</v>
      </c>
      <c r="F181" t="str">
        <f>_xlfn.XLOOKUP(E181,[1]Employee!A:A,[1]Employee!D:D,"Not Found",0,1)</f>
        <v>THE VILLAGE SERVER, INC.</v>
      </c>
      <c r="G181" t="str">
        <f>_xlfn.XLOOKUP(E181,[1]Employee!A:A,[1]Employee!E:E,"Not Found")</f>
        <v>ACCOUNTING</v>
      </c>
      <c r="H181" t="str">
        <f>_xlfn.XLOOKUP(E181,[1]Employee!A:A,[1]Employee!F:F,"not FOund")&amp;", "&amp;_xlfn.XLOOKUP(E181,[1]Employee!A:A,[1]Employee!G:G,"Not Founf")</f>
        <v>JUNIOR COST ACCOUNTANT, HO LAS PINAS</v>
      </c>
      <c r="I181">
        <f>_xlfn.XLOOKUP(E181,[1]Employee!A:A,[1]Employee!I:I,"Not Found")</f>
        <v>9451730272</v>
      </c>
      <c r="J181">
        <v>45239</v>
      </c>
      <c r="K181" t="str">
        <f>_xlfn.XLOOKUP(E181,[1]Employee!A:A,[1]Employee!H:H,"Not Found")&amp;" "&amp;_xlfn.XLOOKUP(E181,[1]Employee!A:A,[1]Employee!K:K,"Not Found")</f>
        <v>DIRECT Active</v>
      </c>
      <c r="Q181" t="str">
        <f>VLOOKUP(A:A,'[1]Inventory Laptop'!A:B,2,0)</f>
        <v>ACER</v>
      </c>
      <c r="R181" t="str">
        <f>VLOOKUP(A:A,'[1]Inventory Laptop'!A:C,3,0)</f>
        <v>PH315-53-72RY PREDATOR</v>
      </c>
      <c r="S181" t="str">
        <f>VLOOKUP(A:A,'[1]Inventory Laptop'!A:H,4,0)</f>
        <v>i7/8 GB DDR4/256 GB SSD + 1 TB/15.6"/WIN 11 HOME 64 BIT/CHARGER/3 YRS WARRANTY</v>
      </c>
      <c r="T181" t="str">
        <f>VLOOKUP(A:A,'[1]Inventory Laptop'!A:H,5,0)</f>
        <v xml:space="preserve"> 6GB RTX 2060</v>
      </c>
      <c r="U181" t="str">
        <f>VLOOKUP(A:A,'[1]Inventory Laptop'!A:H,6,0)</f>
        <v>W/O BAG</v>
      </c>
      <c r="V181">
        <f>VLOOKUP(A:A,'[1]Inventory Laptop'!A:I,7,0)</f>
        <v>8000379966</v>
      </c>
      <c r="W181" t="str">
        <f>_xlfn.XLOOKUP($A181,'[1]Inventory Laptop'!A:A,'[1]Inventory Laptop'!H:H,1,0)</f>
        <v>ALLHOME CORP.</v>
      </c>
      <c r="X181" t="str">
        <f>VLOOKUP(A:A,'[1]Inventory Laptop'!A:O,11,0)</f>
        <v>ALLHOME CORP.</v>
      </c>
      <c r="Y181" t="str">
        <f>VLOOKUP(A:A,'[1]Inventory Laptop'!A:O,12,0)</f>
        <v>Merchandising</v>
      </c>
      <c r="Z181" t="str">
        <f>VLOOKUP(A:A,'[1]Inventory Laptop'!A:O,13,0)</f>
        <v>AVAHC-MER-007</v>
      </c>
      <c r="AA181">
        <f>VLOOKUP(A:A,'[1]Inventory Laptop'!A:O,14,0)</f>
        <v>0</v>
      </c>
    </row>
    <row r="182" spans="1:27" x14ac:dyDescent="0.25">
      <c r="A182" t="s">
        <v>594</v>
      </c>
      <c r="B182" t="s">
        <v>45</v>
      </c>
      <c r="C182" t="str">
        <f>VLOOKUP($A182,'[1]Inventory Laptop'!A:N,10,0)</f>
        <v>AH - ANJO PEREZ</v>
      </c>
      <c r="D182" t="str">
        <f t="shared" si="2"/>
        <v xml:space="preserve">SOLAYO, MELBA </v>
      </c>
      <c r="E182" t="s">
        <v>595</v>
      </c>
      <c r="F182" t="str">
        <f>_xlfn.XLOOKUP(E182,[1]Employee!A:A,[1]Employee!D:D,"Not Found",0,1)</f>
        <v>ALLHOME CORP.</v>
      </c>
      <c r="G182" t="str">
        <f>_xlfn.XLOOKUP(E182,[1]Employee!A:A,[1]Employee!E:E,"Not Found")</f>
        <v>MERCHANDISING</v>
      </c>
      <c r="H182" t="str">
        <f>_xlfn.XLOOKUP(E182,[1]Employee!A:A,[1]Employee!F:F,"not FOund")&amp;", "&amp;_xlfn.XLOOKUP(E182,[1]Employee!A:A,[1]Employee!G:G,"Not Founf")</f>
        <v>ASSISTANT MERCHANDISING, HO LAS PINAS</v>
      </c>
      <c r="I182">
        <f>_xlfn.XLOOKUP(E182,[1]Employee!A:A,[1]Employee!I:I,"Not Found")</f>
        <v>9062743464</v>
      </c>
      <c r="J182">
        <v>45244</v>
      </c>
      <c r="K182" t="str">
        <f>_xlfn.XLOOKUP(E182,[1]Employee!A:A,[1]Employee!H:H,"Not Found")&amp;" "&amp;_xlfn.XLOOKUP(E182,[1]Employee!A:A,[1]Employee!K:K,"Not Found")</f>
        <v>AGENCY Active</v>
      </c>
      <c r="Q182" t="str">
        <f>VLOOKUP(A:A,'[1]Inventory Laptop'!A:B,2,0)</f>
        <v>ACER</v>
      </c>
      <c r="R182" t="str">
        <f>VLOOKUP(A:A,'[1]Inventory Laptop'!A:C,3,0)</f>
        <v>PH315-53-72RY PREDATOR</v>
      </c>
      <c r="S182" t="str">
        <f>VLOOKUP(A:A,'[1]Inventory Laptop'!A:H,4,0)</f>
        <v>i7/8 GB DDR4/256 GB SSD + 1 TB/15.6"/WIN 11 HOME 64 BIT/CHARGER/3 YRS WARRANTY</v>
      </c>
      <c r="T182" t="str">
        <f>VLOOKUP(A:A,'[1]Inventory Laptop'!A:H,5,0)</f>
        <v xml:space="preserve"> 6GB RTX 2060</v>
      </c>
      <c r="U182" t="str">
        <f>VLOOKUP(A:A,'[1]Inventory Laptop'!A:H,6,0)</f>
        <v>W/O BAG</v>
      </c>
      <c r="V182">
        <f>VLOOKUP(A:A,'[1]Inventory Laptop'!A:I,7,0)</f>
        <v>8000379966</v>
      </c>
      <c r="W182" t="str">
        <f>_xlfn.XLOOKUP($A182,'[1]Inventory Laptop'!A:A,'[1]Inventory Laptop'!H:H,1,0)</f>
        <v>ALLHOME CORP.</v>
      </c>
      <c r="X182" t="str">
        <f>VLOOKUP(A:A,'[1]Inventory Laptop'!A:O,11,0)</f>
        <v>ALLHOME CORP.</v>
      </c>
      <c r="Y182" t="str">
        <f>VLOOKUP(A:A,'[1]Inventory Laptop'!A:O,12,0)</f>
        <v>Merchandising</v>
      </c>
      <c r="Z182" t="str">
        <f>VLOOKUP(A:A,'[1]Inventory Laptop'!A:O,13,0)</f>
        <v>AVAHC-MER-0010</v>
      </c>
      <c r="AA182">
        <f>VLOOKUP(A:A,'[1]Inventory Laptop'!A:O,14,0)</f>
        <v>0</v>
      </c>
    </row>
    <row r="183" spans="1:27" x14ac:dyDescent="0.25">
      <c r="A183" t="s">
        <v>596</v>
      </c>
      <c r="B183" t="s">
        <v>45</v>
      </c>
      <c r="C183" t="str">
        <f>VLOOKUP($A183,'[1]Inventory Laptop'!A:N,10,0)</f>
        <v>AH - ANJO PEREZ</v>
      </c>
      <c r="D183" t="str">
        <f t="shared" si="2"/>
        <v xml:space="preserve">QUINTERO, LOVELLE CARLA </v>
      </c>
      <c r="E183" t="s">
        <v>597</v>
      </c>
      <c r="F183" t="str">
        <f>_xlfn.XLOOKUP(E183,[1]Employee!A:A,[1]Employee!D:D,"Not Found",0,1)</f>
        <v>ALLHOME CORP.</v>
      </c>
      <c r="G183" t="str">
        <f>_xlfn.XLOOKUP(E183,[1]Employee!A:A,[1]Employee!E:E,"Not Found")</f>
        <v>MERCHANDISING</v>
      </c>
      <c r="H183" t="str">
        <f>_xlfn.XLOOKUP(E183,[1]Employee!A:A,[1]Employee!F:F,"not FOund")&amp;", "&amp;_xlfn.XLOOKUP(E183,[1]Employee!A:A,[1]Employee!G:G,"Not Founf")</f>
        <v>CATEGORY BUYER, HO LAS PINAS</v>
      </c>
      <c r="I183">
        <f>_xlfn.XLOOKUP(E183,[1]Employee!A:A,[1]Employee!I:I,"Not Found")</f>
        <v>9989902571</v>
      </c>
      <c r="J183">
        <v>45243</v>
      </c>
      <c r="K183" t="str">
        <f>_xlfn.XLOOKUP(E183,[1]Employee!A:A,[1]Employee!H:H,"Not Found")&amp;" "&amp;_xlfn.XLOOKUP(E183,[1]Employee!A:A,[1]Employee!K:K,"Not Found")</f>
        <v>DIRECT Active</v>
      </c>
      <c r="Q183" t="str">
        <f>VLOOKUP(A:A,'[1]Inventory Laptop'!A:B,2,0)</f>
        <v>ACER</v>
      </c>
      <c r="R183" t="str">
        <f>VLOOKUP(A:A,'[1]Inventory Laptop'!A:C,3,0)</f>
        <v>PH315-53-72RY PREDATOR</v>
      </c>
      <c r="S183" t="str">
        <f>VLOOKUP(A:A,'[1]Inventory Laptop'!A:H,4,0)</f>
        <v>i7/8 GB DDR4/256 GB SSD + 1 TB/15.6"/WIN 11 HOME 64 BIT/CHARGER/3 YRS WARRANTY</v>
      </c>
      <c r="T183" t="str">
        <f>VLOOKUP(A:A,'[1]Inventory Laptop'!A:H,5,0)</f>
        <v xml:space="preserve"> 6GB RTX 2060</v>
      </c>
      <c r="U183" t="str">
        <f>VLOOKUP(A:A,'[1]Inventory Laptop'!A:H,6,0)</f>
        <v>W/O BAG</v>
      </c>
      <c r="V183">
        <f>VLOOKUP(A:A,'[1]Inventory Laptop'!A:I,7,0)</f>
        <v>8000379966</v>
      </c>
      <c r="W183" t="str">
        <f>_xlfn.XLOOKUP($A183,'[1]Inventory Laptop'!A:A,'[1]Inventory Laptop'!H:H,1,0)</f>
        <v>ALLHOME CORP.</v>
      </c>
      <c r="X183" t="str">
        <f>VLOOKUP(A:A,'[1]Inventory Laptop'!A:O,11,0)</f>
        <v>ALLHOME CORP.</v>
      </c>
      <c r="Y183" t="str">
        <f>VLOOKUP(A:A,'[1]Inventory Laptop'!A:O,12,0)</f>
        <v>Merchandising</v>
      </c>
      <c r="Z183" t="str">
        <f>VLOOKUP(A:A,'[1]Inventory Laptop'!A:O,13,0)</f>
        <v>AVAHC-MER-006</v>
      </c>
      <c r="AA183">
        <f>VLOOKUP(A:A,'[1]Inventory Laptop'!A:O,14,0)</f>
        <v>0</v>
      </c>
    </row>
    <row r="184" spans="1:27" x14ac:dyDescent="0.25">
      <c r="A184" t="s">
        <v>598</v>
      </c>
      <c r="B184" t="s">
        <v>45</v>
      </c>
      <c r="C184" t="str">
        <f>VLOOKUP($A184,'[1]Inventory Laptop'!A:N,10,0)</f>
        <v>AH - ANJO PEREZ</v>
      </c>
      <c r="D184" t="str">
        <f t="shared" si="2"/>
        <v xml:space="preserve">LANDICHO, CHRISTINE </v>
      </c>
      <c r="E184" t="s">
        <v>599</v>
      </c>
      <c r="F184" t="str">
        <f>_xlfn.XLOOKUP(E184,[1]Employee!A:A,[1]Employee!D:D,"Not Found",0,1)</f>
        <v>ALLHOME CORP.</v>
      </c>
      <c r="G184" t="str">
        <f>_xlfn.XLOOKUP(E184,[1]Employee!A:A,[1]Employee!E:E,"Not Found")</f>
        <v>MERCHANDISING</v>
      </c>
      <c r="H184" t="str">
        <f>_xlfn.XLOOKUP(E184,[1]Employee!A:A,[1]Employee!F:F,"not FOund")&amp;", "&amp;_xlfn.XLOOKUP(E184,[1]Employee!A:A,[1]Employee!G:G,"Not Founf")</f>
        <v>CATEGORY BUYER, HO LAS PINAS</v>
      </c>
      <c r="I184">
        <f>_xlfn.XLOOKUP(E184,[1]Employee!A:A,[1]Employee!I:I,"Not Found")</f>
        <v>9479910868</v>
      </c>
      <c r="J184">
        <v>45243</v>
      </c>
      <c r="K184" t="str">
        <f>_xlfn.XLOOKUP(E184,[1]Employee!A:A,[1]Employee!H:H,"Not Found")&amp;" "&amp;_xlfn.XLOOKUP(E184,[1]Employee!A:A,[1]Employee!K:K,"Not Found")</f>
        <v>DIRECT Active</v>
      </c>
      <c r="Q184" t="str">
        <f>VLOOKUP(A:A,'[1]Inventory Laptop'!A:B,2,0)</f>
        <v>ACER</v>
      </c>
      <c r="R184" t="str">
        <f>VLOOKUP(A:A,'[1]Inventory Laptop'!A:C,3,0)</f>
        <v>PH315-53-72RY PREDATOR</v>
      </c>
      <c r="S184" t="str">
        <f>VLOOKUP(A:A,'[1]Inventory Laptop'!A:H,4,0)</f>
        <v>i7/8 GB DDR4/256 GB SSD + 1 TB/15.6"/WIN 11 HOME 64 BIT/CHARGER/3 YRS WARRANTY</v>
      </c>
      <c r="T184" t="str">
        <f>VLOOKUP(A:A,'[1]Inventory Laptop'!A:H,5,0)</f>
        <v xml:space="preserve"> 6GB RTX 2060</v>
      </c>
      <c r="U184" t="str">
        <f>VLOOKUP(A:A,'[1]Inventory Laptop'!A:H,6,0)</f>
        <v>W/O BAG</v>
      </c>
      <c r="V184">
        <f>VLOOKUP(A:A,'[1]Inventory Laptop'!A:I,7,0)</f>
        <v>8000379966</v>
      </c>
      <c r="W184" t="str">
        <f>_xlfn.XLOOKUP($A184,'[1]Inventory Laptop'!A:A,'[1]Inventory Laptop'!H:H,1,0)</f>
        <v>ALLHOME CORP.</v>
      </c>
      <c r="X184" t="str">
        <f>VLOOKUP(A:A,'[1]Inventory Laptop'!A:O,11,0)</f>
        <v>ALLHOME CORP.</v>
      </c>
      <c r="Y184" t="str">
        <f>VLOOKUP(A:A,'[1]Inventory Laptop'!A:O,12,0)</f>
        <v>Merchandising</v>
      </c>
      <c r="Z184" t="str">
        <f>VLOOKUP(A:A,'[1]Inventory Laptop'!A:O,13,0)</f>
        <v>AVAHC-MER-005</v>
      </c>
      <c r="AA184">
        <f>VLOOKUP(A:A,'[1]Inventory Laptop'!A:O,14,0)</f>
        <v>0</v>
      </c>
    </row>
    <row r="185" spans="1:27" x14ac:dyDescent="0.25">
      <c r="A185" t="s">
        <v>600</v>
      </c>
      <c r="B185" t="s">
        <v>45</v>
      </c>
      <c r="C185" t="str">
        <f>VLOOKUP($A185,'[1]Inventory Laptop'!A:N,10,0)</f>
        <v>AH - ANJO PEREZ</v>
      </c>
      <c r="D185" t="str">
        <f t="shared" si="2"/>
        <v xml:space="preserve">PEREZ, SHEENA MAE </v>
      </c>
      <c r="E185" t="s">
        <v>601</v>
      </c>
      <c r="F185" t="str">
        <f>_xlfn.XLOOKUP(E185,[1]Employee!A:A,[1]Employee!D:D,"Not Found",0,1)</f>
        <v>ALLHOME CORP.</v>
      </c>
      <c r="G185" t="str">
        <f>_xlfn.XLOOKUP(E185,[1]Employee!A:A,[1]Employee!E:E,"Not Found")</f>
        <v>MERCHANDISING</v>
      </c>
      <c r="H185" t="str">
        <f>_xlfn.XLOOKUP(E185,[1]Employee!A:A,[1]Employee!F:F,"not FOund")&amp;", "&amp;_xlfn.XLOOKUP(E185,[1]Employee!A:A,[1]Employee!G:G,"Not Founf")</f>
        <v>CATEGORY BUYER, HO LAS PINAS</v>
      </c>
      <c r="I185">
        <f>_xlfn.XLOOKUP(E185,[1]Employee!A:A,[1]Employee!I:I,"Not Found")</f>
        <v>9195433424</v>
      </c>
      <c r="J185">
        <v>45245</v>
      </c>
      <c r="K185" t="str">
        <f>_xlfn.XLOOKUP(E185,[1]Employee!A:A,[1]Employee!H:H,"Not Found")&amp;" "&amp;_xlfn.XLOOKUP(E185,[1]Employee!A:A,[1]Employee!K:K,"Not Found")</f>
        <v>DIRECT Active</v>
      </c>
      <c r="Q185" t="str">
        <f>VLOOKUP(A:A,'[1]Inventory Laptop'!A:B,2,0)</f>
        <v>ACER</v>
      </c>
      <c r="R185" t="str">
        <f>VLOOKUP(A:A,'[1]Inventory Laptop'!A:C,3,0)</f>
        <v>PH315-53-72RY PREDATOR</v>
      </c>
      <c r="S185" t="str">
        <f>VLOOKUP(A:A,'[1]Inventory Laptop'!A:H,4,0)</f>
        <v>i7/8 GB DDR4/256 GB SSD + 1 TB/15.6"/WIN 11 HOME 64 BIT/CHARGER/3 YRS WARRANTY</v>
      </c>
      <c r="T185" t="str">
        <f>VLOOKUP(A:A,'[1]Inventory Laptop'!A:H,5,0)</f>
        <v xml:space="preserve"> 6GB RTX 2060</v>
      </c>
      <c r="U185" t="str">
        <f>VLOOKUP(A:A,'[1]Inventory Laptop'!A:H,6,0)</f>
        <v>W/O BAG</v>
      </c>
      <c r="V185">
        <f>VLOOKUP(A:A,'[1]Inventory Laptop'!A:I,7,0)</f>
        <v>8000379966</v>
      </c>
      <c r="W185" t="str">
        <f>_xlfn.XLOOKUP($A185,'[1]Inventory Laptop'!A:A,'[1]Inventory Laptop'!H:H,1,0)</f>
        <v>ALLHOME CORP.</v>
      </c>
      <c r="X185" t="str">
        <f>VLOOKUP(A:A,'[1]Inventory Laptop'!A:O,11,0)</f>
        <v>ALLHOME CORP.</v>
      </c>
      <c r="Y185" t="str">
        <f>VLOOKUP(A:A,'[1]Inventory Laptop'!A:O,12,0)</f>
        <v>Merchandising</v>
      </c>
      <c r="Z185" t="str">
        <f>VLOOKUP(A:A,'[1]Inventory Laptop'!A:O,13,0)</f>
        <v>AVAHC-MER-009</v>
      </c>
      <c r="AA185" t="str">
        <f>VLOOKUP(A:A,'[1]Inventory Laptop'!A:O,14,0)</f>
        <v>Not Working Charger</v>
      </c>
    </row>
    <row r="186" spans="1:27" x14ac:dyDescent="0.25">
      <c r="A186" t="s">
        <v>602</v>
      </c>
      <c r="B186" t="s">
        <v>45</v>
      </c>
      <c r="C186" t="str">
        <f>VLOOKUP($A186,'[1]Inventory Laptop'!A:N,10,0)</f>
        <v>AH - ANJO PEREZ</v>
      </c>
      <c r="D186" t="str">
        <f t="shared" si="2"/>
        <v xml:space="preserve">CEREMONIA, MARY GRACE </v>
      </c>
      <c r="E186" t="s">
        <v>603</v>
      </c>
      <c r="F186" t="str">
        <f>_xlfn.XLOOKUP(E186,[1]Employee!A:A,[1]Employee!D:D,"Not Found",0,1)</f>
        <v>ALLHOME CORP.</v>
      </c>
      <c r="G186" t="str">
        <f>_xlfn.XLOOKUP(E186,[1]Employee!A:A,[1]Employee!E:E,"Not Found")</f>
        <v>MERCHANDISING</v>
      </c>
      <c r="H186" t="str">
        <f>_xlfn.XLOOKUP(E186,[1]Employee!A:A,[1]Employee!F:F,"not FOund")&amp;", "&amp;_xlfn.XLOOKUP(E186,[1]Employee!A:A,[1]Employee!G:G,"Not Founf")</f>
        <v>CATEGORY BUYER, HO LAS PINAS</v>
      </c>
      <c r="I186">
        <f>_xlfn.XLOOKUP(E186,[1]Employee!A:A,[1]Employee!I:I,"Not Found")</f>
        <v>9274153692</v>
      </c>
      <c r="J186">
        <v>45243</v>
      </c>
      <c r="K186" t="str">
        <f>_xlfn.XLOOKUP(E186,[1]Employee!A:A,[1]Employee!H:H,"Not Found")&amp;" "&amp;_xlfn.XLOOKUP(E186,[1]Employee!A:A,[1]Employee!K:K,"Not Found")</f>
        <v>DIRECT Active</v>
      </c>
      <c r="Q186" t="str">
        <f>VLOOKUP(A:A,'[1]Inventory Laptop'!A:B,2,0)</f>
        <v>ACER</v>
      </c>
      <c r="R186" t="str">
        <f>VLOOKUP(A:A,'[1]Inventory Laptop'!A:C,3,0)</f>
        <v>PH315-53-72RY PREDATOR</v>
      </c>
      <c r="S186" t="str">
        <f>VLOOKUP(A:A,'[1]Inventory Laptop'!A:H,4,0)</f>
        <v>i7/8 GB DDR4/256 GB SSD + 1 TB/15.6"/WIN 11 HOME 64 BIT/CHARGER/3 YRS WARRANTY</v>
      </c>
      <c r="T186" t="str">
        <f>VLOOKUP(A:A,'[1]Inventory Laptop'!A:H,5,0)</f>
        <v xml:space="preserve"> 6GB RTX 2060</v>
      </c>
      <c r="U186" t="str">
        <f>VLOOKUP(A:A,'[1]Inventory Laptop'!A:H,6,0)</f>
        <v>W/O BAG</v>
      </c>
      <c r="V186">
        <f>VLOOKUP(A:A,'[1]Inventory Laptop'!A:I,7,0)</f>
        <v>8000379966</v>
      </c>
      <c r="W186" t="str">
        <f>_xlfn.XLOOKUP($A186,'[1]Inventory Laptop'!A:A,'[1]Inventory Laptop'!H:H,1,0)</f>
        <v>ALLHOME CORP.</v>
      </c>
      <c r="X186" t="str">
        <f>VLOOKUP(A:A,'[1]Inventory Laptop'!A:O,11,0)</f>
        <v>ALLHOME CORP.</v>
      </c>
      <c r="Y186" t="str">
        <f>VLOOKUP(A:A,'[1]Inventory Laptop'!A:O,12,0)</f>
        <v>Merchandising</v>
      </c>
      <c r="Z186" t="str">
        <f>VLOOKUP(A:A,'[1]Inventory Laptop'!A:O,13,0)</f>
        <v>AVAHC-MER-003</v>
      </c>
      <c r="AA186">
        <f>VLOOKUP(A:A,'[1]Inventory Laptop'!A:O,14,0)</f>
        <v>0</v>
      </c>
    </row>
    <row r="187" spans="1:27" x14ac:dyDescent="0.25">
      <c r="A187" t="s">
        <v>604</v>
      </c>
      <c r="B187" t="s">
        <v>30</v>
      </c>
      <c r="C187" t="s">
        <v>605</v>
      </c>
      <c r="D187" t="str">
        <f t="shared" si="2"/>
        <v>BONDOC, BERNARD 45404</v>
      </c>
      <c r="E187" t="s">
        <v>236</v>
      </c>
      <c r="F187" t="str">
        <f>_xlfn.XLOOKUP(E187,[1]Employee!A:A,[1]Employee!D:D,"Not Found",0,1)</f>
        <v>ALLHOME CORP.</v>
      </c>
      <c r="G187" t="str">
        <f>_xlfn.XLOOKUP(E187,[1]Employee!A:A,[1]Employee!E:E,"Not Found")</f>
        <v>ACCOUNTING - INVENTORY</v>
      </c>
      <c r="H187" t="str">
        <f>_xlfn.XLOOKUP(E187,[1]Employee!A:A,[1]Employee!F:F,"not FOund")&amp;", "&amp;_xlfn.XLOOKUP(E187,[1]Employee!A:A,[1]Employee!G:G,"Not Founf")</f>
        <v>INVENTORY CONTROL ANALYST, HO LAS PINAS</v>
      </c>
      <c r="I187">
        <f>_xlfn.XLOOKUP(E187,[1]Employee!A:A,[1]Employee!I:I,"Not Found")</f>
        <v>9050726619</v>
      </c>
      <c r="J187">
        <v>45357</v>
      </c>
      <c r="K187" t="str">
        <f>_xlfn.XLOOKUP(E187,[1]Employee!A:A,[1]Employee!H:H,"Not Found")&amp;" "&amp;_xlfn.XLOOKUP(E187,[1]Employee!A:A,[1]Employee!K:K,"Not Found")</f>
        <v>DIRECT Active</v>
      </c>
      <c r="L187">
        <v>45404</v>
      </c>
      <c r="M187" t="s">
        <v>606</v>
      </c>
      <c r="N187" t="s">
        <v>59</v>
      </c>
      <c r="O187" t="s">
        <v>143</v>
      </c>
      <c r="P187" t="s">
        <v>607</v>
      </c>
      <c r="Q187" t="str">
        <f>VLOOKUP(A:A,'[1]Inventory Laptop'!A:B,2,0)</f>
        <v>ACER</v>
      </c>
      <c r="R187" t="str">
        <f>VLOOKUP(A:A,'[1]Inventory Laptop'!A:C,3,0)</f>
        <v>PH315-53-72RY PREDATOR</v>
      </c>
      <c r="S187" t="str">
        <f>VLOOKUP(A:A,'[1]Inventory Laptop'!A:H,4,0)</f>
        <v>i7/16 GB DDR4/512 GB SSD + 1TB HDD/15.6"/WIN 10 PRO 64 BIT/CHARGER/3 YRS WARRANTY</v>
      </c>
      <c r="T187" t="str">
        <f>VLOOKUP(A:A,'[1]Inventory Laptop'!A:H,5,0)</f>
        <v xml:space="preserve"> 6GB RTX 2060</v>
      </c>
      <c r="U187" t="str">
        <f>VLOOKUP(A:A,'[1]Inventory Laptop'!A:H,6,0)</f>
        <v>W/O BAG</v>
      </c>
      <c r="V187">
        <f>VLOOKUP(A:A,'[1]Inventory Laptop'!A:I,7,0)</f>
        <v>8000379966</v>
      </c>
      <c r="W187" t="str">
        <f>_xlfn.XLOOKUP($A187,'[1]Inventory Laptop'!A:A,'[1]Inventory Laptop'!H:H,1,0)</f>
        <v>ALLHOME CORP.</v>
      </c>
      <c r="X187" t="str">
        <f>VLOOKUP(A:A,'[1]Inventory Laptop'!A:O,11,0)</f>
        <v>ALLHOME CORP.</v>
      </c>
      <c r="Y187" t="str">
        <f>VLOOKUP(A:A,'[1]Inventory Laptop'!A:O,12,0)</f>
        <v>Merchandising</v>
      </c>
      <c r="Z187" t="str">
        <f>VLOOKUP(A:A,'[1]Inventory Laptop'!A:O,13,0)</f>
        <v>AVAHC-MER-004</v>
      </c>
      <c r="AA187">
        <f>VLOOKUP(A:A,'[1]Inventory Laptop'!A:O,14,0)</f>
        <v>0</v>
      </c>
    </row>
    <row r="188" spans="1:27" x14ac:dyDescent="0.25">
      <c r="A188" t="s">
        <v>604</v>
      </c>
      <c r="B188" t="s">
        <v>45</v>
      </c>
      <c r="C188" t="str">
        <f>VLOOKUP($A188,'[1]Inventory Laptop'!A:N,10,0)</f>
        <v>AH - ANJO PEREZ</v>
      </c>
      <c r="D188" t="str">
        <f t="shared" si="2"/>
        <v>ANCHETA, GENNALYN 45329</v>
      </c>
      <c r="E188" t="s">
        <v>608</v>
      </c>
      <c r="F188" t="str">
        <f>_xlfn.XLOOKUP(E188,[1]Employee!A:A,[1]Employee!D:D,"Not Found",0,1)</f>
        <v>ALLHOME CORP.</v>
      </c>
      <c r="G188" t="str">
        <f>_xlfn.XLOOKUP(E188,[1]Employee!A:A,[1]Employee!E:E,"Not Found")</f>
        <v>MERCHANDISING</v>
      </c>
      <c r="H188" t="str">
        <f>_xlfn.XLOOKUP(E188,[1]Employee!A:A,[1]Employee!F:F,"not FOund")&amp;", "&amp;_xlfn.XLOOKUP(E188,[1]Employee!A:A,[1]Employee!G:G,"Not Founf")</f>
        <v>CATEGORY BUYER, HO LAS PINAS</v>
      </c>
      <c r="I188">
        <f>_xlfn.XLOOKUP(E188,[1]Employee!A:A,[1]Employee!I:I,"Not Found")</f>
        <v>9663890672</v>
      </c>
      <c r="J188">
        <v>45244</v>
      </c>
      <c r="K188" t="str">
        <f>_xlfn.XLOOKUP(E188,[1]Employee!A:A,[1]Employee!H:H,"Not Found")&amp;" "&amp;_xlfn.XLOOKUP(E188,[1]Employee!A:A,[1]Employee!K:K,"Not Found")</f>
        <v>DIRECT Resigned</v>
      </c>
      <c r="L188">
        <v>45329</v>
      </c>
      <c r="Q188" t="str">
        <f>VLOOKUP(A:A,'[1]Inventory Laptop'!A:B,2,0)</f>
        <v>ACER</v>
      </c>
      <c r="R188" t="str">
        <f>VLOOKUP(A:A,'[1]Inventory Laptop'!A:C,3,0)</f>
        <v>PH315-53-72RY PREDATOR</v>
      </c>
      <c r="S188" t="str">
        <f>VLOOKUP(A:A,'[1]Inventory Laptop'!A:H,4,0)</f>
        <v>i7/16 GB DDR4/512 GB SSD + 1TB HDD/15.6"/WIN 10 PRO 64 BIT/CHARGER/3 YRS WARRANTY</v>
      </c>
      <c r="T188" t="str">
        <f>VLOOKUP(A:A,'[1]Inventory Laptop'!A:H,5,0)</f>
        <v xml:space="preserve"> 6GB RTX 2060</v>
      </c>
      <c r="U188" t="str">
        <f>VLOOKUP(A:A,'[1]Inventory Laptop'!A:H,6,0)</f>
        <v>W/O BAG</v>
      </c>
      <c r="V188">
        <f>VLOOKUP(A:A,'[1]Inventory Laptop'!A:I,7,0)</f>
        <v>8000379966</v>
      </c>
      <c r="W188" t="str">
        <f>_xlfn.XLOOKUP($A188,'[1]Inventory Laptop'!A:A,'[1]Inventory Laptop'!H:H,1,0)</f>
        <v>ALLHOME CORP.</v>
      </c>
      <c r="X188" t="str">
        <f>VLOOKUP(A:A,'[1]Inventory Laptop'!A:O,11,0)</f>
        <v>ALLHOME CORP.</v>
      </c>
      <c r="Y188" t="str">
        <f>VLOOKUP(A:A,'[1]Inventory Laptop'!A:O,12,0)</f>
        <v>Merchandising</v>
      </c>
      <c r="Z188" t="str">
        <f>VLOOKUP(A:A,'[1]Inventory Laptop'!A:O,13,0)</f>
        <v>AVAHC-MER-004</v>
      </c>
      <c r="AA188">
        <f>VLOOKUP(A:A,'[1]Inventory Laptop'!A:O,14,0)</f>
        <v>0</v>
      </c>
    </row>
    <row r="189" spans="1:27" x14ac:dyDescent="0.25">
      <c r="A189" t="s">
        <v>609</v>
      </c>
      <c r="B189" t="s">
        <v>45</v>
      </c>
      <c r="C189" t="str">
        <f>VLOOKUP($A189,'[1]Inventory Laptop'!A:N,10,0)</f>
        <v>AH - ANJO PEREZ</v>
      </c>
      <c r="D189" t="str">
        <f t="shared" si="2"/>
        <v xml:space="preserve">PEREZ, ANJO JAN </v>
      </c>
      <c r="E189" t="s">
        <v>610</v>
      </c>
      <c r="F189" t="str">
        <f>_xlfn.XLOOKUP(E189,[1]Employee!A:A,[1]Employee!D:D,"Not Found",0,1)</f>
        <v>ALLHOME CORP.</v>
      </c>
      <c r="G189" t="str">
        <f>_xlfn.XLOOKUP(E189,[1]Employee!A:A,[1]Employee!E:E,"Not Found")</f>
        <v>MERCHANDISING</v>
      </c>
      <c r="H189" t="str">
        <f>_xlfn.XLOOKUP(E189,[1]Employee!A:A,[1]Employee!F:F,"not FOund")&amp;", "&amp;_xlfn.XLOOKUP(E189,[1]Employee!A:A,[1]Employee!G:G,"Not Founf")</f>
        <v>CATEGORY BUYER, HO LAS PINAS</v>
      </c>
      <c r="I189">
        <f>_xlfn.XLOOKUP(E189,[1]Employee!A:A,[1]Employee!I:I,"Not Found")</f>
        <v>9614815904</v>
      </c>
      <c r="J189">
        <v>45244</v>
      </c>
      <c r="K189" t="str">
        <f>_xlfn.XLOOKUP(E189,[1]Employee!A:A,[1]Employee!H:H,"Not Found")&amp;" "&amp;_xlfn.XLOOKUP(E189,[1]Employee!A:A,[1]Employee!K:K,"Not Found")</f>
        <v>DIRECT Active</v>
      </c>
      <c r="Q189" t="str">
        <f>VLOOKUP(A:A,'[1]Inventory Laptop'!A:B,2,0)</f>
        <v>ACER</v>
      </c>
      <c r="R189" t="str">
        <f>VLOOKUP(A:A,'[1]Inventory Laptop'!A:C,3,0)</f>
        <v>PH315-53-72RY PREDATOR</v>
      </c>
      <c r="S189" t="str">
        <f>VLOOKUP(A:A,'[1]Inventory Laptop'!A:H,4,0)</f>
        <v>i7/8 GB DDR4/256 GB SSD + 1 TB/15.6"/WIN 11 HOME 64 BIT/CHARGER/3 YRS WARRANTY</v>
      </c>
      <c r="T189" t="str">
        <f>VLOOKUP(A:A,'[1]Inventory Laptop'!A:H,5,0)</f>
        <v xml:space="preserve"> 6GB RTX 2060</v>
      </c>
      <c r="U189" t="str">
        <f>VLOOKUP(A:A,'[1]Inventory Laptop'!A:H,6,0)</f>
        <v>W/O BAG</v>
      </c>
      <c r="V189">
        <f>VLOOKUP(A:A,'[1]Inventory Laptop'!A:I,7,0)</f>
        <v>8000379966</v>
      </c>
      <c r="W189" t="str">
        <f>_xlfn.XLOOKUP($A189,'[1]Inventory Laptop'!A:A,'[1]Inventory Laptop'!H:H,1,0)</f>
        <v>ALLHOME CORP.</v>
      </c>
      <c r="X189" t="str">
        <f>VLOOKUP(A:A,'[1]Inventory Laptop'!A:O,11,0)</f>
        <v>ALLHOME CORP.</v>
      </c>
      <c r="Y189" t="str">
        <f>VLOOKUP(A:A,'[1]Inventory Laptop'!A:O,12,0)</f>
        <v>Merchandising</v>
      </c>
      <c r="Z189" t="str">
        <f>VLOOKUP(A:A,'[1]Inventory Laptop'!A:O,13,0)</f>
        <v>AVAHC-MER-002</v>
      </c>
      <c r="AA189">
        <f>VLOOKUP(A:A,'[1]Inventory Laptop'!A:O,14,0)</f>
        <v>0</v>
      </c>
    </row>
    <row r="190" spans="1:27" x14ac:dyDescent="0.25">
      <c r="A190" t="s">
        <v>611</v>
      </c>
      <c r="B190" t="s">
        <v>45</v>
      </c>
      <c r="C190" t="str">
        <f>VLOOKUP($A190,'[1]Inventory Laptop'!A:N,10,0)</f>
        <v>AH - ANJO PEREZ</v>
      </c>
      <c r="D190" t="str">
        <f t="shared" si="2"/>
        <v xml:space="preserve">GONZAGA, REAN </v>
      </c>
      <c r="E190" t="s">
        <v>612</v>
      </c>
      <c r="F190" t="str">
        <f>_xlfn.XLOOKUP(E190,[1]Employee!A:A,[1]Employee!D:D,"Not Found",0,1)</f>
        <v>ALLHOME CORP.</v>
      </c>
      <c r="G190" t="str">
        <f>_xlfn.XLOOKUP(E190,[1]Employee!A:A,[1]Employee!E:E,"Not Found")</f>
        <v>MERCHANDISING</v>
      </c>
      <c r="H190" t="str">
        <f>_xlfn.XLOOKUP(E190,[1]Employee!A:A,[1]Employee!F:F,"not FOund")&amp;", "&amp;_xlfn.XLOOKUP(E190,[1]Employee!A:A,[1]Employee!G:G,"Not Founf")</f>
        <v>ASSISTANT MERCHANDISING, HO LAS PINAS</v>
      </c>
      <c r="I190">
        <f>_xlfn.XLOOKUP(E190,[1]Employee!A:A,[1]Employee!I:I,"Not Found")</f>
        <v>9567251693</v>
      </c>
      <c r="J190">
        <v>45244</v>
      </c>
      <c r="K190" t="str">
        <f>_xlfn.XLOOKUP(E190,[1]Employee!A:A,[1]Employee!H:H,"Not Found")&amp;" "&amp;_xlfn.XLOOKUP(E190,[1]Employee!A:A,[1]Employee!K:K,"Not Found")</f>
        <v>AGENCY Active</v>
      </c>
      <c r="Q190" t="str">
        <f>VLOOKUP(A:A,'[1]Inventory Laptop'!A:B,2,0)</f>
        <v>ACER</v>
      </c>
      <c r="R190" t="str">
        <f>VLOOKUP(A:A,'[1]Inventory Laptop'!A:C,3,0)</f>
        <v>PH315-53-72RY PREDATOR</v>
      </c>
      <c r="S190" t="str">
        <f>VLOOKUP(A:A,'[1]Inventory Laptop'!A:H,4,0)</f>
        <v>i7/8 GB DDR4/256 GB SSD + 1 TB/15.6"/WIN 11 HOME 64 BIT/CHARGER/3 YRS WARRANTY</v>
      </c>
      <c r="T190" t="str">
        <f>VLOOKUP(A:A,'[1]Inventory Laptop'!A:H,5,0)</f>
        <v xml:space="preserve"> 6GB RTX 2060</v>
      </c>
      <c r="U190" t="str">
        <f>VLOOKUP(A:A,'[1]Inventory Laptop'!A:H,6,0)</f>
        <v>W/O BAG</v>
      </c>
      <c r="V190">
        <f>VLOOKUP(A:A,'[1]Inventory Laptop'!A:I,7,0)</f>
        <v>8000379966</v>
      </c>
      <c r="W190" t="str">
        <f>_xlfn.XLOOKUP($A190,'[1]Inventory Laptop'!A:A,'[1]Inventory Laptop'!H:H,1,0)</f>
        <v>ALLHOME CORP.</v>
      </c>
      <c r="X190" t="str">
        <f>VLOOKUP(A:A,'[1]Inventory Laptop'!A:O,11,0)</f>
        <v>ALLHOME CORP.</v>
      </c>
      <c r="Y190" t="str">
        <f>VLOOKUP(A:A,'[1]Inventory Laptop'!A:O,12,0)</f>
        <v>Merchandising</v>
      </c>
      <c r="Z190" t="str">
        <f>VLOOKUP(A:A,'[1]Inventory Laptop'!A:O,13,0)</f>
        <v>AVAHC-MER-0011</v>
      </c>
      <c r="AA190">
        <f>VLOOKUP(A:A,'[1]Inventory Laptop'!A:O,14,0)</f>
        <v>0</v>
      </c>
    </row>
    <row r="191" spans="1:27" x14ac:dyDescent="0.25">
      <c r="A191" t="s">
        <v>613</v>
      </c>
      <c r="B191" t="s">
        <v>30</v>
      </c>
      <c r="C191" t="s">
        <v>280</v>
      </c>
      <c r="D191" t="str">
        <f t="shared" si="2"/>
        <v>BANTING, JOHN FREDERICK 45356</v>
      </c>
      <c r="E191" t="s">
        <v>614</v>
      </c>
      <c r="F191" t="str">
        <f>_xlfn.XLOOKUP(E191,[1]Employee!A:A,[1]Employee!D:D,"Not Found",0,1)</f>
        <v>ALLDAY MARTS INC.</v>
      </c>
      <c r="G191" t="str">
        <f>_xlfn.XLOOKUP(E191,[1]Employee!A:A,[1]Employee!E:E,"Not Found")</f>
        <v>FACILITIES MANAGEMENT</v>
      </c>
      <c r="H191" t="str">
        <f>_xlfn.XLOOKUP(E191,[1]Employee!A:A,[1]Employee!F:F,"not FOund")&amp;", "&amp;_xlfn.XLOOKUP(E191,[1]Employee!A:A,[1]Employee!G:G,"Not Founf")</f>
        <v>FACILITIES ENGINEER, HO LAS PINAS</v>
      </c>
      <c r="I191">
        <f>_xlfn.XLOOKUP(E191,[1]Employee!A:A,[1]Employee!I:I,"Not Found")</f>
        <v>9507783869</v>
      </c>
      <c r="J191">
        <v>45254</v>
      </c>
      <c r="K191" t="str">
        <f>_xlfn.XLOOKUP(E191,[1]Employee!A:A,[1]Employee!H:H,"Not Found")&amp;" "&amp;_xlfn.XLOOKUP(E191,[1]Employee!A:A,[1]Employee!K:K,"Not Found")</f>
        <v>DIRECT Resigned</v>
      </c>
      <c r="L191">
        <v>45356</v>
      </c>
      <c r="M191" t="s">
        <v>615</v>
      </c>
      <c r="N191" t="s">
        <v>108</v>
      </c>
      <c r="P191" t="s">
        <v>616</v>
      </c>
      <c r="Q191" t="str">
        <f>VLOOKUP(A:A,'[1]Inventory Laptop'!A:B,2,0)</f>
        <v>ACER</v>
      </c>
      <c r="R191" t="str">
        <f>VLOOKUP(A:A,'[1]Inventory Laptop'!A:C,3,0)</f>
        <v>P214-53 TRAVELMATE</v>
      </c>
      <c r="S191" t="str">
        <f>VLOOKUP(A:A,'[1]Inventory Laptop'!A:H,4,0)</f>
        <v>i5/8 GB DDR4/512 GB SSD/15.6"/WIN 10 PRO 64 BIT/CHARGER/3 YRS WARRANTY</v>
      </c>
      <c r="T191">
        <f>VLOOKUP(A:A,'[1]Inventory Laptop'!A:H,5,0)</f>
        <v>0</v>
      </c>
      <c r="U191" t="str">
        <f>VLOOKUP(A:A,'[1]Inventory Laptop'!A:H,6,0)</f>
        <v>W/ BAG</v>
      </c>
      <c r="V191">
        <f>VLOOKUP(A:A,'[1]Inventory Laptop'!A:I,7,0)</f>
        <v>0</v>
      </c>
      <c r="W191" t="str">
        <f>_xlfn.XLOOKUP($A191,'[1]Inventory Laptop'!A:A,'[1]Inventory Laptop'!H:H,1,0)</f>
        <v>ALLHOME CORP.</v>
      </c>
      <c r="X191" t="str">
        <f>VLOOKUP(A:A,'[1]Inventory Laptop'!A:O,11,0)</f>
        <v>ALLDAY MARTS INC.</v>
      </c>
      <c r="Y191" t="str">
        <f>VLOOKUP(A:A,'[1]Inventory Laptop'!A:O,12,0)</f>
        <v>Central Operations</v>
      </c>
      <c r="Z191" t="str">
        <f>VLOOKUP(A:A,'[1]Inventory Laptop'!A:O,13,0)</f>
        <v>HOF-ADM-OPSL017</v>
      </c>
      <c r="AA191" t="str">
        <f>VLOOKUP(A:A,'[1]Inventory Laptop'!A:O,14,0)</f>
        <v>Transfer</v>
      </c>
    </row>
    <row r="192" spans="1:27" x14ac:dyDescent="0.25">
      <c r="A192" t="s">
        <v>617</v>
      </c>
      <c r="B192" t="s">
        <v>45</v>
      </c>
      <c r="C192" t="str">
        <f>VLOOKUP($A192,'[1]Inventory Laptop'!A:N,10,0)</f>
        <v>FRANS-ANN ROBERA</v>
      </c>
      <c r="D192" t="str">
        <f t="shared" si="2"/>
        <v>BIO, MARIAN 45355</v>
      </c>
      <c r="E192" t="s">
        <v>618</v>
      </c>
      <c r="F192" t="str">
        <f>_xlfn.XLOOKUP(E192,[1]Employee!A:A,[1]Employee!D:D,"Not Found",0,1)</f>
        <v>ALLHOME CORP.</v>
      </c>
      <c r="G192" t="str">
        <f>_xlfn.XLOOKUP(E192,[1]Employee!A:A,[1]Employee!E:E,"Not Found")</f>
        <v>MARKETING</v>
      </c>
      <c r="H192" t="str">
        <f>_xlfn.XLOOKUP(E192,[1]Employee!A:A,[1]Employee!F:F,"not FOund")&amp;", "&amp;_xlfn.XLOOKUP(E192,[1]Employee!A:A,[1]Employee!G:G,"Not Founf")</f>
        <v>MARKETING ASSISTANT, HO LAS PINAS</v>
      </c>
      <c r="I192">
        <f>_xlfn.XLOOKUP(E192,[1]Employee!A:A,[1]Employee!I:I,"Not Found")</f>
        <v>9974537678</v>
      </c>
      <c r="J192">
        <v>45279</v>
      </c>
      <c r="K192" t="str">
        <f>_xlfn.XLOOKUP(E192,[1]Employee!A:A,[1]Employee!H:H,"Not Found")&amp;" "&amp;_xlfn.XLOOKUP(E192,[1]Employee!A:A,[1]Employee!K:K,"Not Found")</f>
        <v>DIRECT Resigned</v>
      </c>
      <c r="L192">
        <v>45355</v>
      </c>
      <c r="Q192" t="str">
        <f>VLOOKUP(A:A,'[1]Inventory Laptop'!A:B,2,0)</f>
        <v>ACER</v>
      </c>
      <c r="R192" t="str">
        <f>VLOOKUP(A:A,'[1]Inventory Laptop'!A:C,3,0)</f>
        <v>ACER TMP214-53G-540B I5 LAPTOP BK</v>
      </c>
      <c r="S192" t="str">
        <f>VLOOKUP(A:A,'[1]Inventory Laptop'!A:H,4,0)</f>
        <v>i5/16 GB DDR4/512 GB SSD/14.0"/WIN 10 PRO 64 BIT/CHARGER/3 YRS WARRANTY</v>
      </c>
      <c r="T192">
        <f>VLOOKUP(A:A,'[1]Inventory Laptop'!A:H,5,0)</f>
        <v>0</v>
      </c>
      <c r="U192" t="str">
        <f>VLOOKUP(A:A,'[1]Inventory Laptop'!A:H,6,0)</f>
        <v>W/O BAG</v>
      </c>
      <c r="V192">
        <f>VLOOKUP(A:A,'[1]Inventory Laptop'!A:I,7,0)</f>
        <v>8000369305</v>
      </c>
      <c r="W192" t="str">
        <f>_xlfn.XLOOKUP($A192,'[1]Inventory Laptop'!A:A,'[1]Inventory Laptop'!H:H,1,0)</f>
        <v>ALLHOME CORP.</v>
      </c>
      <c r="X192" t="str">
        <f>VLOOKUP(A:A,'[1]Inventory Laptop'!A:O,11,0)</f>
        <v>ALLHOME CORP.</v>
      </c>
      <c r="Y192" t="str">
        <f>VLOOKUP(A:A,'[1]Inventory Laptop'!A:O,12,0)</f>
        <v>Marketing</v>
      </c>
      <c r="Z192" t="str">
        <f>VLOOKUP(A:A,'[1]Inventory Laptop'!A:O,13,0)</f>
        <v>AVAHC-MAR-001</v>
      </c>
      <c r="AA192">
        <f>VLOOKUP(A:A,'[1]Inventory Laptop'!A:O,14,0)</f>
        <v>0</v>
      </c>
    </row>
    <row r="193" spans="1:27" x14ac:dyDescent="0.25">
      <c r="A193" t="s">
        <v>619</v>
      </c>
      <c r="B193" t="s">
        <v>30</v>
      </c>
      <c r="C193" t="s">
        <v>620</v>
      </c>
      <c r="D193" t="str">
        <f t="shared" si="2"/>
        <v>RAFAELA JANNA, BABARAN 45373</v>
      </c>
      <c r="E193" t="s">
        <v>621</v>
      </c>
      <c r="F193" t="str">
        <f>_xlfn.XLOOKUP(E193,[1]Employee!A:A,[1]Employee!D:D,"Not Found",0,1)</f>
        <v>THE VILLAGE SERVER, INC.</v>
      </c>
      <c r="G193" t="str">
        <f>_xlfn.XLOOKUP(E193,[1]Employee!A:A,[1]Employee!E:E,"Not Found")</f>
        <v>MARKETING</v>
      </c>
      <c r="H193" t="str">
        <f>_xlfn.XLOOKUP(E193,[1]Employee!A:A,[1]Employee!F:F,"not FOund")&amp;", "&amp;_xlfn.XLOOKUP(E193,[1]Employee!A:A,[1]Employee!G:G,"Not Founf")</f>
        <v>GRAPHIC ARTIST, HO LAS PINAS</v>
      </c>
      <c r="I193">
        <f>_xlfn.XLOOKUP(E193,[1]Employee!A:A,[1]Employee!I:I,"Not Found")</f>
        <v>0</v>
      </c>
      <c r="J193">
        <v>45209</v>
      </c>
      <c r="K193" t="str">
        <f>_xlfn.XLOOKUP(E193,[1]Employee!A:A,[1]Employee!H:H,"Not Found")&amp;" "&amp;_xlfn.XLOOKUP(E193,[1]Employee!A:A,[1]Employee!K:K,"Not Found")</f>
        <v>DIRECT Active</v>
      </c>
      <c r="L193">
        <v>45373</v>
      </c>
      <c r="M193" t="s">
        <v>622</v>
      </c>
      <c r="N193" t="s">
        <v>52</v>
      </c>
      <c r="O193" t="s">
        <v>148</v>
      </c>
      <c r="P193" t="s">
        <v>623</v>
      </c>
      <c r="Q193" t="str">
        <f>VLOOKUP(A:A,'[1]Inventory Laptop'!A:B,2,0)</f>
        <v>LENOVO</v>
      </c>
      <c r="R193" t="str">
        <f>VLOOKUP(A:A,'[1]Inventory Laptop'!A:C,3,0)</f>
        <v>Legion 5-15IMH05</v>
      </c>
      <c r="S193" t="str">
        <f>VLOOKUP(A:A,'[1]Inventory Laptop'!A:H,4,0)</f>
        <v>i5/8 GB DDR4/512 GB SSD/12.0"/WIN 11 PRO 64 BIT /CHARGER/3 YRS WARRANTY</v>
      </c>
      <c r="T193" t="str">
        <f>VLOOKUP(A:A,'[1]Inventory Laptop'!A:H,5,0)</f>
        <v xml:space="preserve">NVIDIA® GeForce GTX 1660 Ti </v>
      </c>
      <c r="U193" t="str">
        <f>VLOOKUP(A:A,'[1]Inventory Laptop'!A:H,6,0)</f>
        <v>W/O BAG</v>
      </c>
      <c r="V193">
        <f>VLOOKUP(A:A,'[1]Inventory Laptop'!A:I,7,0)</f>
        <v>0</v>
      </c>
      <c r="W193" t="str">
        <f>_xlfn.XLOOKUP($A193,'[1]Inventory Laptop'!A:A,'[1]Inventory Laptop'!H:H,1,0)</f>
        <v>ALLHOME CORP.</v>
      </c>
      <c r="X193" t="str">
        <f>VLOOKUP(A:A,'[1]Inventory Laptop'!A:O,11,0)</f>
        <v>THE VILLAGE SERVER, INC.</v>
      </c>
      <c r="Y193" t="str">
        <f>VLOOKUP(A:A,'[1]Inventory Laptop'!A:O,12,0)</f>
        <v>Marketing</v>
      </c>
      <c r="Z193" t="str">
        <f>VLOOKUP(A:A,'[1]Inventory Laptop'!A:O,13,0)</f>
        <v>AVTVSI-MAR-</v>
      </c>
      <c r="AA193">
        <f>VLOOKUP(A:A,'[1]Inventory Laptop'!A:O,14,0)</f>
        <v>0</v>
      </c>
    </row>
    <row r="194" spans="1:27" x14ac:dyDescent="0.25">
      <c r="A194" t="s">
        <v>624</v>
      </c>
      <c r="B194" t="s">
        <v>30</v>
      </c>
      <c r="C194" t="s">
        <v>625</v>
      </c>
      <c r="D194" t="str">
        <f t="shared" si="2"/>
        <v xml:space="preserve">DELFIN, JULIAN MIGUEL </v>
      </c>
      <c r="E194" t="s">
        <v>626</v>
      </c>
      <c r="F194" t="str">
        <f>_xlfn.XLOOKUP(E194,[1]Employee!A:A,[1]Employee!D:D,"Not Found",0,1)</f>
        <v>ALLHOME CORP.</v>
      </c>
      <c r="G194" t="str">
        <f>_xlfn.XLOOKUP(E194,[1]Employee!A:A,[1]Employee!E:E,"Not Found")</f>
        <v>TRAINING</v>
      </c>
      <c r="H194" t="str">
        <f>_xlfn.XLOOKUP(E194,[1]Employee!A:A,[1]Employee!F:F,"not FOund")&amp;", "&amp;_xlfn.XLOOKUP(E194,[1]Employee!A:A,[1]Employee!G:G,"Not Founf")</f>
        <v>TRAINING ASSISTANT, HO LAS PINAS</v>
      </c>
      <c r="I194">
        <f>_xlfn.XLOOKUP(E194,[1]Employee!A:A,[1]Employee!I:I,"Not Found")</f>
        <v>9176823223</v>
      </c>
      <c r="J194">
        <v>45238</v>
      </c>
      <c r="K194" t="str">
        <f>_xlfn.XLOOKUP(E194,[1]Employee!A:A,[1]Employee!H:H,"Not Found")&amp;" "&amp;_xlfn.XLOOKUP(E194,[1]Employee!A:A,[1]Employee!K:K,"Not Found")</f>
        <v>DIRECT Active</v>
      </c>
      <c r="M194" t="s">
        <v>627</v>
      </c>
      <c r="N194" t="s">
        <v>59</v>
      </c>
      <c r="O194" t="s">
        <v>628</v>
      </c>
      <c r="Q194" t="str">
        <f>VLOOKUP(A:A,'[1]Inventory Laptop'!A:B,2,0)</f>
        <v>LENOVO</v>
      </c>
      <c r="R194" t="str">
        <f>VLOOKUP(A:A,'[1]Inventory Laptop'!A:C,3,0)</f>
        <v>IDEAPAD 3-14IIL05</v>
      </c>
      <c r="S194" t="str">
        <f>VLOOKUP(A:A,'[1]Inventory Laptop'!A:H,4,0)</f>
        <v>i5; 512 SSD; WIN 10 PRO; 8GB RAM; 64 BIT</v>
      </c>
      <c r="T194" t="str">
        <f>VLOOKUP(A:A,'[1]Inventory Laptop'!A:H,5,0)</f>
        <v xml:space="preserve">NVIDIA GeForce MX330 2GB </v>
      </c>
      <c r="U194" t="str">
        <f>VLOOKUP(A:A,'[1]Inventory Laptop'!A:H,6,0)</f>
        <v>W/ BAG</v>
      </c>
      <c r="V194">
        <f>VLOOKUP(A:A,'[1]Inventory Laptop'!A:I,7,0)</f>
        <v>0</v>
      </c>
      <c r="W194" t="str">
        <f>_xlfn.XLOOKUP($A194,'[1]Inventory Laptop'!A:A,'[1]Inventory Laptop'!H:H,1,0)</f>
        <v>ALLHOME CORP.</v>
      </c>
      <c r="X194" t="str">
        <f>VLOOKUP(A:A,'[1]Inventory Laptop'!A:O,11,0)</f>
        <v>ALLHOME CORP.</v>
      </c>
      <c r="Y194" t="str">
        <f>VLOOKUP(A:A,'[1]Inventory Laptop'!A:O,12,0)</f>
        <v>Human Resources</v>
      </c>
      <c r="Z194" t="str">
        <f>VLOOKUP(A:A,'[1]Inventory Laptop'!A:O,13,0)</f>
        <v>HOF-AHC-HRDL015</v>
      </c>
      <c r="AA194" t="str">
        <f>VLOOKUP(A:A,'[1]Inventory Laptop'!A:O,14,0)</f>
        <v>Transfer</v>
      </c>
    </row>
    <row r="195" spans="1:27" x14ac:dyDescent="0.25">
      <c r="A195" t="s">
        <v>629</v>
      </c>
      <c r="B195" t="s">
        <v>30</v>
      </c>
      <c r="C195" t="s">
        <v>630</v>
      </c>
      <c r="D195" t="str">
        <f t="shared" si="2"/>
        <v>BARADAS, EAZEL 45003</v>
      </c>
      <c r="E195" t="s">
        <v>393</v>
      </c>
      <c r="F195" t="str">
        <f>_xlfn.XLOOKUP(E195,[1]Employee!A:A,[1]Employee!D:D,"Not Found",0,1)</f>
        <v>THE VILLAGE SERVER, INC.</v>
      </c>
      <c r="G195" t="str">
        <f>_xlfn.XLOOKUP(E195,[1]Employee!A:A,[1]Employee!E:E,"Not Found")</f>
        <v>STORE - OPERATIONS</v>
      </c>
      <c r="H195" t="str">
        <f>_xlfn.XLOOKUP(E195,[1]Employee!A:A,[1]Employee!F:F,"not FOund")&amp;", "&amp;_xlfn.XLOOKUP(E195,[1]Employee!A:A,[1]Employee!G:G,"Not Founf")</f>
        <v>OPERATION ASSISTANT, HO LAS PINAS</v>
      </c>
      <c r="I195">
        <f>_xlfn.XLOOKUP(E195,[1]Employee!A:A,[1]Employee!I:I,"Not Found")</f>
        <v>9459758883</v>
      </c>
      <c r="J195">
        <v>45203</v>
      </c>
      <c r="K195" t="str">
        <f>_xlfn.XLOOKUP(E195,[1]Employee!A:A,[1]Employee!H:H,"Not Found")&amp;" "&amp;_xlfn.XLOOKUP(E195,[1]Employee!A:A,[1]Employee!K:K,"Not Found")</f>
        <v>DIRECT Active</v>
      </c>
      <c r="L195">
        <v>45003</v>
      </c>
      <c r="Q195" t="str">
        <f>VLOOKUP(A:A,'[1]Inventory Laptop'!A:B,2,0)</f>
        <v>LENOVO</v>
      </c>
      <c r="R195" t="str">
        <f>VLOOKUP(A:A,'[1]Inventory Laptop'!A:C,3,0)</f>
        <v>IDEAPAD 3-14IIL05</v>
      </c>
      <c r="S195" t="str">
        <f>VLOOKUP(A:A,'[1]Inventory Laptop'!A:H,4,0)</f>
        <v>i5/8 GB DDR4/512 GB SSD/12.0"/WIN 11 PRO 64 BIT /CHARGER/3 YRS WARRANTY</v>
      </c>
      <c r="T195" t="str">
        <f>VLOOKUP(A:A,'[1]Inventory Laptop'!A:H,5,0)</f>
        <v xml:space="preserve">NVIDIA GeForce MX330 2GB </v>
      </c>
      <c r="U195" t="str">
        <f>VLOOKUP(A:A,'[1]Inventory Laptop'!A:H,6,0)</f>
        <v>W/ BAG</v>
      </c>
      <c r="V195">
        <f>VLOOKUP(A:A,'[1]Inventory Laptop'!A:I,7,0)</f>
        <v>0</v>
      </c>
      <c r="W195">
        <f>_xlfn.XLOOKUP($A195,'[1]Inventory Laptop'!A:A,'[1]Inventory Laptop'!H:H,1,0)</f>
        <v>0</v>
      </c>
      <c r="X195">
        <f>VLOOKUP(A:A,'[1]Inventory Laptop'!A:O,11,0)</f>
        <v>0</v>
      </c>
      <c r="Y195">
        <f>VLOOKUP(A:A,'[1]Inventory Laptop'!A:O,12,0)</f>
        <v>0</v>
      </c>
      <c r="Z195" t="e">
        <f>VLOOKUP(A:A,'[1]Inventory Laptop'!A:O,13,0)</f>
        <v>#N/A</v>
      </c>
      <c r="AA195" t="str">
        <f>VLOOKUP(A:A,'[1]Inventory Laptop'!A:O,14,0)</f>
        <v>Transfer</v>
      </c>
    </row>
    <row r="196" spans="1:27" x14ac:dyDescent="0.25">
      <c r="A196" t="s">
        <v>629</v>
      </c>
      <c r="B196" t="s">
        <v>30</v>
      </c>
      <c r="C196" t="s">
        <v>631</v>
      </c>
      <c r="D196" t="str">
        <f t="shared" ref="D196:D259" si="3">E196&amp;" "&amp;L196</f>
        <v xml:space="preserve">DIAZ, LIEZEL MAE </v>
      </c>
      <c r="E196" t="s">
        <v>632</v>
      </c>
      <c r="F196" t="str">
        <f>_xlfn.XLOOKUP(E196,[1]Employee!A:A,[1]Employee!D:D,"Not Found",0,1)</f>
        <v>ALLHOME CORP.</v>
      </c>
      <c r="G196" t="str">
        <f>_xlfn.XLOOKUP(E196,[1]Employee!A:A,[1]Employee!E:E,"Not Found")</f>
        <v>HUMAN RESOURCES</v>
      </c>
      <c r="H196" t="str">
        <f>_xlfn.XLOOKUP(E196,[1]Employee!A:A,[1]Employee!F:F,"not FOund")&amp;", "&amp;_xlfn.XLOOKUP(E196,[1]Employee!A:A,[1]Employee!G:G,"Not Founf")</f>
        <v>HR, HO LAS PINAS</v>
      </c>
      <c r="I196">
        <f>_xlfn.XLOOKUP(E196,[1]Employee!A:A,[1]Employee!I:I,"Not Found")</f>
        <v>9812823486</v>
      </c>
      <c r="J196">
        <v>45225</v>
      </c>
      <c r="K196" t="str">
        <f>_xlfn.XLOOKUP(E196,[1]Employee!A:A,[1]Employee!H:H,"Not Found")&amp;" "&amp;_xlfn.XLOOKUP(E196,[1]Employee!A:A,[1]Employee!K:K,"Not Found")</f>
        <v>DIRECT Active</v>
      </c>
      <c r="M196" t="s">
        <v>393</v>
      </c>
      <c r="N196" t="s">
        <v>52</v>
      </c>
      <c r="O196" t="s">
        <v>373</v>
      </c>
      <c r="P196" t="s">
        <v>633</v>
      </c>
      <c r="Q196" t="str">
        <f>VLOOKUP(A:A,'[1]Inventory Laptop'!A:B,2,0)</f>
        <v>LENOVO</v>
      </c>
      <c r="R196" t="str">
        <f>VLOOKUP(A:A,'[1]Inventory Laptop'!A:C,3,0)</f>
        <v>IDEAPAD 3-14IIL05</v>
      </c>
      <c r="S196" t="str">
        <f>VLOOKUP(A:A,'[1]Inventory Laptop'!A:H,4,0)</f>
        <v>i5/8 GB DDR4/512 GB SSD/12.0"/WIN 11 PRO 64 BIT /CHARGER/3 YRS WARRANTY</v>
      </c>
      <c r="T196" t="str">
        <f>VLOOKUP(A:A,'[1]Inventory Laptop'!A:H,5,0)</f>
        <v xml:space="preserve">NVIDIA GeForce MX330 2GB </v>
      </c>
      <c r="U196" t="str">
        <f>VLOOKUP(A:A,'[1]Inventory Laptop'!A:H,6,0)</f>
        <v>W/ BAG</v>
      </c>
      <c r="V196">
        <f>VLOOKUP(A:A,'[1]Inventory Laptop'!A:I,7,0)</f>
        <v>0</v>
      </c>
      <c r="W196">
        <f>_xlfn.XLOOKUP($A196,'[1]Inventory Laptop'!A:A,'[1]Inventory Laptop'!H:H,1,0)</f>
        <v>0</v>
      </c>
      <c r="X196">
        <f>VLOOKUP(A:A,'[1]Inventory Laptop'!A:O,11,0)</f>
        <v>0</v>
      </c>
      <c r="Y196">
        <f>VLOOKUP(A:A,'[1]Inventory Laptop'!A:O,12,0)</f>
        <v>0</v>
      </c>
      <c r="Z196" t="e">
        <f>VLOOKUP(A:A,'[1]Inventory Laptop'!A:O,13,0)</f>
        <v>#N/A</v>
      </c>
      <c r="AA196" t="str">
        <f>VLOOKUP(A:A,'[1]Inventory Laptop'!A:O,14,0)</f>
        <v>Transfer</v>
      </c>
    </row>
    <row r="197" spans="1:27" x14ac:dyDescent="0.25">
      <c r="A197" t="s">
        <v>634</v>
      </c>
      <c r="B197" t="s">
        <v>30</v>
      </c>
      <c r="C197" t="s">
        <v>175</v>
      </c>
      <c r="D197" t="str">
        <f t="shared" si="3"/>
        <v xml:space="preserve">DAEP, ERICA MARIE MILLEN </v>
      </c>
      <c r="E197" t="s">
        <v>460</v>
      </c>
      <c r="F197" t="str">
        <f>_xlfn.XLOOKUP(E197,[1]Employee!A:A,[1]Employee!D:D,"Not Found",0,1)</f>
        <v>ALLDAY MARTS INC.</v>
      </c>
      <c r="G197" t="str">
        <f>_xlfn.XLOOKUP(E197,[1]Employee!A:A,[1]Employee!E:E,"Not Found")</f>
        <v>HUMAN RESOURCES</v>
      </c>
      <c r="H197" t="str">
        <f>_xlfn.XLOOKUP(E197,[1]Employee!A:A,[1]Employee!F:F,"not FOund")&amp;", "&amp;_xlfn.XLOOKUP(E197,[1]Employee!A:A,[1]Employee!G:G,"Not Founf")</f>
        <v>HUMAN RESOURCE, HO LAS PINAS</v>
      </c>
      <c r="I197">
        <f>_xlfn.XLOOKUP(E197,[1]Employee!A:A,[1]Employee!I:I,"Not Found")</f>
        <v>9624200442</v>
      </c>
      <c r="J197">
        <v>45376</v>
      </c>
      <c r="K197" t="str">
        <f>_xlfn.XLOOKUP(E197,[1]Employee!A:A,[1]Employee!H:H,"Not Found")&amp;" "&amp;_xlfn.XLOOKUP(E197,[1]Employee!A:A,[1]Employee!K:K,"Not Found")</f>
        <v>DIRECT Active</v>
      </c>
      <c r="M197" t="s">
        <v>635</v>
      </c>
      <c r="N197" t="s">
        <v>52</v>
      </c>
      <c r="O197" t="s">
        <v>159</v>
      </c>
      <c r="P197" t="s">
        <v>636</v>
      </c>
      <c r="Q197" t="str">
        <f>VLOOKUP(A:A,'[1]Inventory Laptop'!A:B,2,0)</f>
        <v>LENOVO</v>
      </c>
      <c r="R197" t="str">
        <f>VLOOKUP(A:A,'[1]Inventory Laptop'!A:C,3,0)</f>
        <v>IDEAPAD 3-14IIL05</v>
      </c>
      <c r="S197" t="str">
        <f>VLOOKUP(A:A,'[1]Inventory Laptop'!A:H,4,0)</f>
        <v>i5/8 GB DDR4/512 GB SSD/12.0"/WIN 11 PRO 64 BIT /CHARGER/3 YRS WARRANTY</v>
      </c>
      <c r="T197" t="str">
        <f>VLOOKUP(A:A,'[1]Inventory Laptop'!A:H,5,0)</f>
        <v xml:space="preserve">NVIDIA GeForce MX330 2GB </v>
      </c>
      <c r="U197" t="str">
        <f>VLOOKUP(A:A,'[1]Inventory Laptop'!A:H,6,0)</f>
        <v>W/ BAG</v>
      </c>
      <c r="V197">
        <f>VLOOKUP(A:A,'[1]Inventory Laptop'!A:I,7,0)</f>
        <v>0</v>
      </c>
      <c r="W197" t="str">
        <f>_xlfn.XLOOKUP($A197,'[1]Inventory Laptop'!A:A,'[1]Inventory Laptop'!H:H,1,0)</f>
        <v>ALLHOME CORP.</v>
      </c>
      <c r="X197" t="str">
        <f>VLOOKUP(A:A,'[1]Inventory Laptop'!A:O,11,0)</f>
        <v>THE VILLAGE SERVER, INC.</v>
      </c>
      <c r="Y197" t="str">
        <f>VLOOKUP(A:A,'[1]Inventory Laptop'!A:O,12,0)</f>
        <v>Accounting</v>
      </c>
      <c r="Z197" t="str">
        <f>VLOOKUP(A:A,'[1]Inventory Laptop'!A:O,13,0)</f>
        <v>HOF-TVS-ACCL004</v>
      </c>
      <c r="AA197" t="str">
        <f>VLOOKUP(A:A,'[1]Inventory Laptop'!A:O,14,0)</f>
        <v>Service Laptop</v>
      </c>
    </row>
    <row r="198" spans="1:27" x14ac:dyDescent="0.25">
      <c r="A198" t="s">
        <v>634</v>
      </c>
      <c r="B198" t="s">
        <v>30</v>
      </c>
      <c r="C198" t="s">
        <v>637</v>
      </c>
      <c r="D198" t="str">
        <f t="shared" si="3"/>
        <v>MIRANDA, KAYLA MARIE 45364</v>
      </c>
      <c r="E198" t="s">
        <v>638</v>
      </c>
      <c r="F198" t="str">
        <f>_xlfn.XLOOKUP(E198,[1]Employee!A:A,[1]Employee!D:D,"Not Found",0,1)</f>
        <v>THE VILLAGE SERVER, INC.</v>
      </c>
      <c r="G198" t="str">
        <f>_xlfn.XLOOKUP(E198,[1]Employee!A:A,[1]Employee!E:E,"Not Found")</f>
        <v>ACCOUNTING</v>
      </c>
      <c r="H198" t="str">
        <f>_xlfn.XLOOKUP(E198,[1]Employee!A:A,[1]Employee!F:F,"not FOund")&amp;", "&amp;_xlfn.XLOOKUP(E198,[1]Employee!A:A,[1]Employee!G:G,"Not Founf")</f>
        <v>ACCOUNTING ASSISTANT, HO LAS PINAS</v>
      </c>
      <c r="I198">
        <f>_xlfn.XLOOKUP(E198,[1]Employee!A:A,[1]Employee!I:I,"Not Found")</f>
        <v>9457987448</v>
      </c>
      <c r="J198">
        <v>45210</v>
      </c>
      <c r="K198" t="str">
        <f>_xlfn.XLOOKUP(E198,[1]Employee!A:A,[1]Employee!H:H,"Not Found")&amp;" "&amp;_xlfn.XLOOKUP(E198,[1]Employee!A:A,[1]Employee!K:K,"Not Found")</f>
        <v>DIRECT Active</v>
      </c>
      <c r="L198">
        <v>45364</v>
      </c>
      <c r="M198" t="s">
        <v>639</v>
      </c>
      <c r="N198" t="s">
        <v>52</v>
      </c>
      <c r="O198" t="s">
        <v>352</v>
      </c>
      <c r="P198" t="s">
        <v>640</v>
      </c>
      <c r="Q198" t="str">
        <f>VLOOKUP(A:A,'[1]Inventory Laptop'!A:B,2,0)</f>
        <v>LENOVO</v>
      </c>
      <c r="R198" t="str">
        <f>VLOOKUP(A:A,'[1]Inventory Laptop'!A:C,3,0)</f>
        <v>IDEAPAD 3-14IIL05</v>
      </c>
      <c r="S198" t="str">
        <f>VLOOKUP(A:A,'[1]Inventory Laptop'!A:H,4,0)</f>
        <v>i5/8 GB DDR4/512 GB SSD/12.0"/WIN 11 PRO 64 BIT /CHARGER/3 YRS WARRANTY</v>
      </c>
      <c r="T198" t="str">
        <f>VLOOKUP(A:A,'[1]Inventory Laptop'!A:H,5,0)</f>
        <v xml:space="preserve">NVIDIA GeForce MX330 2GB </v>
      </c>
      <c r="U198" t="str">
        <f>VLOOKUP(A:A,'[1]Inventory Laptop'!A:H,6,0)</f>
        <v>W/ BAG</v>
      </c>
      <c r="V198">
        <f>VLOOKUP(A:A,'[1]Inventory Laptop'!A:I,7,0)</f>
        <v>0</v>
      </c>
      <c r="W198" t="str">
        <f>_xlfn.XLOOKUP($A198,'[1]Inventory Laptop'!A:A,'[1]Inventory Laptop'!H:H,1,0)</f>
        <v>ALLHOME CORP.</v>
      </c>
      <c r="X198" t="str">
        <f>VLOOKUP(A:A,'[1]Inventory Laptop'!A:O,11,0)</f>
        <v>THE VILLAGE SERVER, INC.</v>
      </c>
      <c r="Y198" t="str">
        <f>VLOOKUP(A:A,'[1]Inventory Laptop'!A:O,12,0)</f>
        <v>Accounting</v>
      </c>
      <c r="Z198" t="str">
        <f>VLOOKUP(A:A,'[1]Inventory Laptop'!A:O,13,0)</f>
        <v>HOF-TVS-ACCL004</v>
      </c>
      <c r="AA198" t="str">
        <f>VLOOKUP(A:A,'[1]Inventory Laptop'!A:O,14,0)</f>
        <v>Service Laptop</v>
      </c>
    </row>
    <row r="199" spans="1:27" x14ac:dyDescent="0.25">
      <c r="A199" t="s">
        <v>641</v>
      </c>
      <c r="B199" t="s">
        <v>30</v>
      </c>
      <c r="C199" t="s">
        <v>274</v>
      </c>
      <c r="D199" t="str">
        <f t="shared" si="3"/>
        <v xml:space="preserve">CHICA, SHERWIN </v>
      </c>
      <c r="E199" t="s">
        <v>642</v>
      </c>
      <c r="F199" t="str">
        <f>_xlfn.XLOOKUP(E199,[1]Employee!A:A,[1]Employee!D:D,"Not Found",0,1)</f>
        <v>ALLDAY MARTS INC.</v>
      </c>
      <c r="G199" t="str">
        <f>_xlfn.XLOOKUP(E199,[1]Employee!A:A,[1]Employee!E:E,"Not Found")</f>
        <v>BUSINESS SYSTEM</v>
      </c>
      <c r="H199" t="str">
        <f>_xlfn.XLOOKUP(E199,[1]Employee!A:A,[1]Employee!F:F,"not FOund")&amp;", "&amp;_xlfn.XLOOKUP(E199,[1]Employee!A:A,[1]Employee!G:G,"Not Founf")</f>
        <v>IT - OSS, WCC</v>
      </c>
      <c r="I199">
        <f>_xlfn.XLOOKUP(E199,[1]Employee!A:A,[1]Employee!I:I,"Not Found")</f>
        <v>0</v>
      </c>
      <c r="K199" t="str">
        <f>_xlfn.XLOOKUP(E199,[1]Employee!A:A,[1]Employee!H:H,"Not Found")&amp;" "&amp;_xlfn.XLOOKUP(E199,[1]Employee!A:A,[1]Employee!K:K,"Not Found")</f>
        <v>DIRECT Resigned</v>
      </c>
      <c r="M199" t="s">
        <v>643</v>
      </c>
      <c r="N199" t="s">
        <v>108</v>
      </c>
      <c r="O199" t="s">
        <v>143</v>
      </c>
      <c r="Q199" t="str">
        <f>VLOOKUP(A:A,'[1]Inventory Laptop'!A:B,2,0)</f>
        <v>LENOVO</v>
      </c>
      <c r="R199" t="str">
        <f>VLOOKUP(A:A,'[1]Inventory Laptop'!A:C,3,0)</f>
        <v>THINKPAD L15 GEN1</v>
      </c>
      <c r="S199" t="str">
        <f>VLOOKUP(A:A,'[1]Inventory Laptop'!A:H,4,0)</f>
        <v>i5/16 GB DDR4/512 GB SSD/15.6"/WIN 10 PRO 64 BIT/CHARGER/3 YRS WARRANTY</v>
      </c>
      <c r="T199">
        <f>VLOOKUP(A:A,'[1]Inventory Laptop'!A:H,5,0)</f>
        <v>0</v>
      </c>
      <c r="U199" t="str">
        <f>VLOOKUP(A:A,'[1]Inventory Laptop'!A:H,6,0)</f>
        <v>W/ BAG</v>
      </c>
      <c r="V199">
        <f>VLOOKUP(A:A,'[1]Inventory Laptop'!A:I,7,0)</f>
        <v>0</v>
      </c>
      <c r="W199" t="str">
        <f>_xlfn.XLOOKUP($A199,'[1]Inventory Laptop'!A:A,'[1]Inventory Laptop'!H:H,1,0)</f>
        <v>MODERNTECH COMPUTER SYSTEM, INC.</v>
      </c>
      <c r="X199" t="str">
        <f>VLOOKUP(A:A,'[1]Inventory Laptop'!A:O,11,0)</f>
        <v>ALLDAY MARTS INC.</v>
      </c>
      <c r="Y199" t="str">
        <f>VLOOKUP(A:A,'[1]Inventory Laptop'!A:O,12,0)</f>
        <v>Merchandising</v>
      </c>
      <c r="Z199" t="str">
        <f>VLOOKUP(A:A,'[1]Inventory Laptop'!A:O,13,0)</f>
        <v>AVAMI-MER-006</v>
      </c>
      <c r="AA199" t="str">
        <f>VLOOKUP(A:A,'[1]Inventory Laptop'!A:O,14,0)</f>
        <v>Transfer</v>
      </c>
    </row>
    <row r="200" spans="1:27" x14ac:dyDescent="0.25">
      <c r="A200" t="s">
        <v>644</v>
      </c>
      <c r="B200" t="s">
        <v>30</v>
      </c>
      <c r="C200" t="s">
        <v>630</v>
      </c>
      <c r="D200" t="str">
        <f t="shared" si="3"/>
        <v>MONTALLANA, MILAGROS ROSARIO 45369</v>
      </c>
      <c r="E200" t="s">
        <v>391</v>
      </c>
      <c r="F200" t="str">
        <f>_xlfn.XLOOKUP(E200,[1]Employee!A:A,[1]Employee!D:D,"Not Found",0,1)</f>
        <v>THE VILLAGE SERVER, INC.</v>
      </c>
      <c r="G200" t="str">
        <f>_xlfn.XLOOKUP(E200,[1]Employee!A:A,[1]Employee!E:E,"Not Found")</f>
        <v>STORE - OPERATIONS</v>
      </c>
      <c r="H200" t="str">
        <f>_xlfn.XLOOKUP(E200,[1]Employee!A:A,[1]Employee!F:F,"not FOund")&amp;", "&amp;_xlfn.XLOOKUP(E200,[1]Employee!A:A,[1]Employee!G:G,"Not Founf")</f>
        <v>OPERATION ASSISTANT, HO LAS PINAS</v>
      </c>
      <c r="I200">
        <f>_xlfn.XLOOKUP(E200,[1]Employee!A:A,[1]Employee!I:I,"Not Found")</f>
        <v>9150415697</v>
      </c>
      <c r="J200">
        <v>45203</v>
      </c>
      <c r="K200" t="str">
        <f>_xlfn.XLOOKUP(E200,[1]Employee!A:A,[1]Employee!H:H,"Not Found")&amp;" "&amp;_xlfn.XLOOKUP(E200,[1]Employee!A:A,[1]Employee!K:K,"Not Found")</f>
        <v>DIRECT Active</v>
      </c>
      <c r="L200">
        <v>45369</v>
      </c>
      <c r="Q200" t="str">
        <f>VLOOKUP(A:A,'[1]Inventory Laptop'!A:B,2,0)</f>
        <v>LENOVO</v>
      </c>
      <c r="R200" t="str">
        <f>VLOOKUP(A:A,'[1]Inventory Laptop'!A:C,3,0)</f>
        <v>THINKPAD L15 GEN1</v>
      </c>
      <c r="S200" t="str">
        <f>VLOOKUP(A:A,'[1]Inventory Laptop'!A:H,4,0)</f>
        <v>i5/16 GB DDR4/512 GB SSD/15.6"/WIN 10 PRO 64 BIT/CHARGER/3 YRS WARRANTY</v>
      </c>
      <c r="T200">
        <f>VLOOKUP(A:A,'[1]Inventory Laptop'!A:H,5,0)</f>
        <v>0</v>
      </c>
      <c r="U200" t="str">
        <f>VLOOKUP(A:A,'[1]Inventory Laptop'!A:H,6,0)</f>
        <v>W/O BAG</v>
      </c>
      <c r="V200">
        <f>VLOOKUP(A:A,'[1]Inventory Laptop'!A:I,7,0)</f>
        <v>0</v>
      </c>
      <c r="W200" t="str">
        <f>_xlfn.XLOOKUP($A200,'[1]Inventory Laptop'!A:A,'[1]Inventory Laptop'!H:H,1,0)</f>
        <v>MODERNTECH COMPUTER SYSTEM, INC.</v>
      </c>
      <c r="X200">
        <f>VLOOKUP(A:A,'[1]Inventory Laptop'!A:O,11,0)</f>
        <v>0</v>
      </c>
      <c r="Y200">
        <f>VLOOKUP(A:A,'[1]Inventory Laptop'!A:O,12,0)</f>
        <v>0</v>
      </c>
      <c r="Z200" t="e">
        <f>VLOOKUP(A:A,'[1]Inventory Laptop'!A:O,13,0)</f>
        <v>#N/A</v>
      </c>
      <c r="AA200" t="str">
        <f>VLOOKUP(A:A,'[1]Inventory Laptop'!A:O,14,0)</f>
        <v>Service Laptop</v>
      </c>
    </row>
    <row r="201" spans="1:27" x14ac:dyDescent="0.25">
      <c r="A201" t="s">
        <v>644</v>
      </c>
      <c r="B201" t="s">
        <v>30</v>
      </c>
      <c r="C201" t="s">
        <v>471</v>
      </c>
      <c r="D201" t="str">
        <f t="shared" si="3"/>
        <v xml:space="preserve">NAGTALON, JEROME </v>
      </c>
      <c r="E201" t="s">
        <v>645</v>
      </c>
      <c r="F201" t="str">
        <f>_xlfn.XLOOKUP(E201,[1]Employee!A:A,[1]Employee!D:D,"Not Found",0,1)</f>
        <v>ALLHOME CORP.</v>
      </c>
      <c r="G201" t="str">
        <f>_xlfn.XLOOKUP(E201,[1]Employee!A:A,[1]Employee!E:E,"Not Found")</f>
        <v>HUMAN RESOURCES</v>
      </c>
      <c r="H201" t="str">
        <f>_xlfn.XLOOKUP(E201,[1]Employee!A:A,[1]Employee!F:F,"not FOund")&amp;", "&amp;_xlfn.XLOOKUP(E201,[1]Employee!A:A,[1]Employee!G:G,"Not Founf")</f>
        <v>HR , HO LAS PINAS</v>
      </c>
      <c r="I201">
        <f>_xlfn.XLOOKUP(E201,[1]Employee!A:A,[1]Employee!I:I,"Not Found")</f>
        <v>9399521002</v>
      </c>
      <c r="J201">
        <v>45225</v>
      </c>
      <c r="K201" t="str">
        <f>_xlfn.XLOOKUP(E201,[1]Employee!A:A,[1]Employee!H:H,"Not Found")&amp;" "&amp;_xlfn.XLOOKUP(E201,[1]Employee!A:A,[1]Employee!K:K,"Not Found")</f>
        <v>DIRECT Active</v>
      </c>
      <c r="M201" t="s">
        <v>391</v>
      </c>
      <c r="N201" t="s">
        <v>52</v>
      </c>
      <c r="O201" t="s">
        <v>373</v>
      </c>
      <c r="P201" t="s">
        <v>646</v>
      </c>
      <c r="Q201" t="str">
        <f>VLOOKUP(A:A,'[1]Inventory Laptop'!A:B,2,0)</f>
        <v>LENOVO</v>
      </c>
      <c r="R201" t="str">
        <f>VLOOKUP(A:A,'[1]Inventory Laptop'!A:C,3,0)</f>
        <v>THINKPAD L15 GEN1</v>
      </c>
      <c r="S201" t="str">
        <f>VLOOKUP(A:A,'[1]Inventory Laptop'!A:H,4,0)</f>
        <v>i5/16 GB DDR4/512 GB SSD/15.6"/WIN 10 PRO 64 BIT/CHARGER/3 YRS WARRANTY</v>
      </c>
      <c r="T201">
        <f>VLOOKUP(A:A,'[1]Inventory Laptop'!A:H,5,0)</f>
        <v>0</v>
      </c>
      <c r="U201" t="str">
        <f>VLOOKUP(A:A,'[1]Inventory Laptop'!A:H,6,0)</f>
        <v>W/O BAG</v>
      </c>
      <c r="V201">
        <f>VLOOKUP(A:A,'[1]Inventory Laptop'!A:I,7,0)</f>
        <v>0</v>
      </c>
      <c r="W201" t="str">
        <f>_xlfn.XLOOKUP($A201,'[1]Inventory Laptop'!A:A,'[1]Inventory Laptop'!H:H,1,0)</f>
        <v>MODERNTECH COMPUTER SYSTEM, INC.</v>
      </c>
      <c r="X201">
        <f>VLOOKUP(A:A,'[1]Inventory Laptop'!A:O,11,0)</f>
        <v>0</v>
      </c>
      <c r="Y201">
        <f>VLOOKUP(A:A,'[1]Inventory Laptop'!A:O,12,0)</f>
        <v>0</v>
      </c>
      <c r="Z201" t="e">
        <f>VLOOKUP(A:A,'[1]Inventory Laptop'!A:O,13,0)</f>
        <v>#N/A</v>
      </c>
      <c r="AA201" t="str">
        <f>VLOOKUP(A:A,'[1]Inventory Laptop'!A:O,14,0)</f>
        <v>Service Laptop</v>
      </c>
    </row>
    <row r="202" spans="1:27" x14ac:dyDescent="0.25">
      <c r="A202" t="s">
        <v>647</v>
      </c>
      <c r="B202" t="s">
        <v>30</v>
      </c>
      <c r="C202" t="s">
        <v>648</v>
      </c>
      <c r="D202" t="str">
        <f t="shared" si="3"/>
        <v xml:space="preserve">DICON, JOSE SONNY Jr. </v>
      </c>
      <c r="E202" t="s">
        <v>648</v>
      </c>
      <c r="F202" t="str">
        <f>_xlfn.XLOOKUP(E202,[1]Employee!A:A,[1]Employee!D:D,"Not Found",0,1)</f>
        <v>ALLHOME CORP.</v>
      </c>
      <c r="G202" t="str">
        <f>_xlfn.XLOOKUP(E202,[1]Employee!A:A,[1]Employee!E:E,"Not Found")</f>
        <v>ACCOUNTING - INVENTORY</v>
      </c>
      <c r="H202" t="str">
        <f>_xlfn.XLOOKUP(E202,[1]Employee!A:A,[1]Employee!F:F,"not FOund")&amp;", "&amp;_xlfn.XLOOKUP(E202,[1]Employee!A:A,[1]Employee!G:G,"Not Founf")</f>
        <v>INVENTORYCONTROLLER, HO LAS PINAS</v>
      </c>
      <c r="I202">
        <f>_xlfn.XLOOKUP(E202,[1]Employee!A:A,[1]Employee!I:I,"Not Found")</f>
        <v>9473711220</v>
      </c>
      <c r="J202">
        <v>45266</v>
      </c>
      <c r="K202" t="str">
        <f>_xlfn.XLOOKUP(E202,[1]Employee!A:A,[1]Employee!H:H,"Not Found")&amp;" "&amp;_xlfn.XLOOKUP(E202,[1]Employee!A:A,[1]Employee!K:K,"Not Found")</f>
        <v>DIRECT Active</v>
      </c>
      <c r="M202" t="s">
        <v>649</v>
      </c>
      <c r="N202" t="s">
        <v>59</v>
      </c>
      <c r="O202" t="s">
        <v>238</v>
      </c>
      <c r="P202" t="s">
        <v>650</v>
      </c>
      <c r="Q202" t="str">
        <f>VLOOKUP(A:A,'[1]Inventory Laptop'!A:B,2,0)</f>
        <v>LENOVO</v>
      </c>
      <c r="R202" t="str">
        <f>VLOOKUP(A:A,'[1]Inventory Laptop'!A:C,3,0)</f>
        <v>THINKPAD L15 GEN1</v>
      </c>
      <c r="S202" t="str">
        <f>VLOOKUP(A:A,'[1]Inventory Laptop'!A:H,4,0)</f>
        <v>i5/16 GB DDR4/512 GB SSD/15.6"/WIN 10 PRO 64 BIT/CHARGER/3 YRS WARRANTY</v>
      </c>
      <c r="T202">
        <f>VLOOKUP(A:A,'[1]Inventory Laptop'!A:H,5,0)</f>
        <v>0</v>
      </c>
      <c r="U202" t="str">
        <f>VLOOKUP(A:A,'[1]Inventory Laptop'!A:H,6,0)</f>
        <v>W/O BAG</v>
      </c>
      <c r="V202">
        <f>VLOOKUP(A:A,'[1]Inventory Laptop'!A:I,7,0)</f>
        <v>0</v>
      </c>
      <c r="W202" t="str">
        <f>_xlfn.XLOOKUP($A202,'[1]Inventory Laptop'!A:A,'[1]Inventory Laptop'!H:H,1,0)</f>
        <v>MODERN TECH COMPUTER SYSTEM, INC.</v>
      </c>
      <c r="X202" t="str">
        <f>VLOOKUP(A:A,'[1]Inventory Laptop'!A:O,11,0)</f>
        <v>ALLHOME CORP.</v>
      </c>
      <c r="Y202" t="str">
        <f>VLOOKUP(A:A,'[1]Inventory Laptop'!A:O,12,0)</f>
        <v>Central Operations</v>
      </c>
      <c r="Z202" t="str">
        <f>VLOOKUP(A:A,'[1]Inventory Laptop'!A:O,13,0)</f>
        <v>STR-AHC-OPSL049</v>
      </c>
      <c r="AA202" t="str">
        <f>VLOOKUP(A:A,'[1]Inventory Laptop'!A:O,14,0)</f>
        <v>Transfer</v>
      </c>
    </row>
    <row r="203" spans="1:27" x14ac:dyDescent="0.25">
      <c r="A203" t="s">
        <v>651</v>
      </c>
      <c r="B203" t="s">
        <v>30</v>
      </c>
      <c r="C203" t="s">
        <v>170</v>
      </c>
      <c r="D203" t="str">
        <f t="shared" si="3"/>
        <v xml:space="preserve">BADAJOS, MERYL </v>
      </c>
      <c r="E203" t="s">
        <v>501</v>
      </c>
      <c r="F203" t="str">
        <f>_xlfn.XLOOKUP(E203,[1]Employee!A:A,[1]Employee!D:D,"Not Found",0,1)</f>
        <v>ALLDAY MARTS INC.</v>
      </c>
      <c r="G203" t="str">
        <f>_xlfn.XLOOKUP(E203,[1]Employee!A:A,[1]Employee!E:E,"Not Found")</f>
        <v>MERCHANDISING</v>
      </c>
      <c r="H203" t="str">
        <f>_xlfn.XLOOKUP(E203,[1]Employee!A:A,[1]Employee!F:F,"not FOund")&amp;", "&amp;_xlfn.XLOOKUP(E203,[1]Employee!A:A,[1]Employee!G:G,"Not Founf")</f>
        <v>MERCHANDISING MANAGER, HO LAS PINAS</v>
      </c>
      <c r="I203">
        <f>_xlfn.XLOOKUP(E203,[1]Employee!A:A,[1]Employee!I:I,"Not Found")</f>
        <v>9956238377</v>
      </c>
      <c r="J203">
        <v>45216</v>
      </c>
      <c r="K203" t="str">
        <f>_xlfn.XLOOKUP(E203,[1]Employee!A:A,[1]Employee!H:H,"Not Found")&amp;" "&amp;_xlfn.XLOOKUP(E203,[1]Employee!A:A,[1]Employee!K:K,"Not Found")</f>
        <v>DIRECT Active</v>
      </c>
      <c r="Q203" t="str">
        <f>VLOOKUP(A:A,'[1]Inventory Laptop'!A:B,2,0)</f>
        <v>LENOVO</v>
      </c>
      <c r="R203" t="str">
        <f>VLOOKUP(A:A,'[1]Inventory Laptop'!A:C,3,0)</f>
        <v>E15 Gen 4</v>
      </c>
      <c r="S203" t="str">
        <f>VLOOKUP(A:A,'[1]Inventory Laptop'!A:H,4,0)</f>
        <v>i5/16 GB DDR4/512 GB SSD/14.0"/WIN 10 PRO 64 BIT/CHARGER/3 YRS WARRANTY</v>
      </c>
      <c r="T203" t="str">
        <f>VLOOKUP(A:A,'[1]Inventory Laptop'!A:H,5,0)</f>
        <v>Intel® Iris® Xe Graphics</v>
      </c>
      <c r="U203" t="str">
        <f>VLOOKUP(A:A,'[1]Inventory Laptop'!A:H,6,0)</f>
        <v>W/ BAG</v>
      </c>
      <c r="V203">
        <f>VLOOKUP(A:A,'[1]Inventory Laptop'!A:I,7,0)</f>
        <v>0</v>
      </c>
      <c r="W203" t="str">
        <f>_xlfn.XLOOKUP($A203,'[1]Inventory Laptop'!A:A,'[1]Inventory Laptop'!H:H,1,0)</f>
        <v>JUMP SOLUTIONS INC.</v>
      </c>
      <c r="X203" t="str">
        <f>VLOOKUP(A:A,'[1]Inventory Laptop'!A:O,11,0)</f>
        <v>ALLDAY MARTS INC.</v>
      </c>
      <c r="Y203" t="str">
        <f>VLOOKUP(A:A,'[1]Inventory Laptop'!A:O,12,0)</f>
        <v>Store - Operations</v>
      </c>
      <c r="Z203" t="str">
        <f>VLOOKUP(A:A,'[1]Inventory Laptop'!A:O,13,0)</f>
        <v>STR-ADM-OPSL003</v>
      </c>
      <c r="AA203" t="str">
        <f>VLOOKUP(A:A,'[1]Inventory Laptop'!A:O,14,0)</f>
        <v>Done Repaired 11/16/2023</v>
      </c>
    </row>
    <row r="204" spans="1:27" x14ac:dyDescent="0.25">
      <c r="A204" t="s">
        <v>652</v>
      </c>
      <c r="B204" t="s">
        <v>30</v>
      </c>
      <c r="C204" t="s">
        <v>653</v>
      </c>
      <c r="D204" t="str">
        <f t="shared" si="3"/>
        <v xml:space="preserve">ENRIQUEZ, JAN ANBER AARON </v>
      </c>
      <c r="E204" t="s">
        <v>654</v>
      </c>
      <c r="F204" t="str">
        <f>_xlfn.XLOOKUP(E204,[1]Employee!A:A,[1]Employee!D:D,"Not Found",0,1)</f>
        <v>ALLHOME CORP.</v>
      </c>
      <c r="G204" t="str">
        <f>_xlfn.XLOOKUP(E204,[1]Employee!A:A,[1]Employee!E:E,"Not Found")</f>
        <v>FINANCE - OPERATIONS</v>
      </c>
      <c r="H204" t="str">
        <f>_xlfn.XLOOKUP(E204,[1]Employee!A:A,[1]Employee!F:F,"not FOund")&amp;", "&amp;_xlfn.XLOOKUP(E204,[1]Employee!A:A,[1]Employee!G:G,"Not Founf")</f>
        <v>OPERATION FINANCE SUPERVISOR, HO LAS PINAS</v>
      </c>
      <c r="I204">
        <f>_xlfn.XLOOKUP(E204,[1]Employee!A:A,[1]Employee!I:I,"Not Found")</f>
        <v>961212115</v>
      </c>
      <c r="J204">
        <v>45212</v>
      </c>
      <c r="K204" t="str">
        <f>_xlfn.XLOOKUP(E204,[1]Employee!A:A,[1]Employee!H:H,"Not Found")&amp;" "&amp;_xlfn.XLOOKUP(E204,[1]Employee!A:A,[1]Employee!K:K,"Not Found")</f>
        <v>DIRECT Active</v>
      </c>
      <c r="M204" t="s">
        <v>655</v>
      </c>
      <c r="N204" t="s">
        <v>59</v>
      </c>
      <c r="O204" t="s">
        <v>656</v>
      </c>
      <c r="P204" t="s">
        <v>193</v>
      </c>
      <c r="Q204" t="str">
        <f>VLOOKUP(A:A,'[1]Inventory Laptop'!A:B,2,0)</f>
        <v>LENOVO</v>
      </c>
      <c r="R204" t="str">
        <f>VLOOKUP(A:A,'[1]Inventory Laptop'!A:C,3,0)</f>
        <v>E15 Gen 4</v>
      </c>
      <c r="S204" t="str">
        <f>VLOOKUP(A:A,'[1]Inventory Laptop'!A:H,4,0)</f>
        <v>i5/16 GB DDR4/512 GB SSD/14.0"/WIN 10 PRO 64 BIT/CHARGER/3 YRS WARRANTY</v>
      </c>
      <c r="T204" t="str">
        <f>VLOOKUP(A:A,'[1]Inventory Laptop'!A:H,5,0)</f>
        <v>Intel UHD Graphics 64 BI</v>
      </c>
      <c r="U204" t="str">
        <f>VLOOKUP(A:A,'[1]Inventory Laptop'!A:H,6,0)</f>
        <v>W/ BAG</v>
      </c>
      <c r="V204">
        <f>VLOOKUP(A:A,'[1]Inventory Laptop'!A:I,7,0)</f>
        <v>0</v>
      </c>
      <c r="W204" t="str">
        <f>_xlfn.XLOOKUP($A204,'[1]Inventory Laptop'!A:A,'[1]Inventory Laptop'!H:H,1,0)</f>
        <v>JUMP SOLUTIONS INC.</v>
      </c>
      <c r="X204" t="str">
        <f>VLOOKUP(A:A,'[1]Inventory Laptop'!A:O,11,0)</f>
        <v>ALLHOME CORP.</v>
      </c>
      <c r="Y204" t="str">
        <f>VLOOKUP(A:A,'[1]Inventory Laptop'!A:O,12,0)</f>
        <v>Finance - Operations</v>
      </c>
      <c r="Z204" t="str">
        <f>VLOOKUP(A:A,'[1]Inventory Laptop'!A:O,13,0)</f>
        <v>HOF-AHC-OPSL067</v>
      </c>
      <c r="AA204">
        <f>VLOOKUP(A:A,'[1]Inventory Laptop'!A:O,14,0)</f>
        <v>0</v>
      </c>
    </row>
    <row r="205" spans="1:27" x14ac:dyDescent="0.25">
      <c r="A205" t="s">
        <v>657</v>
      </c>
      <c r="B205" t="s">
        <v>45</v>
      </c>
      <c r="C205" t="s">
        <v>362</v>
      </c>
      <c r="D205" t="str">
        <f t="shared" si="3"/>
        <v xml:space="preserve">BAUZON-CRISOL, VANESSA </v>
      </c>
      <c r="E205" t="s">
        <v>655</v>
      </c>
      <c r="F205" t="str">
        <f>_xlfn.XLOOKUP(E205,[1]Employee!A:A,[1]Employee!D:D,"Not Found",0,1)</f>
        <v>ALLHOME CORP.</v>
      </c>
      <c r="G205" t="str">
        <f>_xlfn.XLOOKUP(E205,[1]Employee!A:A,[1]Employee!E:E,"Not Found")</f>
        <v>FINANCE - OPERATIONS</v>
      </c>
      <c r="H205" t="str">
        <f>_xlfn.XLOOKUP(E205,[1]Employee!A:A,[1]Employee!F:F,"not FOund")&amp;", "&amp;_xlfn.XLOOKUP(E205,[1]Employee!A:A,[1]Employee!G:G,"Not Founf")</f>
        <v>OPERATION / FINANCE HEAD, HO LAS PINAS</v>
      </c>
      <c r="I205">
        <f>_xlfn.XLOOKUP(E205,[1]Employee!A:A,[1]Employee!I:I,"Not Found")</f>
        <v>0</v>
      </c>
      <c r="J205">
        <v>45209</v>
      </c>
      <c r="K205" t="str">
        <f>_xlfn.XLOOKUP(E205,[1]Employee!A:A,[1]Employee!H:H,"Not Found")&amp;" "&amp;_xlfn.XLOOKUP(E205,[1]Employee!A:A,[1]Employee!K:K,"Not Found")</f>
        <v>DIRECT Active</v>
      </c>
      <c r="Q205" t="str">
        <f>VLOOKUP(A:A,'[1]Inventory Laptop'!A:B,2,0)</f>
        <v>LENOVO</v>
      </c>
      <c r="R205" t="str">
        <f>VLOOKUP(A:A,'[1]Inventory Laptop'!A:C,3,0)</f>
        <v>LENOVO L14</v>
      </c>
      <c r="S205" t="str">
        <f>VLOOKUP(A:A,'[1]Inventory Laptop'!A:H,4,0)</f>
        <v>i7/16 GB DDR4/512 GB SSD/14.0"/WIN 11 PRO 64 BIT/CHARGER/3 YRS WARRANTY</v>
      </c>
      <c r="T205">
        <f>VLOOKUP(A:A,'[1]Inventory Laptop'!A:H,5,0)</f>
        <v>0</v>
      </c>
      <c r="U205" t="str">
        <f>VLOOKUP(A:A,'[1]Inventory Laptop'!A:H,6,0)</f>
        <v>W/ BAG</v>
      </c>
      <c r="V205">
        <f>VLOOKUP(A:A,'[1]Inventory Laptop'!A:I,7,0)</f>
        <v>8000373826</v>
      </c>
      <c r="W205" t="str">
        <f>_xlfn.XLOOKUP($A205,'[1]Inventory Laptop'!A:A,'[1]Inventory Laptop'!H:H,1,0)</f>
        <v>YNZAL MARKETING CORP</v>
      </c>
      <c r="X205" t="str">
        <f>VLOOKUP(A:A,'[1]Inventory Laptop'!A:O,11,0)</f>
        <v>ALLHOME CORP.</v>
      </c>
      <c r="Y205" t="str">
        <f>VLOOKUP(A:A,'[1]Inventory Laptop'!A:O,12,0)</f>
        <v>Finance</v>
      </c>
      <c r="Z205" t="str">
        <f>VLOOKUP(A:A,'[1]Inventory Laptop'!A:O,13,0)</f>
        <v>AVAHC-FIN-001</v>
      </c>
      <c r="AA205">
        <f>VLOOKUP(A:A,'[1]Inventory Laptop'!A:O,14,0)</f>
        <v>0</v>
      </c>
    </row>
    <row r="206" spans="1:27" x14ac:dyDescent="0.25">
      <c r="A206" t="s">
        <v>658</v>
      </c>
      <c r="B206" t="s">
        <v>45</v>
      </c>
      <c r="C206" t="s">
        <v>659</v>
      </c>
      <c r="D206" t="str">
        <f t="shared" si="3"/>
        <v xml:space="preserve">ORAYLE, CATHERINE </v>
      </c>
      <c r="E206" t="s">
        <v>660</v>
      </c>
      <c r="F206" t="str">
        <f>_xlfn.XLOOKUP(E206,[1]Employee!A:A,[1]Employee!D:D,"Not Found",0,1)</f>
        <v>ALLDAY MARTS INC.</v>
      </c>
      <c r="G206" t="str">
        <f>_xlfn.XLOOKUP(E206,[1]Employee!A:A,[1]Employee!E:E,"Not Found")</f>
        <v>ACCOUNTING</v>
      </c>
      <c r="H206" t="str">
        <f>_xlfn.XLOOKUP(E206,[1]Employee!A:A,[1]Employee!F:F,"not FOund")&amp;", "&amp;_xlfn.XLOOKUP(E206,[1]Employee!A:A,[1]Employee!G:G,"Not Founf")</f>
        <v>ACCOUNTING OFFICER, HO LAS PINAS</v>
      </c>
      <c r="I206">
        <f>_xlfn.XLOOKUP(E206,[1]Employee!A:A,[1]Employee!I:I,"Not Found")</f>
        <v>9989681600</v>
      </c>
      <c r="J206">
        <v>45253</v>
      </c>
      <c r="K206" t="str">
        <f>_xlfn.XLOOKUP(E206,[1]Employee!A:A,[1]Employee!H:H,"Not Found")&amp;" "&amp;_xlfn.XLOOKUP(E206,[1]Employee!A:A,[1]Employee!K:K,"Not Found")</f>
        <v>DIRECT Active</v>
      </c>
      <c r="Q206" t="str">
        <f>VLOOKUP(A:A,'[1]Inventory Laptop'!A:B,2,0)</f>
        <v>LENOVO</v>
      </c>
      <c r="R206" t="str">
        <f>VLOOKUP(A:A,'[1]Inventory Laptop'!A:C,3,0)</f>
        <v>LENOVO L14</v>
      </c>
      <c r="S206" t="str">
        <f>VLOOKUP(A:A,'[1]Inventory Laptop'!A:H,4,0)</f>
        <v>i7/16 GB DDR4/512 GB SSD/14.0"/WIN 11 PRO 64 BIT/CHARGER/3 YRS WARRANTY</v>
      </c>
      <c r="T206">
        <f>VLOOKUP(A:A,'[1]Inventory Laptop'!A:H,5,0)</f>
        <v>0</v>
      </c>
      <c r="U206" t="str">
        <f>VLOOKUP(A:A,'[1]Inventory Laptop'!A:H,6,0)</f>
        <v>W/ BAG</v>
      </c>
      <c r="V206">
        <f>VLOOKUP(A:A,'[1]Inventory Laptop'!A:I,7,0)</f>
        <v>8000373817</v>
      </c>
      <c r="W206" t="str">
        <f>_xlfn.XLOOKUP($A206,'[1]Inventory Laptop'!A:A,'[1]Inventory Laptop'!H:H,1,0)</f>
        <v>YNZAL MARKETING CORP</v>
      </c>
      <c r="X206" t="str">
        <f>VLOOKUP(A:A,'[1]Inventory Laptop'!A:O,11,0)</f>
        <v>ALLHOME CORP.</v>
      </c>
      <c r="Y206" t="str">
        <f>VLOOKUP(A:A,'[1]Inventory Laptop'!A:O,12,0)</f>
        <v>Accounting</v>
      </c>
      <c r="Z206" t="str">
        <f>VLOOKUP(A:A,'[1]Inventory Laptop'!A:O,13,0)</f>
        <v>AVAHC-ACC-001</v>
      </c>
      <c r="AA206">
        <f>VLOOKUP(A:A,'[1]Inventory Laptop'!A:O,14,0)</f>
        <v>0</v>
      </c>
    </row>
    <row r="207" spans="1:27" x14ac:dyDescent="0.25">
      <c r="A207" t="s">
        <v>661</v>
      </c>
      <c r="B207" t="s">
        <v>30</v>
      </c>
      <c r="C207" t="s">
        <v>662</v>
      </c>
      <c r="D207" t="str">
        <f t="shared" si="3"/>
        <v xml:space="preserve">SARET, SHARA MAE </v>
      </c>
      <c r="E207" t="s">
        <v>663</v>
      </c>
      <c r="F207" t="str">
        <f>_xlfn.XLOOKUP(E207,[1]Employee!A:A,[1]Employee!D:D,"Not Found",0,1)</f>
        <v>ALLGREEN RETAIL, INC.</v>
      </c>
      <c r="G207" t="str">
        <f>_xlfn.XLOOKUP(E207,[1]Employee!A:A,[1]Employee!E:E,"Not Found")</f>
        <v>MERCHANDISING</v>
      </c>
      <c r="H207" t="str">
        <f>_xlfn.XLOOKUP(E207,[1]Employee!A:A,[1]Employee!F:F,"not FOund")&amp;", "&amp;_xlfn.XLOOKUP(E207,[1]Employee!A:A,[1]Employee!G:G,"Not Founf")</f>
        <v>BUYER, HO LAS PINAS</v>
      </c>
      <c r="I207">
        <f>_xlfn.XLOOKUP(E207,[1]Employee!A:A,[1]Employee!I:I,"Not Found")</f>
        <v>9267756220</v>
      </c>
      <c r="J207">
        <v>44930</v>
      </c>
      <c r="K207" t="str">
        <f>_xlfn.XLOOKUP(E207,[1]Employee!A:A,[1]Employee!H:H,"Not Found")&amp;" "&amp;_xlfn.XLOOKUP(E207,[1]Employee!A:A,[1]Employee!K:K,"Not Found")</f>
        <v>DIRECT Active</v>
      </c>
      <c r="M207" t="s">
        <v>664</v>
      </c>
      <c r="N207" t="s">
        <v>166</v>
      </c>
      <c r="O207" t="s">
        <v>35</v>
      </c>
      <c r="P207" t="s">
        <v>665</v>
      </c>
      <c r="Q207" t="str">
        <f>VLOOKUP(A:A,'[1]Inventory Laptop'!A:B,2,0)</f>
        <v>ASUS</v>
      </c>
      <c r="R207" t="str">
        <f>VLOOKUP(A:A,'[1]Inventory Laptop'!A:C,3,0)</f>
        <v>ASUS X415</v>
      </c>
      <c r="S207" t="str">
        <f>VLOOKUP(A:A,'[1]Inventory Laptop'!A:H,4,0)</f>
        <v>i5/8 GB DDR4/512 GB HDD/14.0"/WIN 10 PRO 64 BIT/CHARGER/3 YRS WARRANTY</v>
      </c>
      <c r="T207">
        <f>VLOOKUP(A:A,'[1]Inventory Laptop'!A:H,5,0)</f>
        <v>0</v>
      </c>
      <c r="U207" t="str">
        <f>VLOOKUP(A:A,'[1]Inventory Laptop'!A:H,6,0)</f>
        <v>W/ BAG</v>
      </c>
      <c r="V207">
        <f>VLOOKUP(A:A,'[1]Inventory Laptop'!A:I,7,0)</f>
        <v>0</v>
      </c>
      <c r="W207" t="str">
        <f>_xlfn.XLOOKUP($A207,'[1]Inventory Laptop'!A:A,'[1]Inventory Laptop'!H:H,1,0)</f>
        <v>JUMP SOLUTIONS INC.</v>
      </c>
      <c r="X207" t="str">
        <f>VLOOKUP(A:A,'[1]Inventory Laptop'!A:O,11,0)</f>
        <v>ALLGREEN RETAIL, INC.</v>
      </c>
      <c r="Y207" t="str">
        <f>VLOOKUP(A:A,'[1]Inventory Laptop'!A:O,12,0)</f>
        <v>Merchandising</v>
      </c>
      <c r="Z207" t="str">
        <f>VLOOKUP(A:A,'[1]Inventory Laptop'!A:O,13,0)</f>
        <v>HOF-AGR-MERL022</v>
      </c>
      <c r="AA207" t="str">
        <f>VLOOKUP(A:A,'[1]Inventory Laptop'!A:O,14,0)</f>
        <v>Transfer</v>
      </c>
    </row>
    <row r="208" spans="1:27" x14ac:dyDescent="0.25">
      <c r="A208" t="s">
        <v>666</v>
      </c>
      <c r="B208" t="s">
        <v>30</v>
      </c>
      <c r="C208" t="s">
        <v>565</v>
      </c>
      <c r="D208" t="str">
        <f t="shared" si="3"/>
        <v>BUENAFLOR, LEIZL 45383</v>
      </c>
      <c r="E208" t="s">
        <v>667</v>
      </c>
      <c r="F208" t="str">
        <f>_xlfn.XLOOKUP(E208,[1]Employee!A:A,[1]Employee!D:D,"Not Found",0,1)</f>
        <v>ALLHOME CORP.</v>
      </c>
      <c r="G208" t="str">
        <f>_xlfn.XLOOKUP(E208,[1]Employee!A:A,[1]Employee!E:E,"Not Found")</f>
        <v>MERCHANDISING</v>
      </c>
      <c r="H208" t="str">
        <f>_xlfn.XLOOKUP(E208,[1]Employee!A:A,[1]Employee!F:F,"not FOund")&amp;", "&amp;_xlfn.XLOOKUP(E208,[1]Employee!A:A,[1]Employee!G:G,"Not Founf")</f>
        <v>MERCHANDISING HEAD, HO LAS PINAS</v>
      </c>
      <c r="I208">
        <f>_xlfn.XLOOKUP(E208,[1]Employee!A:A,[1]Employee!I:I,"Not Found")</f>
        <v>0</v>
      </c>
      <c r="J208">
        <v>45299</v>
      </c>
      <c r="K208" t="str">
        <f>_xlfn.XLOOKUP(E208,[1]Employee!A:A,[1]Employee!H:H,"Not Found")&amp;" "&amp;_xlfn.XLOOKUP(E208,[1]Employee!A:A,[1]Employee!K:K,"Not Found")</f>
        <v>DIRECT Active</v>
      </c>
      <c r="L208">
        <v>45383</v>
      </c>
      <c r="M208" t="s">
        <v>668</v>
      </c>
      <c r="N208" t="s">
        <v>66</v>
      </c>
      <c r="O208" t="s">
        <v>669</v>
      </c>
      <c r="Q208" t="str">
        <f>VLOOKUP(A:A,'[1]Inventory Laptop'!A:B,2,0)</f>
        <v>DELL</v>
      </c>
      <c r="R208" t="str">
        <f>VLOOKUP(A:A,'[1]Inventory Laptop'!A:C,3,0)</f>
        <v>15 3000 INSPIRON</v>
      </c>
      <c r="S208" t="str">
        <f>VLOOKUP(A:A,'[1]Inventory Laptop'!A:H,4,0)</f>
        <v>i5/16 GB DDR4/512 GB SSD/14.0"/WIN 10 PRO 64 BIT/CHARGER/3 YRS WARRANTY</v>
      </c>
      <c r="T208" t="str">
        <f>VLOOKUP(A:A,'[1]Inventory Laptop'!A:H,5,0)</f>
        <v>GEFORCE MX350</v>
      </c>
      <c r="U208" t="str">
        <f>VLOOKUP(A:A,'[1]Inventory Laptop'!A:H,6,0)</f>
        <v>W/O BAG</v>
      </c>
      <c r="V208">
        <f>VLOOKUP(A:A,'[1]Inventory Laptop'!A:I,7,0)</f>
        <v>0</v>
      </c>
      <c r="W208" t="str">
        <f>_xlfn.XLOOKUP($A208,'[1]Inventory Laptop'!A:A,'[1]Inventory Laptop'!H:H,1,0)</f>
        <v>ALLHOME CORP.</v>
      </c>
      <c r="X208" t="str">
        <f>VLOOKUP(A:A,'[1]Inventory Laptop'!A:O,11,0)</f>
        <v>ALLDAY RETAIL CONCEPTS INC.</v>
      </c>
      <c r="Y208" t="str">
        <f>VLOOKUP(A:A,'[1]Inventory Laptop'!A:O,12,0)</f>
        <v>Engineering</v>
      </c>
      <c r="Z208">
        <f>VLOOKUP(A:A,'[1]Inventory Laptop'!A:O,13,0)</f>
        <v>0</v>
      </c>
      <c r="AA208" t="str">
        <f>VLOOKUP(A:A,'[1]Inventory Laptop'!A:O,14,0)</f>
        <v>Service Laptop</v>
      </c>
    </row>
    <row r="209" spans="1:27" x14ac:dyDescent="0.25">
      <c r="A209" t="s">
        <v>670</v>
      </c>
      <c r="B209" t="s">
        <v>30</v>
      </c>
      <c r="C209" t="s">
        <v>671</v>
      </c>
      <c r="D209" t="str">
        <f t="shared" si="3"/>
        <v xml:space="preserve">POPIOCO, RODELIZA </v>
      </c>
      <c r="E209" t="s">
        <v>672</v>
      </c>
      <c r="F209" t="str">
        <f>_xlfn.XLOOKUP(E209,[1]Employee!A:A,[1]Employee!D:D,"Not Found",0,1)</f>
        <v>THE VILLAGE SERVER, INC.</v>
      </c>
      <c r="G209" t="str">
        <f>_xlfn.XLOOKUP(E209,[1]Employee!A:A,[1]Employee!E:E,"Not Found")</f>
        <v>MARKETING</v>
      </c>
      <c r="H209" t="str">
        <f>_xlfn.XLOOKUP(E209,[1]Employee!A:A,[1]Employee!F:F,"not FOund")&amp;", "&amp;_xlfn.XLOOKUP(E209,[1]Employee!A:A,[1]Employee!G:G,"Not Founf")</f>
        <v>GRAPHIC ARTIST, HO LAS PINAS</v>
      </c>
      <c r="I209">
        <f>_xlfn.XLOOKUP(E209,[1]Employee!A:A,[1]Employee!I:I,"Not Found")</f>
        <v>9476218699</v>
      </c>
      <c r="J209">
        <v>45307</v>
      </c>
      <c r="K209" t="str">
        <f>_xlfn.XLOOKUP(E209,[1]Employee!A:A,[1]Employee!H:H,"Not Found")&amp;" "&amp;_xlfn.XLOOKUP(E209,[1]Employee!A:A,[1]Employee!K:K,"Not Found")</f>
        <v>DIRECT Active</v>
      </c>
      <c r="M209" t="s">
        <v>673</v>
      </c>
      <c r="N209" t="s">
        <v>52</v>
      </c>
      <c r="O209" t="s">
        <v>148</v>
      </c>
      <c r="P209" t="s">
        <v>674</v>
      </c>
      <c r="Q209" t="e">
        <f>VLOOKUP(A:A,'[1]Inventory Laptop'!A:B,2,0)</f>
        <v>#N/A</v>
      </c>
      <c r="R209" t="e">
        <f>VLOOKUP(A:A,'[1]Inventory Laptop'!A:C,3,0)</f>
        <v>#N/A</v>
      </c>
      <c r="S209" t="e">
        <f>VLOOKUP(A:A,'[1]Inventory Laptop'!A:H,4,0)</f>
        <v>#N/A</v>
      </c>
      <c r="T209" t="e">
        <f>VLOOKUP(A:A,'[1]Inventory Laptop'!A:H,5,0)</f>
        <v>#N/A</v>
      </c>
      <c r="U209" t="e">
        <f>VLOOKUP(A:A,'[1]Inventory Laptop'!A:H,6,0)</f>
        <v>#N/A</v>
      </c>
      <c r="V209" t="e">
        <f>VLOOKUP(A:A,'[1]Inventory Laptop'!A:I,7,0)</f>
        <v>#N/A</v>
      </c>
      <c r="W209">
        <f>_xlfn.XLOOKUP($A209,'[1]Inventory Laptop'!A:A,'[1]Inventory Laptop'!H:H,1,0)</f>
        <v>1</v>
      </c>
      <c r="X209" t="e">
        <f>VLOOKUP(A:A,'[1]Inventory Laptop'!A:O,11,0)</f>
        <v>#N/A</v>
      </c>
      <c r="Y209" t="e">
        <f>VLOOKUP(A:A,'[1]Inventory Laptop'!A:O,12,0)</f>
        <v>#N/A</v>
      </c>
      <c r="Z209" t="e">
        <f>VLOOKUP(A:A,'[1]Inventory Laptop'!A:O,13,0)</f>
        <v>#N/A</v>
      </c>
      <c r="AA209" t="e">
        <f>VLOOKUP(A:A,'[1]Inventory Laptop'!A:O,14,0)</f>
        <v>#N/A</v>
      </c>
    </row>
    <row r="210" spans="1:27" x14ac:dyDescent="0.25">
      <c r="A210" t="s">
        <v>675</v>
      </c>
      <c r="B210" t="s">
        <v>30</v>
      </c>
      <c r="C210" t="s">
        <v>676</v>
      </c>
      <c r="D210" t="str">
        <f t="shared" si="3"/>
        <v xml:space="preserve">GONZALES, HAIL JADE NICOLE </v>
      </c>
      <c r="E210" t="s">
        <v>504</v>
      </c>
      <c r="F210" t="str">
        <f>_xlfn.XLOOKUP(E210,[1]Employee!A:A,[1]Employee!D:D,"Not Found",0,1)</f>
        <v>ALLHOME CORP.</v>
      </c>
      <c r="G210" t="str">
        <f>_xlfn.XLOOKUP(E210,[1]Employee!A:A,[1]Employee!E:E,"Not Found")</f>
        <v>MARKETING</v>
      </c>
      <c r="H210" t="str">
        <f>_xlfn.XLOOKUP(E210,[1]Employee!A:A,[1]Employee!F:F,"not FOund")&amp;", "&amp;_xlfn.XLOOKUP(E210,[1]Employee!A:A,[1]Employee!G:G,"Not Founf")</f>
        <v>MARKETING ASSISTANT, HO LAS PINAS</v>
      </c>
      <c r="I210">
        <f>_xlfn.XLOOKUP(E210,[1]Employee!A:A,[1]Employee!I:I,"Not Found")</f>
        <v>9564725763</v>
      </c>
      <c r="J210">
        <v>45419</v>
      </c>
      <c r="K210" t="str">
        <f>_xlfn.XLOOKUP(E210,[1]Employee!A:A,[1]Employee!H:H,"Not Found")&amp;" "&amp;_xlfn.XLOOKUP(E210,[1]Employee!A:A,[1]Employee!K:K,"Not Found")</f>
        <v>DIRECT Active</v>
      </c>
      <c r="M210" t="s">
        <v>677</v>
      </c>
      <c r="N210" t="s">
        <v>59</v>
      </c>
      <c r="O210" t="s">
        <v>148</v>
      </c>
      <c r="P210" t="s">
        <v>678</v>
      </c>
      <c r="Q210" t="str">
        <f>VLOOKUP(A:A,'[1]Inventory Laptop'!A:B,2,0)</f>
        <v>MACBOOK</v>
      </c>
      <c r="R210" t="str">
        <f>VLOOKUP(A:A,'[1]Inventory Laptop'!A:C,3,0)</f>
        <v>MACBOOK PRO</v>
      </c>
      <c r="S210" t="str">
        <f>VLOOKUP(A:A,'[1]Inventory Laptop'!A:H,4,0)</f>
        <v>APPLE M2 CHIP/8GB /256 GB SSD/13.6"/SONOMA OS 14.2.1/CHARGER/1 YR WARRANTY</v>
      </c>
      <c r="T210">
        <f>VLOOKUP(A:A,'[1]Inventory Laptop'!A:H,5,0)</f>
        <v>0</v>
      </c>
      <c r="U210" t="str">
        <f>VLOOKUP(A:A,'[1]Inventory Laptop'!A:H,6,0)</f>
        <v>W/O BAG</v>
      </c>
      <c r="V210">
        <f>VLOOKUP(A:A,'[1]Inventory Laptop'!A:I,7,0)</f>
        <v>0</v>
      </c>
      <c r="W210" t="str">
        <f>_xlfn.XLOOKUP($A210,'[1]Inventory Laptop'!A:A,'[1]Inventory Laptop'!H:H,1,0)</f>
        <v>ALLHOME CORP.</v>
      </c>
      <c r="X210" t="str">
        <f>VLOOKUP(A:A,'[1]Inventory Laptop'!A:O,11,0)</f>
        <v>ALLHOME CORP.</v>
      </c>
      <c r="Y210" t="str">
        <f>VLOOKUP(A:A,'[1]Inventory Laptop'!A:O,12,0)</f>
        <v>Marketing</v>
      </c>
      <c r="Z210" t="str">
        <f>VLOOKUP(A:A,'[1]Inventory Laptop'!A:O,13,0)</f>
        <v>AVAHC-MAR-</v>
      </c>
      <c r="AA210" t="str">
        <f>VLOOKUP(A:A,'[1]Inventory Laptop'!A:O,14,0)</f>
        <v>Transfer</v>
      </c>
    </row>
    <row r="211" spans="1:27" x14ac:dyDescent="0.25">
      <c r="A211" t="s">
        <v>675</v>
      </c>
      <c r="B211" t="s">
        <v>30</v>
      </c>
      <c r="C211" t="s">
        <v>679</v>
      </c>
      <c r="D211" t="str">
        <f t="shared" si="3"/>
        <v>BARTOLOME, AIRA 45408</v>
      </c>
      <c r="E211" t="s">
        <v>680</v>
      </c>
      <c r="F211" t="str">
        <f>_xlfn.XLOOKUP(E211,[1]Employee!A:A,[1]Employee!D:D,"Not Found",0,1)</f>
        <v>ALLHOME CORP.</v>
      </c>
      <c r="G211" t="str">
        <f>_xlfn.XLOOKUP(E211,[1]Employee!A:A,[1]Employee!E:E,"Not Found")</f>
        <v>MARKETING</v>
      </c>
      <c r="H211" t="str">
        <f>_xlfn.XLOOKUP(E211,[1]Employee!A:A,[1]Employee!F:F,"not FOund")&amp;", "&amp;_xlfn.XLOOKUP(E211,[1]Employee!A:A,[1]Employee!G:G,"Not Founf")</f>
        <v>MARKETING SUPERVISOR - DIGITAL LEAD, HO LAS PINAS</v>
      </c>
      <c r="I211">
        <f>_xlfn.XLOOKUP(E211,[1]Employee!A:A,[1]Employee!I:I,"Not Found")</f>
        <v>9190081816</v>
      </c>
      <c r="J211">
        <v>45307</v>
      </c>
      <c r="K211" t="str">
        <f>_xlfn.XLOOKUP(E211,[1]Employee!A:A,[1]Employee!H:H,"Not Found")&amp;" "&amp;_xlfn.XLOOKUP(E211,[1]Employee!A:A,[1]Employee!K:K,"Not Found")</f>
        <v>DIRECT Resigned</v>
      </c>
      <c r="L211">
        <v>45408</v>
      </c>
      <c r="M211" t="s">
        <v>681</v>
      </c>
      <c r="N211" t="s">
        <v>59</v>
      </c>
      <c r="O211" t="s">
        <v>148</v>
      </c>
      <c r="P211" t="s">
        <v>678</v>
      </c>
      <c r="Q211" t="str">
        <f>VLOOKUP(A:A,'[1]Inventory Laptop'!A:B,2,0)</f>
        <v>MACBOOK</v>
      </c>
      <c r="R211" t="str">
        <f>VLOOKUP(A:A,'[1]Inventory Laptop'!A:C,3,0)</f>
        <v>MACBOOK PRO</v>
      </c>
      <c r="S211" t="str">
        <f>VLOOKUP(A:A,'[1]Inventory Laptop'!A:H,4,0)</f>
        <v>APPLE M2 CHIP/8GB /256 GB SSD/13.6"/SONOMA OS 14.2.1/CHARGER/1 YR WARRANTY</v>
      </c>
      <c r="T211">
        <f>VLOOKUP(A:A,'[1]Inventory Laptop'!A:H,5,0)</f>
        <v>0</v>
      </c>
      <c r="U211" t="str">
        <f>VLOOKUP(A:A,'[1]Inventory Laptop'!A:H,6,0)</f>
        <v>W/O BAG</v>
      </c>
      <c r="V211">
        <f>VLOOKUP(A:A,'[1]Inventory Laptop'!A:I,7,0)</f>
        <v>0</v>
      </c>
      <c r="W211" t="str">
        <f>_xlfn.XLOOKUP($A211,'[1]Inventory Laptop'!A:A,'[1]Inventory Laptop'!H:H,1,0)</f>
        <v>ALLHOME CORP.</v>
      </c>
      <c r="X211" t="str">
        <f>VLOOKUP(A:A,'[1]Inventory Laptop'!A:O,11,0)</f>
        <v>ALLHOME CORP.</v>
      </c>
      <c r="Y211" t="str">
        <f>VLOOKUP(A:A,'[1]Inventory Laptop'!A:O,12,0)</f>
        <v>Marketing</v>
      </c>
      <c r="Z211" t="str">
        <f>VLOOKUP(A:A,'[1]Inventory Laptop'!A:O,13,0)</f>
        <v>AVAHC-MAR-</v>
      </c>
      <c r="AA211" t="str">
        <f>VLOOKUP(A:A,'[1]Inventory Laptop'!A:O,14,0)</f>
        <v>Transfer</v>
      </c>
    </row>
    <row r="212" spans="1:27" x14ac:dyDescent="0.25">
      <c r="A212" t="s">
        <v>682</v>
      </c>
      <c r="B212" t="s">
        <v>30</v>
      </c>
      <c r="C212" t="s">
        <v>671</v>
      </c>
      <c r="D212" t="str">
        <f t="shared" si="3"/>
        <v xml:space="preserve">PASUMBAL, CLARISSA JANE </v>
      </c>
      <c r="E212" t="s">
        <v>683</v>
      </c>
      <c r="F212" t="str">
        <f>_xlfn.XLOOKUP(E212,[1]Employee!A:A,[1]Employee!D:D,"Not Found",0,1)</f>
        <v>THE VILLAGE SERVER, INC.</v>
      </c>
      <c r="G212" t="str">
        <f>_xlfn.XLOOKUP(E212,[1]Employee!A:A,[1]Employee!E:E,"Not Found")</f>
        <v>CENTRAL OPERATIONS</v>
      </c>
      <c r="H212" t="str">
        <f>_xlfn.XLOOKUP(E212,[1]Employee!A:A,[1]Employee!F:F,"not FOund")&amp;", "&amp;_xlfn.XLOOKUP(E212,[1]Employee!A:A,[1]Employee!G:G,"Not Founf")</f>
        <v>OPERATION ASSISTANT, HO LAS PINAS</v>
      </c>
      <c r="I212">
        <f>_xlfn.XLOOKUP(E212,[1]Employee!A:A,[1]Employee!I:I,"Not Found")</f>
        <v>0</v>
      </c>
      <c r="J212">
        <v>45358</v>
      </c>
      <c r="K212" t="str">
        <f>_xlfn.XLOOKUP(E212,[1]Employee!A:A,[1]Employee!H:H,"Not Found")&amp;" "&amp;_xlfn.XLOOKUP(E212,[1]Employee!A:A,[1]Employee!K:K,"Not Found")</f>
        <v>DIRECT Active</v>
      </c>
      <c r="M212" t="s">
        <v>684</v>
      </c>
      <c r="N212" t="s">
        <v>66</v>
      </c>
      <c r="O212" t="s">
        <v>290</v>
      </c>
      <c r="P212" t="s">
        <v>685</v>
      </c>
      <c r="Q212" t="str">
        <f>VLOOKUP(A:A,'[1]Inventory Laptop'!A:B,2,0)</f>
        <v>HP</v>
      </c>
      <c r="R212" t="str">
        <f>VLOOKUP(A:A,'[1]Inventory Laptop'!A:C,3,0)</f>
        <v>440 G06 PROBOOK</v>
      </c>
      <c r="S212" t="str">
        <f>VLOOKUP(A:A,'[1]Inventory Laptop'!A:H,4,0)</f>
        <v>i5/8 GB DDR4/1 TB HDD/14.0"/WIN 11 PRO 64 BIT/CHARGER/3 YRS WARRANTY</v>
      </c>
      <c r="T212">
        <f>VLOOKUP(A:A,'[1]Inventory Laptop'!A:H,5,0)</f>
        <v>0</v>
      </c>
      <c r="U212" t="str">
        <f>VLOOKUP(A:A,'[1]Inventory Laptop'!A:H,6,0)</f>
        <v>W/ BAG</v>
      </c>
      <c r="V212">
        <f>VLOOKUP(A:A,'[1]Inventory Laptop'!A:I,7,0)</f>
        <v>0</v>
      </c>
      <c r="W212" t="str">
        <f>_xlfn.XLOOKUP($A212,'[1]Inventory Laptop'!A:A,'[1]Inventory Laptop'!H:H,1,0)</f>
        <v>INTEGRATED COMPUTER SYSTEMS, INC.</v>
      </c>
      <c r="X212" t="str">
        <f>VLOOKUP(A:A,'[1]Inventory Laptop'!A:O,11,0)</f>
        <v>FAMILY SHOPPERS UNLIMITED, INC.</v>
      </c>
      <c r="Y212" t="str">
        <f>VLOOKUP(A:A,'[1]Inventory Laptop'!A:O,12,0)</f>
        <v>Merchandising</v>
      </c>
      <c r="Z212" t="str">
        <f>VLOOKUP(A:A,'[1]Inventory Laptop'!A:O,13,0)</f>
        <v>AVFSUI-MER-</v>
      </c>
      <c r="AA212" t="str">
        <f>VLOOKUP(A:A,'[1]Inventory Laptop'!A:O,14,0)</f>
        <v>Service Laptop</v>
      </c>
    </row>
    <row r="213" spans="1:27" x14ac:dyDescent="0.25">
      <c r="A213" t="s">
        <v>682</v>
      </c>
      <c r="B213" t="s">
        <v>30</v>
      </c>
      <c r="C213" t="s">
        <v>662</v>
      </c>
      <c r="D213" t="str">
        <f t="shared" si="3"/>
        <v>ROMA, BEVERLY 45349</v>
      </c>
      <c r="E213" t="s">
        <v>686</v>
      </c>
      <c r="F213" t="str">
        <f>_xlfn.XLOOKUP(E213,[1]Employee!A:A,[1]Employee!D:D,"Not Found",0,1)</f>
        <v>ALLDAY RETAIL CONCEPTS INC.</v>
      </c>
      <c r="G213" t="str">
        <f>_xlfn.XLOOKUP(E213,[1]Employee!A:A,[1]Employee!E:E,"Not Found")</f>
        <v>HUMAN RESOURCES</v>
      </c>
      <c r="H213" t="str">
        <f>_xlfn.XLOOKUP(E213,[1]Employee!A:A,[1]Employee!F:F,"not FOund")&amp;", "&amp;_xlfn.XLOOKUP(E213,[1]Employee!A:A,[1]Employee!G:G,"Not Founf")</f>
        <v>TRAINING ASSISTANT, HO LAS PINAS</v>
      </c>
      <c r="I213">
        <f>_xlfn.XLOOKUP(E213,[1]Employee!A:A,[1]Employee!I:I,"Not Found")</f>
        <v>9611719778</v>
      </c>
      <c r="J213">
        <v>45308</v>
      </c>
      <c r="K213" t="str">
        <f>_xlfn.XLOOKUP(E213,[1]Employee!A:A,[1]Employee!H:H,"Not Found")&amp;" "&amp;_xlfn.XLOOKUP(E213,[1]Employee!A:A,[1]Employee!K:K,"Not Found")</f>
        <v>DIRECT Active</v>
      </c>
      <c r="L213">
        <v>45349</v>
      </c>
      <c r="Q213" t="str">
        <f>VLOOKUP(A:A,'[1]Inventory Laptop'!A:B,2,0)</f>
        <v>HP</v>
      </c>
      <c r="R213" t="str">
        <f>VLOOKUP(A:A,'[1]Inventory Laptop'!A:C,3,0)</f>
        <v>440 G06 PROBOOK</v>
      </c>
      <c r="S213" t="str">
        <f>VLOOKUP(A:A,'[1]Inventory Laptop'!A:H,4,0)</f>
        <v>i5/8 GB DDR4/1 TB HDD/14.0"/WIN 11 PRO 64 BIT/CHARGER/3 YRS WARRANTY</v>
      </c>
      <c r="T213">
        <f>VLOOKUP(A:A,'[1]Inventory Laptop'!A:H,5,0)</f>
        <v>0</v>
      </c>
      <c r="U213" t="str">
        <f>VLOOKUP(A:A,'[1]Inventory Laptop'!A:H,6,0)</f>
        <v>W/ BAG</v>
      </c>
      <c r="V213">
        <f>VLOOKUP(A:A,'[1]Inventory Laptop'!A:I,7,0)</f>
        <v>0</v>
      </c>
      <c r="W213" t="str">
        <f>_xlfn.XLOOKUP($A213,'[1]Inventory Laptop'!A:A,'[1]Inventory Laptop'!H:H,1,0)</f>
        <v>INTEGRATED COMPUTER SYSTEMS, INC.</v>
      </c>
      <c r="X213" t="str">
        <f>VLOOKUP(A:A,'[1]Inventory Laptop'!A:O,11,0)</f>
        <v>FAMILY SHOPPERS UNLIMITED, INC.</v>
      </c>
      <c r="Y213" t="str">
        <f>VLOOKUP(A:A,'[1]Inventory Laptop'!A:O,12,0)</f>
        <v>Merchandising</v>
      </c>
      <c r="Z213" t="str">
        <f>VLOOKUP(A:A,'[1]Inventory Laptop'!A:O,13,0)</f>
        <v>AVFSUI-MER-</v>
      </c>
      <c r="AA213" t="str">
        <f>VLOOKUP(A:A,'[1]Inventory Laptop'!A:O,14,0)</f>
        <v>Service Laptop</v>
      </c>
    </row>
    <row r="214" spans="1:27" x14ac:dyDescent="0.25">
      <c r="A214" t="s">
        <v>687</v>
      </c>
      <c r="B214" t="s">
        <v>30</v>
      </c>
      <c r="C214" t="s">
        <v>688</v>
      </c>
      <c r="D214" t="str">
        <f t="shared" si="3"/>
        <v xml:space="preserve">ESTANQUE, KRISHA </v>
      </c>
      <c r="E214" t="s">
        <v>689</v>
      </c>
      <c r="F214" t="str">
        <f>_xlfn.XLOOKUP(E214,[1]Employee!A:A,[1]Employee!D:D,"Not Found",0,1)</f>
        <v>FAMILY SHOPPERS UNLIMITED, INC.</v>
      </c>
      <c r="G214" t="str">
        <f>_xlfn.XLOOKUP(E214,[1]Employee!A:A,[1]Employee!E:E,"Not Found")</f>
        <v>FACILITIES MANAGEMENT</v>
      </c>
      <c r="H214" t="str">
        <f>_xlfn.XLOOKUP(E214,[1]Employee!A:A,[1]Employee!F:F,"not FOund")&amp;", "&amp;_xlfn.XLOOKUP(E214,[1]Employee!A:A,[1]Employee!G:G,"Not Founf")</f>
        <v>FACILITIES ENGINEER (M2), HO LAS PINAS</v>
      </c>
      <c r="I214">
        <f>_xlfn.XLOOKUP(E214,[1]Employee!A:A,[1]Employee!I:I,"Not Found")</f>
        <v>9566652669</v>
      </c>
      <c r="J214">
        <v>45309</v>
      </c>
      <c r="K214" t="str">
        <f>_xlfn.XLOOKUP(E214,[1]Employee!A:A,[1]Employee!H:H,"Not Found")&amp;" "&amp;_xlfn.XLOOKUP(E214,[1]Employee!A:A,[1]Employee!K:K,"Not Found")</f>
        <v>DIRECT Active</v>
      </c>
      <c r="M214" t="s">
        <v>690</v>
      </c>
      <c r="N214" t="s">
        <v>52</v>
      </c>
      <c r="O214" t="s">
        <v>691</v>
      </c>
      <c r="P214" t="s">
        <v>692</v>
      </c>
      <c r="Q214" t="str">
        <f>VLOOKUP(A:A,'[1]Inventory Laptop'!A:B,2,0)</f>
        <v>LENOVO</v>
      </c>
      <c r="R214" t="str">
        <f>VLOOKUP(A:A,'[1]Inventory Laptop'!A:C,3,0)</f>
        <v>ThinkBook 13s G2 ITL</v>
      </c>
      <c r="S214" t="str">
        <f>VLOOKUP(A:A,'[1]Inventory Laptop'!A:H,4,0)</f>
        <v>i5/8 GB DDR4/512 GB SSD/13"/WIN 10 PRO 64 BIT/CHARGER/3 YRS WARRANTY</v>
      </c>
      <c r="T214" t="str">
        <f>VLOOKUP(A:A,'[1]Inventory Laptop'!A:H,5,0)</f>
        <v>Intel® Iris® Xe Graphics</v>
      </c>
      <c r="U214" t="str">
        <f>VLOOKUP(A:A,'[1]Inventory Laptop'!A:H,6,0)</f>
        <v>W/ BAG</v>
      </c>
      <c r="V214">
        <f>VLOOKUP(A:A,'[1]Inventory Laptop'!A:I,7,0)</f>
        <v>0</v>
      </c>
      <c r="W214" t="str">
        <f>_xlfn.XLOOKUP($A214,'[1]Inventory Laptop'!A:A,'[1]Inventory Laptop'!H:H,1,0)</f>
        <v>JUMP SOLUTIONS INC.</v>
      </c>
      <c r="X214" t="str">
        <f>VLOOKUP(A:A,'[1]Inventory Laptop'!A:O,11,0)</f>
        <v>THE VILLAGE SERVER, INC.</v>
      </c>
      <c r="Y214" t="str">
        <f>VLOOKUP(A:A,'[1]Inventory Laptop'!A:O,12,0)</f>
        <v>Facilities Management</v>
      </c>
      <c r="Z214" t="str">
        <f>VLOOKUP(A:A,'[1]Inventory Laptop'!A:O,13,0)</f>
        <v>AVTVSI-FM-</v>
      </c>
      <c r="AA214" t="str">
        <f>VLOOKUP(A:A,'[1]Inventory Laptop'!A:O,14,0)</f>
        <v>Transfer</v>
      </c>
    </row>
    <row r="215" spans="1:27" x14ac:dyDescent="0.25">
      <c r="A215" t="s">
        <v>693</v>
      </c>
      <c r="B215" t="s">
        <v>30</v>
      </c>
      <c r="C215" t="s">
        <v>694</v>
      </c>
      <c r="D215" t="str">
        <f t="shared" si="3"/>
        <v xml:space="preserve">ARINQUE, AIRA </v>
      </c>
      <c r="E215" t="s">
        <v>695</v>
      </c>
      <c r="F215" t="str">
        <f>_xlfn.XLOOKUP(E215,[1]Employee!A:A,[1]Employee!D:D,"Not Found",0,1)</f>
        <v>ALLDAY MARTS INC.</v>
      </c>
      <c r="G215" t="str">
        <f>_xlfn.XLOOKUP(E215,[1]Employee!A:A,[1]Employee!E:E,"Not Found")</f>
        <v>MERCHANDISING</v>
      </c>
      <c r="H215" t="str">
        <f>_xlfn.XLOOKUP(E215,[1]Employee!A:A,[1]Employee!F:F,"not FOund")&amp;", "&amp;_xlfn.XLOOKUP(E215,[1]Employee!A:A,[1]Employee!G:G,"Not Founf")</f>
        <v>CATEGORY MANAGER, HO LAS PINAS</v>
      </c>
      <c r="I215">
        <f>_xlfn.XLOOKUP(E215,[1]Employee!A:A,[1]Employee!I:I,"Not Found")</f>
        <v>9154829262</v>
      </c>
      <c r="J215">
        <v>45313</v>
      </c>
      <c r="K215" t="str">
        <f>_xlfn.XLOOKUP(E215,[1]Employee!A:A,[1]Employee!H:H,"Not Found")&amp;" "&amp;_xlfn.XLOOKUP(E215,[1]Employee!A:A,[1]Employee!K:K,"Not Found")</f>
        <v>DIRECT Active</v>
      </c>
      <c r="M215" t="s">
        <v>696</v>
      </c>
      <c r="N215" t="s">
        <v>66</v>
      </c>
      <c r="O215" t="s">
        <v>143</v>
      </c>
      <c r="P215" t="s">
        <v>692</v>
      </c>
      <c r="Q215" t="str">
        <f>VLOOKUP(A:A,'[1]Inventory Laptop'!A:B,2,0)</f>
        <v>HP</v>
      </c>
      <c r="R215" t="str">
        <f>VLOOKUP(A:A,'[1]Inventory Laptop'!A:C,3,0)</f>
        <v>440 G08 PROBOOK</v>
      </c>
      <c r="S215" t="str">
        <f>VLOOKUP(A:A,'[1]Inventory Laptop'!A:H,4,0)</f>
        <v>i5/16 GB DDR4/512 GB SSD/14.0"/WIN 10 PRO 64 BIT/CHARGER/3 YRS WARRANTY</v>
      </c>
      <c r="T215">
        <f>VLOOKUP(A:A,'[1]Inventory Laptop'!A:H,5,0)</f>
        <v>0</v>
      </c>
      <c r="U215" t="str">
        <f>VLOOKUP(A:A,'[1]Inventory Laptop'!A:H,6,0)</f>
        <v>W/ BAG</v>
      </c>
      <c r="V215">
        <f>VLOOKUP(A:A,'[1]Inventory Laptop'!A:I,7,0)</f>
        <v>0</v>
      </c>
      <c r="W215" t="str">
        <f>_xlfn.XLOOKUP($A215,'[1]Inventory Laptop'!A:A,'[1]Inventory Laptop'!H:H,1,0)</f>
        <v>JUMP SOLUTIONS INC.</v>
      </c>
      <c r="X215" t="str">
        <f>VLOOKUP(A:A,'[1]Inventory Laptop'!A:O,11,0)</f>
        <v>ALLDAY RETAIL CONCEPTS INC.</v>
      </c>
      <c r="Y215" t="str">
        <f>VLOOKUP(A:A,'[1]Inventory Laptop'!A:O,12,0)</f>
        <v>Accounting</v>
      </c>
      <c r="Z215" t="str">
        <f>VLOOKUP(A:A,'[1]Inventory Laptop'!A:O,13,0)</f>
        <v>HOF-ADR-MERL007</v>
      </c>
      <c r="AA215" t="str">
        <f>VLOOKUP(A:A,'[1]Inventory Laptop'!A:O,14,0)</f>
        <v>Transfer</v>
      </c>
    </row>
    <row r="216" spans="1:27" x14ac:dyDescent="0.25">
      <c r="A216" t="s">
        <v>697</v>
      </c>
      <c r="B216" t="s">
        <v>45</v>
      </c>
      <c r="C216" t="s">
        <v>698</v>
      </c>
      <c r="D216" t="str">
        <f t="shared" si="3"/>
        <v xml:space="preserve">TRIA, CHRIS JOHN </v>
      </c>
      <c r="E216" t="s">
        <v>699</v>
      </c>
      <c r="F216" t="str">
        <f>_xlfn.XLOOKUP(E216,[1]Employee!A:A,[1]Employee!D:D,"Not Found",0,1)</f>
        <v>ALLDAY RETAIL CONCEPTS INC.</v>
      </c>
      <c r="G216" t="str">
        <f>_xlfn.XLOOKUP(E216,[1]Employee!A:A,[1]Employee!E:E,"Not Found")</f>
        <v>FINANCE</v>
      </c>
      <c r="H216" t="str">
        <f>_xlfn.XLOOKUP(E216,[1]Employee!A:A,[1]Employee!F:F,"not FOund")&amp;", "&amp;_xlfn.XLOOKUP(E216,[1]Employee!A:A,[1]Employee!G:G,"Not Founf")</f>
        <v>FINANCE CHECKOUT HEAD , HO LAS PINAS</v>
      </c>
      <c r="I216">
        <f>_xlfn.XLOOKUP(E216,[1]Employee!A:A,[1]Employee!I:I,"Not Found")</f>
        <v>9199133328</v>
      </c>
      <c r="J216">
        <v>45314</v>
      </c>
      <c r="K216" t="str">
        <f>_xlfn.XLOOKUP(E216,[1]Employee!A:A,[1]Employee!H:H,"Not Found")&amp;" "&amp;_xlfn.XLOOKUP(E216,[1]Employee!A:A,[1]Employee!K:K,"Not Found")</f>
        <v>DIRECT Active</v>
      </c>
      <c r="Q216" t="str">
        <f>VLOOKUP(A:A,'[1]Inventory Laptop'!A:B,2,0)</f>
        <v>MSI</v>
      </c>
      <c r="R216" t="str">
        <f>VLOOKUP(A:A,'[1]Inventory Laptop'!A:C,3,0)</f>
        <v>GF63 12VE-088PH</v>
      </c>
      <c r="S216" t="str">
        <f>VLOOKUP(A:A,'[1]Inventory Laptop'!A:H,4,0)</f>
        <v>i7/16 GB DDR4/512 GB SSD/15.6"/WIN 10 PRO 64 BIT/CHARGER/3 YRS WARRANTY</v>
      </c>
      <c r="T216" t="str">
        <f>VLOOKUP(A:A,'[1]Inventory Laptop'!A:H,5,0)</f>
        <v>NVIDIA GeForce RTX 4050</v>
      </c>
      <c r="U216" t="str">
        <f>VLOOKUP(A:A,'[1]Inventory Laptop'!A:H,6,0)</f>
        <v>W/ BAG</v>
      </c>
      <c r="V216">
        <f>VLOOKUP(A:A,'[1]Inventory Laptop'!A:I,7,0)</f>
        <v>8871160052</v>
      </c>
      <c r="W216" t="str">
        <f>_xlfn.XLOOKUP($A216,'[1]Inventory Laptop'!A:A,'[1]Inventory Laptop'!H:H,1,0)</f>
        <v>ALLHOME CORP.</v>
      </c>
      <c r="X216" t="str">
        <f>VLOOKUP(A:A,'[1]Inventory Laptop'!A:O,11,0)</f>
        <v>ALLDAY RETAIL CONCEPTS INC.</v>
      </c>
      <c r="Y216" t="str">
        <f>VLOOKUP(A:A,'[1]Inventory Laptop'!A:O,12,0)</f>
        <v>Finance</v>
      </c>
      <c r="Z216" t="str">
        <f>VLOOKUP(A:A,'[1]Inventory Laptop'!A:O,13,0)</f>
        <v>AVARCI-FIN-001</v>
      </c>
      <c r="AA216">
        <f>VLOOKUP(A:A,'[1]Inventory Laptop'!A:O,14,0)</f>
        <v>0</v>
      </c>
    </row>
    <row r="217" spans="1:27" x14ac:dyDescent="0.25">
      <c r="A217" t="s">
        <v>700</v>
      </c>
      <c r="B217" t="s">
        <v>30</v>
      </c>
      <c r="C217" t="s">
        <v>701</v>
      </c>
      <c r="D217" t="str">
        <f t="shared" si="3"/>
        <v xml:space="preserve">PERONA, SARAH </v>
      </c>
      <c r="E217" t="s">
        <v>702</v>
      </c>
      <c r="F217" t="str">
        <f>_xlfn.XLOOKUP(E217,[1]Employee!A:A,[1]Employee!D:D,"Not Found",0,1)</f>
        <v>ALLEASY, INC.</v>
      </c>
      <c r="G217" t="str">
        <f>_xlfn.XLOOKUP(E217,[1]Employee!A:A,[1]Employee!E:E,"Not Found")</f>
        <v>CENTRAL - OPERATIONS</v>
      </c>
      <c r="H217" t="str">
        <f>_xlfn.XLOOKUP(E217,[1]Employee!A:A,[1]Employee!F:F,"not FOund")&amp;", "&amp;_xlfn.XLOOKUP(E217,[1]Employee!A:A,[1]Employee!G:G,"Not Founf")</f>
        <v>CONTROL TOWER LEAD, HO LAS PINAS</v>
      </c>
      <c r="I217">
        <f>_xlfn.XLOOKUP(E217,[1]Employee!A:A,[1]Employee!I:I,"Not Found")</f>
        <v>9617427277</v>
      </c>
      <c r="J217">
        <v>45338</v>
      </c>
      <c r="K217" t="str">
        <f>_xlfn.XLOOKUP(E217,[1]Employee!A:A,[1]Employee!H:H,"Not Found")&amp;" "&amp;_xlfn.XLOOKUP(E217,[1]Employee!A:A,[1]Employee!K:K,"Not Found")</f>
        <v>DIRECT Active</v>
      </c>
      <c r="M217" t="s">
        <v>703</v>
      </c>
      <c r="N217" t="s">
        <v>704</v>
      </c>
      <c r="O217" t="s">
        <v>476</v>
      </c>
      <c r="P217" t="s">
        <v>705</v>
      </c>
      <c r="Q217" t="str">
        <f>VLOOKUP(A:A,'[1]Inventory Laptop'!A:B,2,0)</f>
        <v>HP</v>
      </c>
      <c r="R217" t="str">
        <f>VLOOKUP(A:A,'[1]Inventory Laptop'!A:C,3,0)</f>
        <v>440 G08 PROBOOK</v>
      </c>
      <c r="S217" t="str">
        <f>VLOOKUP(A:A,'[1]Inventory Laptop'!A:H,4,0)</f>
        <v>i7/16 GB DDR4/512 GB SSD/14.0"/WIN 11 PRO 64 BIT/CHARGER/3 YRS WARRANTY</v>
      </c>
      <c r="T217">
        <f>VLOOKUP(A:A,'[1]Inventory Laptop'!A:H,5,0)</f>
        <v>0</v>
      </c>
      <c r="U217" t="str">
        <f>VLOOKUP(A:A,'[1]Inventory Laptop'!A:H,6,0)</f>
        <v>W/O BAG</v>
      </c>
      <c r="V217">
        <f>VLOOKUP(A:A,'[1]Inventory Laptop'!A:I,7,0)</f>
        <v>0</v>
      </c>
      <c r="W217" t="str">
        <f>_xlfn.XLOOKUP($A217,'[1]Inventory Laptop'!A:A,'[1]Inventory Laptop'!H:H,1,0)</f>
        <v>MERIDIAN I.T. CORPORATION</v>
      </c>
      <c r="X217" t="str">
        <f>VLOOKUP(A:A,'[1]Inventory Laptop'!A:O,11,0)</f>
        <v>ALLEASY, INC.</v>
      </c>
      <c r="Y217" t="str">
        <f>VLOOKUP(A:A,'[1]Inventory Laptop'!A:O,12,0)</f>
        <v>Central - Operations</v>
      </c>
      <c r="Z217" t="str">
        <f>VLOOKUP(A:A,'[1]Inventory Laptop'!A:O,13,0)</f>
        <v>HOF-GA-OPSL042</v>
      </c>
      <c r="AA217" t="str">
        <f>VLOOKUP(A:A,'[1]Inventory Laptop'!A:O,14,0)</f>
        <v>Transfer</v>
      </c>
    </row>
    <row r="218" spans="1:27" x14ac:dyDescent="0.25">
      <c r="A218" t="s">
        <v>706</v>
      </c>
      <c r="B218" t="s">
        <v>30</v>
      </c>
      <c r="C218" t="s">
        <v>701</v>
      </c>
      <c r="D218" t="str">
        <f t="shared" si="3"/>
        <v xml:space="preserve">MEDINA, RYAN JAY </v>
      </c>
      <c r="E218" t="s">
        <v>707</v>
      </c>
      <c r="F218" t="str">
        <f>_xlfn.XLOOKUP(E218,[1]Employee!A:A,[1]Employee!D:D,"Not Found",0,1)</f>
        <v>ALLEASY, INC.</v>
      </c>
      <c r="G218" t="str">
        <f>_xlfn.XLOOKUP(E218,[1]Employee!A:A,[1]Employee!E:E,"Not Found")</f>
        <v>CENTRAL OPERATIONS</v>
      </c>
      <c r="H218" t="str">
        <f>_xlfn.XLOOKUP(E218,[1]Employee!A:A,[1]Employee!F:F,"not FOund")&amp;", "&amp;_xlfn.XLOOKUP(E218,[1]Employee!A:A,[1]Employee!G:G,"Not Founf")</f>
        <v>RIDER DISBURSEMENT &amp; ADMIN, SOMO</v>
      </c>
      <c r="I218">
        <f>_xlfn.XLOOKUP(E218,[1]Employee!A:A,[1]Employee!I:I,"Not Found")</f>
        <v>56213528</v>
      </c>
      <c r="J218">
        <v>45338</v>
      </c>
      <c r="K218" t="str">
        <f>_xlfn.XLOOKUP(E218,[1]Employee!A:A,[1]Employee!H:H,"Not Found")&amp;" "&amp;_xlfn.XLOOKUP(E218,[1]Employee!A:A,[1]Employee!K:K,"Not Found")</f>
        <v>DIRECT Active</v>
      </c>
      <c r="M218" t="s">
        <v>708</v>
      </c>
      <c r="N218" t="s">
        <v>704</v>
      </c>
      <c r="O218" t="s">
        <v>283</v>
      </c>
      <c r="P218" t="s">
        <v>709</v>
      </c>
      <c r="Q218" t="str">
        <f>VLOOKUP(A:A,'[1]Inventory Laptop'!A:B,2,0)</f>
        <v>LENOVO</v>
      </c>
      <c r="R218" t="str">
        <f>VLOOKUP(A:A,'[1]Inventory Laptop'!A:C,3,0)</f>
        <v>Legion 5-15IMH05</v>
      </c>
      <c r="S218" t="str">
        <f>VLOOKUP(A:A,'[1]Inventory Laptop'!A:H,4,0)</f>
        <v>i7/16 GB DDR4/512 GB SSD/15.6"/WIN 10 PRO 64 BIT/CHARGER/3 YRS WARRANTY</v>
      </c>
      <c r="T218" t="str">
        <f>VLOOKUP(A:A,'[1]Inventory Laptop'!A:H,5,0)</f>
        <v xml:space="preserve">NVIDIA® GeForce GTX 1660 Ti </v>
      </c>
      <c r="U218" t="str">
        <f>VLOOKUP(A:A,'[1]Inventory Laptop'!A:H,6,0)</f>
        <v>W/O BAG</v>
      </c>
      <c r="V218">
        <f>VLOOKUP(A:A,'[1]Inventory Laptop'!A:I,7,0)</f>
        <v>0</v>
      </c>
      <c r="W218" t="str">
        <f>_xlfn.XLOOKUP($A218,'[1]Inventory Laptop'!A:A,'[1]Inventory Laptop'!H:H,1,0)</f>
        <v>PROVANTAGE</v>
      </c>
      <c r="X218" t="str">
        <f>VLOOKUP(A:A,'[1]Inventory Laptop'!A:O,11,0)</f>
        <v>ALLEASY, INC.</v>
      </c>
      <c r="Y218" t="str">
        <f>VLOOKUP(A:A,'[1]Inventory Laptop'!A:O,12,0)</f>
        <v>Central - Operations</v>
      </c>
      <c r="Z218" t="str">
        <f>VLOOKUP(A:A,'[1]Inventory Laptop'!A:O,13,0)</f>
        <v>AVAEI-OPS-</v>
      </c>
      <c r="AA218" t="str">
        <f>VLOOKUP(A:A,'[1]Inventory Laptop'!A:O,14,0)</f>
        <v>TRANSFER, PIXEL MONITOR</v>
      </c>
    </row>
    <row r="219" spans="1:27" x14ac:dyDescent="0.25">
      <c r="A219" t="s">
        <v>710</v>
      </c>
      <c r="B219" t="s">
        <v>45</v>
      </c>
      <c r="C219" t="s">
        <v>711</v>
      </c>
      <c r="D219" t="str">
        <f t="shared" si="3"/>
        <v>DOMINGO, JOHN HENRIE 45400</v>
      </c>
      <c r="E219" t="s">
        <v>712</v>
      </c>
      <c r="F219" t="str">
        <f>_xlfn.XLOOKUP(E219,[1]Employee!A:A,[1]Employee!D:D,"Not Found",0,1)</f>
        <v>ALLHOME CORP.</v>
      </c>
      <c r="G219" t="str">
        <f>_xlfn.XLOOKUP(E219,[1]Employee!A:A,[1]Employee!E:E,"Not Found")</f>
        <v>MERCHANDISING</v>
      </c>
      <c r="H219" t="str">
        <f>_xlfn.XLOOKUP(E219,[1]Employee!A:A,[1]Employee!F:F,"not FOund")&amp;", "&amp;_xlfn.XLOOKUP(E219,[1]Employee!A:A,[1]Employee!G:G,"Not Founf")</f>
        <v>DIY, HO LAS PINAS</v>
      </c>
      <c r="I219">
        <f>_xlfn.XLOOKUP(E219,[1]Employee!A:A,[1]Employee!I:I,"Not Found")</f>
        <v>9669523870</v>
      </c>
      <c r="J219">
        <v>45324</v>
      </c>
      <c r="K219" t="str">
        <f>_xlfn.XLOOKUP(E219,[1]Employee!A:A,[1]Employee!H:H,"Not Found")&amp;" "&amp;_xlfn.XLOOKUP(E219,[1]Employee!A:A,[1]Employee!K:K,"Not Found")</f>
        <v>DIRECT Active</v>
      </c>
      <c r="L219">
        <v>45400</v>
      </c>
      <c r="Q219" t="str">
        <f>VLOOKUP(A:A,'[1]Inventory Laptop'!A:B,2,0)</f>
        <v>ACER</v>
      </c>
      <c r="R219" t="str">
        <f>VLOOKUP(A:A,'[1]Inventory Laptop'!A:C,3,0)</f>
        <v>P214-53 TRAVELMATE</v>
      </c>
      <c r="S219" t="str">
        <f>VLOOKUP(A:A,'[1]Inventory Laptop'!A:H,4,0)</f>
        <v>i5/8 GB DDR4/1 TB HDD/14.0"/WIN 11 PRO 64 BIT/CHARGER/3 YRS WARRANTY</v>
      </c>
      <c r="T219">
        <f>VLOOKUP(A:A,'[1]Inventory Laptop'!A:H,5,0)</f>
        <v>0</v>
      </c>
      <c r="U219" t="str">
        <f>VLOOKUP(A:A,'[1]Inventory Laptop'!A:H,6,0)</f>
        <v>W/O BAG</v>
      </c>
      <c r="V219">
        <f>VLOOKUP(A:A,'[1]Inventory Laptop'!A:I,7,0)</f>
        <v>0</v>
      </c>
      <c r="W219" t="str">
        <f>_xlfn.XLOOKUP($A219,'[1]Inventory Laptop'!A:A,'[1]Inventory Laptop'!H:H,1,0)</f>
        <v>ALLHOME CORP.</v>
      </c>
      <c r="X219" t="str">
        <f>VLOOKUP(A:A,'[1]Inventory Laptop'!A:O,11,0)</f>
        <v>ALLHOME CORP.</v>
      </c>
      <c r="Y219" t="str">
        <f>VLOOKUP(A:A,'[1]Inventory Laptop'!A:O,12,0)</f>
        <v>Merchandising</v>
      </c>
      <c r="Z219" t="str">
        <f>VLOOKUP(A:A,'[1]Inventory Laptop'!A:O,13,0)</f>
        <v>AVAHC-MER-010</v>
      </c>
      <c r="AA219">
        <f>VLOOKUP(A:A,'[1]Inventory Laptop'!A:O,14,0)</f>
        <v>0</v>
      </c>
    </row>
    <row r="220" spans="1:27" x14ac:dyDescent="0.25">
      <c r="A220" t="s">
        <v>713</v>
      </c>
      <c r="B220" t="s">
        <v>45</v>
      </c>
      <c r="C220" t="s">
        <v>714</v>
      </c>
      <c r="D220" t="str">
        <f t="shared" si="3"/>
        <v xml:space="preserve">PELAYO, BRIAN </v>
      </c>
      <c r="E220" t="s">
        <v>715</v>
      </c>
      <c r="F220" t="str">
        <f>_xlfn.XLOOKUP(E220,[1]Employee!A:A,[1]Employee!D:D,"Not Found",0,1)</f>
        <v>THE VILLAGE SERVER, INC.</v>
      </c>
      <c r="G220" t="str">
        <f>_xlfn.XLOOKUP(E220,[1]Employee!A:A,[1]Employee!E:E,"Not Found")</f>
        <v>STORE - OPERATIONS</v>
      </c>
      <c r="H220" t="str">
        <f>_xlfn.XLOOKUP(E220,[1]Employee!A:A,[1]Employee!F:F,"not FOund")&amp;", "&amp;_xlfn.XLOOKUP(E220,[1]Employee!A:A,[1]Employee!G:G,"Not Founf")</f>
        <v>OPS ASSISTANT, HO LAS PINAS</v>
      </c>
      <c r="I220">
        <f>_xlfn.XLOOKUP(E220,[1]Employee!A:A,[1]Employee!I:I,"Not Found")</f>
        <v>9150084176</v>
      </c>
      <c r="K220" t="str">
        <f>_xlfn.XLOOKUP(E220,[1]Employee!A:A,[1]Employee!H:H,"Not Found")&amp;" "&amp;_xlfn.XLOOKUP(E220,[1]Employee!A:A,[1]Employee!K:K,"Not Found")</f>
        <v>DIRECT Active</v>
      </c>
      <c r="Q220" t="str">
        <f>VLOOKUP(A:A,'[1]Inventory Laptop'!A:B,2,0)</f>
        <v>ASUS</v>
      </c>
      <c r="R220" t="str">
        <f>VLOOKUP(A:A,'[1]Inventory Laptop'!A:C,3,0)</f>
        <v>Zenbook 14 OLED</v>
      </c>
      <c r="S220" t="str">
        <f>VLOOKUP(A:A,'[1]Inventory Laptop'!A:H,4,0)</f>
        <v>i7/8 GB DDR4/512 GB SSD/15.6"/WIN 11 HOME 64 BIT/CHARGER /1 YR WARRANTY</v>
      </c>
      <c r="T220" t="str">
        <f>VLOOKUP(A:A,'[1]Inventory Laptop'!A:H,5,0)</f>
        <v>AMD Ryzen</v>
      </c>
      <c r="U220" t="str">
        <f>VLOOKUP(A:A,'[1]Inventory Laptop'!A:H,6,0)</f>
        <v>W/ BAG</v>
      </c>
      <c r="V220">
        <f>VLOOKUP(A:A,'[1]Inventory Laptop'!A:I,7,0)</f>
        <v>11695</v>
      </c>
      <c r="W220" t="str">
        <f>_xlfn.XLOOKUP($A220,'[1]Inventory Laptop'!A:A,'[1]Inventory Laptop'!H:H,1,0)</f>
        <v>ALLHOME CORP.</v>
      </c>
      <c r="X220" t="str">
        <f>VLOOKUP(A:A,'[1]Inventory Laptop'!A:O,11,0)</f>
        <v>CMSTAR MANAGEMENT, INC.</v>
      </c>
      <c r="Y220" t="str">
        <f>VLOOKUP(A:A,'[1]Inventory Laptop'!A:O,12,0)</f>
        <v>Store - Operations</v>
      </c>
      <c r="Z220" t="str">
        <f>VLOOKUP(A:A,'[1]Inventory Laptop'!A:O,13,0)</f>
        <v>AVCMI-OPS-001</v>
      </c>
      <c r="AA220">
        <f>VLOOKUP(A:A,'[1]Inventory Laptop'!A:O,14,0)</f>
        <v>0</v>
      </c>
    </row>
    <row r="221" spans="1:27" x14ac:dyDescent="0.25">
      <c r="A221" t="s">
        <v>716</v>
      </c>
      <c r="B221" t="s">
        <v>45</v>
      </c>
      <c r="C221" t="s">
        <v>717</v>
      </c>
      <c r="D221" t="str">
        <f t="shared" si="3"/>
        <v xml:space="preserve">AGUACITO, RACHELLE </v>
      </c>
      <c r="E221" t="s">
        <v>718</v>
      </c>
      <c r="F221" t="str">
        <f>_xlfn.XLOOKUP(E221,[1]Employee!A:A,[1]Employee!D:D,"Not Found",0,1)</f>
        <v>PARALLAX, INC.</v>
      </c>
      <c r="G221" t="str">
        <f>_xlfn.XLOOKUP(E221,[1]Employee!A:A,[1]Employee!E:E,"Not Found")</f>
        <v>STORE - OPERATIONS</v>
      </c>
      <c r="H221" t="str">
        <f>_xlfn.XLOOKUP(E221,[1]Employee!A:A,[1]Employee!F:F,"not FOund")&amp;", "&amp;_xlfn.XLOOKUP(E221,[1]Employee!A:A,[1]Employee!G:G,"Not Founf")</f>
        <v>BRANCH HEAD, KINDER CITY SOMO</v>
      </c>
      <c r="I221">
        <f>_xlfn.XLOOKUP(E221,[1]Employee!A:A,[1]Employee!I:I,"Not Found")</f>
        <v>9458438098</v>
      </c>
      <c r="J221">
        <v>45337</v>
      </c>
      <c r="K221" t="str">
        <f>_xlfn.XLOOKUP(E221,[1]Employee!A:A,[1]Employee!H:H,"Not Found")&amp;" "&amp;_xlfn.XLOOKUP(E221,[1]Employee!A:A,[1]Employee!K:K,"Not Found")</f>
        <v>DIRECT Active</v>
      </c>
      <c r="Q221" t="str">
        <f>VLOOKUP(A:A,'[1]Inventory Laptop'!A:B,2,0)</f>
        <v>FUJITSU</v>
      </c>
      <c r="R221" t="str">
        <f>VLOOKUP(A:A,'[1]Inventory Laptop'!A:C,3,0)</f>
        <v>UH-X</v>
      </c>
      <c r="S221" t="str">
        <f>VLOOKUP(A:A,'[1]Inventory Laptop'!A:H,4,0)</f>
        <v>i5/8 GB DDR4/512 GB SSD/12.0"/WIN 11 PRO 64 BIT /CHARGER/3 YRS WARRANTY</v>
      </c>
      <c r="T221" t="str">
        <f>VLOOKUP(A:A,'[1]Inventory Laptop'!A:H,5,0)</f>
        <v>Intel® Iris® Xe Graphics</v>
      </c>
      <c r="U221" t="str">
        <f>VLOOKUP(A:A,'[1]Inventory Laptop'!A:H,6,0)</f>
        <v>W/ BAG</v>
      </c>
      <c r="V221">
        <f>VLOOKUP(A:A,'[1]Inventory Laptop'!A:I,7,0)</f>
        <v>2156</v>
      </c>
      <c r="W221" t="str">
        <f>_xlfn.XLOOKUP($A221,'[1]Inventory Laptop'!A:A,'[1]Inventory Laptop'!H:H,1,0)</f>
        <v>GR8 TECH ENTERPRISE INC.</v>
      </c>
      <c r="X221" t="str">
        <f>VLOOKUP(A:A,'[1]Inventory Laptop'!A:O,11,0)</f>
        <v>PARALLAX, INC.</v>
      </c>
      <c r="Y221" t="str">
        <f>VLOOKUP(A:A,'[1]Inventory Laptop'!A:O,12,0)</f>
        <v>Store - Operations</v>
      </c>
      <c r="Z221" t="str">
        <f>VLOOKUP(A:A,'[1]Inventory Laptop'!A:O,13,0)</f>
        <v>AVPI-OPS-001</v>
      </c>
      <c r="AA221">
        <f>VLOOKUP(A:A,'[1]Inventory Laptop'!A:O,14,0)</f>
        <v>0</v>
      </c>
    </row>
    <row r="222" spans="1:27" x14ac:dyDescent="0.25">
      <c r="A222" t="s">
        <v>719</v>
      </c>
      <c r="B222" t="s">
        <v>45</v>
      </c>
      <c r="C222" t="s">
        <v>717</v>
      </c>
      <c r="D222" t="str">
        <f t="shared" si="3"/>
        <v xml:space="preserve">SALEN, AIRA </v>
      </c>
      <c r="E222" t="s">
        <v>720</v>
      </c>
      <c r="F222" t="str">
        <f>_xlfn.XLOOKUP(E222,[1]Employee!A:A,[1]Employee!D:D,"Not Found",0,1)</f>
        <v>PARALLAX, INC.</v>
      </c>
      <c r="G222" t="str">
        <f>_xlfn.XLOOKUP(E222,[1]Employee!A:A,[1]Employee!E:E,"Not Found")</f>
        <v>STORE - OPERATIONS</v>
      </c>
      <c r="H222" t="str">
        <f>_xlfn.XLOOKUP(E222,[1]Employee!A:A,[1]Employee!F:F,"not FOund")&amp;", "&amp;_xlfn.XLOOKUP(E222,[1]Employee!A:A,[1]Employee!G:G,"Not Founf")</f>
        <v>BRANCH HEAD -KC NAGA, HO LAS PINAS</v>
      </c>
      <c r="I222">
        <f>_xlfn.XLOOKUP(E222,[1]Employee!A:A,[1]Employee!I:I,"Not Found")</f>
        <v>9197734333</v>
      </c>
      <c r="J222">
        <v>45337</v>
      </c>
      <c r="K222" t="str">
        <f>_xlfn.XLOOKUP(E222,[1]Employee!A:A,[1]Employee!H:H,"Not Found")&amp;" "&amp;_xlfn.XLOOKUP(E222,[1]Employee!A:A,[1]Employee!K:K,"Not Found")</f>
        <v>DIRECT Active</v>
      </c>
      <c r="Q222" t="str">
        <f>VLOOKUP(A:A,'[1]Inventory Laptop'!A:B,2,0)</f>
        <v>FUJITSU</v>
      </c>
      <c r="R222" t="str">
        <f>VLOOKUP(A:A,'[1]Inventory Laptop'!A:C,3,0)</f>
        <v>UH-X</v>
      </c>
      <c r="S222" t="str">
        <f>VLOOKUP(A:A,'[1]Inventory Laptop'!A:H,4,0)</f>
        <v>i5/8 GB DDR4/512 GB SSD/12.0"/WIN 11 PRO 64 BIT /CHARGER/3 YRS WARRANTY</v>
      </c>
      <c r="T222" t="str">
        <f>VLOOKUP(A:A,'[1]Inventory Laptop'!A:H,5,0)</f>
        <v>Intel® Iris® Xe Graphics</v>
      </c>
      <c r="U222" t="str">
        <f>VLOOKUP(A:A,'[1]Inventory Laptop'!A:H,6,0)</f>
        <v>W/ BAG</v>
      </c>
      <c r="V222">
        <f>VLOOKUP(A:A,'[1]Inventory Laptop'!A:I,7,0)</f>
        <v>2156</v>
      </c>
      <c r="W222" t="str">
        <f>_xlfn.XLOOKUP($A222,'[1]Inventory Laptop'!A:A,'[1]Inventory Laptop'!H:H,1,0)</f>
        <v>GR8 TECH ENTERPRISE INC.</v>
      </c>
      <c r="X222" t="str">
        <f>VLOOKUP(A:A,'[1]Inventory Laptop'!A:O,11,0)</f>
        <v>PARALLAX, INC.</v>
      </c>
      <c r="Y222" t="str">
        <f>VLOOKUP(A:A,'[1]Inventory Laptop'!A:O,12,0)</f>
        <v>Store - Operations</v>
      </c>
      <c r="Z222" t="str">
        <f>VLOOKUP(A:A,'[1]Inventory Laptop'!A:O,13,0)</f>
        <v>AVPI-OPS-002</v>
      </c>
      <c r="AA222">
        <f>VLOOKUP(A:A,'[1]Inventory Laptop'!A:O,14,0)</f>
        <v>0</v>
      </c>
    </row>
    <row r="223" spans="1:27" x14ac:dyDescent="0.25">
      <c r="A223" t="s">
        <v>721</v>
      </c>
      <c r="B223" t="s">
        <v>45</v>
      </c>
      <c r="C223" t="s">
        <v>717</v>
      </c>
      <c r="D223" t="str">
        <f t="shared" si="3"/>
        <v xml:space="preserve">MONREAL, JAZ </v>
      </c>
      <c r="E223" t="s">
        <v>722</v>
      </c>
      <c r="F223" t="str">
        <f>_xlfn.XLOOKUP(E223,[1]Employee!A:A,[1]Employee!D:D,"Not Found",0,1)</f>
        <v>PARALLAX, INC.</v>
      </c>
      <c r="G223" t="str">
        <f>_xlfn.XLOOKUP(E223,[1]Employee!A:A,[1]Employee!E:E,"Not Found")</f>
        <v>STORE - OPERATIONS</v>
      </c>
      <c r="H223" t="str">
        <f>_xlfn.XLOOKUP(E223,[1]Employee!A:A,[1]Employee!F:F,"not FOund")&amp;", "&amp;_xlfn.XLOOKUP(E223,[1]Employee!A:A,[1]Employee!G:G,"Not Founf")</f>
        <v>BRANCH HEAD -KC ILOILO, HO LAS PINAS</v>
      </c>
      <c r="I223">
        <f>_xlfn.XLOOKUP(E223,[1]Employee!A:A,[1]Employee!I:I,"Not Found")</f>
        <v>9317657670</v>
      </c>
      <c r="J223">
        <v>45337</v>
      </c>
      <c r="K223" t="str">
        <f>_xlfn.XLOOKUP(E223,[1]Employee!A:A,[1]Employee!H:H,"Not Found")&amp;" "&amp;_xlfn.XLOOKUP(E223,[1]Employee!A:A,[1]Employee!K:K,"Not Found")</f>
        <v>DIRECT Active</v>
      </c>
      <c r="Q223" t="str">
        <f>VLOOKUP(A:A,'[1]Inventory Laptop'!A:B,2,0)</f>
        <v>FUJITSU</v>
      </c>
      <c r="R223" t="str">
        <f>VLOOKUP(A:A,'[1]Inventory Laptop'!A:C,3,0)</f>
        <v>UH-X</v>
      </c>
      <c r="S223" t="str">
        <f>VLOOKUP(A:A,'[1]Inventory Laptop'!A:H,4,0)</f>
        <v>i5/8 GB DDR4/512 GB SSD/12.0"/WIN 11 PRO 64 BIT /CHARGER/3 YRS WARRANTY</v>
      </c>
      <c r="T223" t="str">
        <f>VLOOKUP(A:A,'[1]Inventory Laptop'!A:H,5,0)</f>
        <v>Intel® Iris® Xe Graphics</v>
      </c>
      <c r="U223" t="str">
        <f>VLOOKUP(A:A,'[1]Inventory Laptop'!A:H,6,0)</f>
        <v>W/ BAG</v>
      </c>
      <c r="V223">
        <f>VLOOKUP(A:A,'[1]Inventory Laptop'!A:I,7,0)</f>
        <v>2156</v>
      </c>
      <c r="W223" t="str">
        <f>_xlfn.XLOOKUP($A223,'[1]Inventory Laptop'!A:A,'[1]Inventory Laptop'!H:H,1,0)</f>
        <v>GR8 TECH ENTERPRISE INC.</v>
      </c>
      <c r="X223" t="str">
        <f>VLOOKUP(A:A,'[1]Inventory Laptop'!A:O,11,0)</f>
        <v>PARALLAX, INC.</v>
      </c>
      <c r="Y223" t="str">
        <f>VLOOKUP(A:A,'[1]Inventory Laptop'!A:O,12,0)</f>
        <v>Store - Operations</v>
      </c>
      <c r="Z223" t="str">
        <f>VLOOKUP(A:A,'[1]Inventory Laptop'!A:O,13,0)</f>
        <v>AVPI-OPS-003</v>
      </c>
      <c r="AA223">
        <f>VLOOKUP(A:A,'[1]Inventory Laptop'!A:O,14,0)</f>
        <v>0</v>
      </c>
    </row>
    <row r="224" spans="1:27" x14ac:dyDescent="0.25">
      <c r="A224" t="s">
        <v>723</v>
      </c>
      <c r="B224" t="s">
        <v>45</v>
      </c>
      <c r="C224" t="s">
        <v>717</v>
      </c>
      <c r="D224" t="str">
        <f t="shared" si="3"/>
        <v xml:space="preserve">PANGAN, RICHMOND </v>
      </c>
      <c r="E224" t="s">
        <v>724</v>
      </c>
      <c r="F224" t="str">
        <f>_xlfn.XLOOKUP(E224,[1]Employee!A:A,[1]Employee!D:D,"Not Found",0,1)</f>
        <v>PARALLAX, INC.</v>
      </c>
      <c r="G224" t="str">
        <f>_xlfn.XLOOKUP(E224,[1]Employee!A:A,[1]Employee!E:E,"Not Found")</f>
        <v>STORE - OPERATIONS</v>
      </c>
      <c r="H224" t="str">
        <f>_xlfn.XLOOKUP(E224,[1]Employee!A:A,[1]Employee!F:F,"not FOund")&amp;", "&amp;_xlfn.XLOOKUP(E224,[1]Employee!A:A,[1]Employee!G:G,"Not Founf")</f>
        <v>BRANCH HEAD -KC FLORIAD, HO LAS PINAS</v>
      </c>
      <c r="I224">
        <f>_xlfn.XLOOKUP(E224,[1]Employee!A:A,[1]Employee!I:I,"Not Found")</f>
        <v>9317657670</v>
      </c>
      <c r="J224">
        <v>45337</v>
      </c>
      <c r="K224" t="str">
        <f>_xlfn.XLOOKUP(E224,[1]Employee!A:A,[1]Employee!H:H,"Not Found")&amp;" "&amp;_xlfn.XLOOKUP(E224,[1]Employee!A:A,[1]Employee!K:K,"Not Found")</f>
        <v>DIRECT Active</v>
      </c>
      <c r="Q224" t="str">
        <f>VLOOKUP(A:A,'[1]Inventory Laptop'!A:B,2,0)</f>
        <v>FUJITSU</v>
      </c>
      <c r="R224" t="str">
        <f>VLOOKUP(A:A,'[1]Inventory Laptop'!A:C,3,0)</f>
        <v>UH-X</v>
      </c>
      <c r="S224" t="str">
        <f>VLOOKUP(A:A,'[1]Inventory Laptop'!A:H,4,0)</f>
        <v>i5/8 GB DDR4/512 GB SSD/12.0"/WIN 11 PRO 64 BIT /CHARGER/3 YRS WARRANTY</v>
      </c>
      <c r="T224" t="str">
        <f>VLOOKUP(A:A,'[1]Inventory Laptop'!A:H,5,0)</f>
        <v>Intel® Iris® Xe Graphics</v>
      </c>
      <c r="U224" t="str">
        <f>VLOOKUP(A:A,'[1]Inventory Laptop'!A:H,6,0)</f>
        <v>W/ BAG</v>
      </c>
      <c r="V224">
        <f>VLOOKUP(A:A,'[1]Inventory Laptop'!A:I,7,0)</f>
        <v>2156</v>
      </c>
      <c r="W224" t="str">
        <f>_xlfn.XLOOKUP($A224,'[1]Inventory Laptop'!A:A,'[1]Inventory Laptop'!H:H,1,0)</f>
        <v>GR8 TECH ENTERPRISE INC.</v>
      </c>
      <c r="X224" t="str">
        <f>VLOOKUP(A:A,'[1]Inventory Laptop'!A:O,11,0)</f>
        <v>PARALLAX, INC.</v>
      </c>
      <c r="Y224" t="str">
        <f>VLOOKUP(A:A,'[1]Inventory Laptop'!A:O,12,0)</f>
        <v>Store - Operations</v>
      </c>
      <c r="Z224" t="str">
        <f>VLOOKUP(A:A,'[1]Inventory Laptop'!A:O,13,0)</f>
        <v>AVPI-OPS-004</v>
      </c>
      <c r="AA224">
        <f>VLOOKUP(A:A,'[1]Inventory Laptop'!A:O,14,0)</f>
        <v>0</v>
      </c>
    </row>
    <row r="225" spans="1:27" x14ac:dyDescent="0.25">
      <c r="A225" t="s">
        <v>725</v>
      </c>
      <c r="B225" t="s">
        <v>45</v>
      </c>
      <c r="C225" t="s">
        <v>717</v>
      </c>
      <c r="D225" t="str">
        <f t="shared" si="3"/>
        <v xml:space="preserve">GARCELAZO, ONIL </v>
      </c>
      <c r="E225" t="s">
        <v>726</v>
      </c>
      <c r="F225" t="str">
        <f>_xlfn.XLOOKUP(E225,[1]Employee!A:A,[1]Employee!D:D,"Not Found",0,1)</f>
        <v>PARALLAX, INC.</v>
      </c>
      <c r="G225" t="str">
        <f>_xlfn.XLOOKUP(E225,[1]Employee!A:A,[1]Employee!E:E,"Not Found")</f>
        <v>STORE - OPERATIONS</v>
      </c>
      <c r="H225" t="str">
        <f>_xlfn.XLOOKUP(E225,[1]Employee!A:A,[1]Employee!F:F,"not FOund")&amp;", "&amp;_xlfn.XLOOKUP(E225,[1]Employee!A:A,[1]Employee!G:G,"Not Founf")</f>
        <v>BRANCH HEAD -CINEMA SJDM, HO LAS PINAS</v>
      </c>
      <c r="I225">
        <f>_xlfn.XLOOKUP(E225,[1]Employee!A:A,[1]Employee!I:I,"Not Found")</f>
        <v>9561304754</v>
      </c>
      <c r="J225">
        <v>45337</v>
      </c>
      <c r="K225" t="str">
        <f>_xlfn.XLOOKUP(E225,[1]Employee!A:A,[1]Employee!H:H,"Not Found")&amp;" "&amp;_xlfn.XLOOKUP(E225,[1]Employee!A:A,[1]Employee!K:K,"Not Found")</f>
        <v>DIRECT Active</v>
      </c>
      <c r="Q225" t="str">
        <f>VLOOKUP(A:A,'[1]Inventory Laptop'!A:B,2,0)</f>
        <v>FUJITSU</v>
      </c>
      <c r="R225" t="str">
        <f>VLOOKUP(A:A,'[1]Inventory Laptop'!A:C,3,0)</f>
        <v>UH-X</v>
      </c>
      <c r="S225" t="str">
        <f>VLOOKUP(A:A,'[1]Inventory Laptop'!A:H,4,0)</f>
        <v>i5/8 GB DDR4/512 GB SSD/12.0"/WIN 11 PRO 64 BIT /CHARGER/3 YRS WARRANTY</v>
      </c>
      <c r="T225" t="str">
        <f>VLOOKUP(A:A,'[1]Inventory Laptop'!A:H,5,0)</f>
        <v>Intel® Iris® Xe Graphics</v>
      </c>
      <c r="U225" t="str">
        <f>VLOOKUP(A:A,'[1]Inventory Laptop'!A:H,6,0)</f>
        <v>W/ BAG</v>
      </c>
      <c r="V225">
        <f>VLOOKUP(A:A,'[1]Inventory Laptop'!A:I,7,0)</f>
        <v>2156</v>
      </c>
      <c r="W225" t="str">
        <f>_xlfn.XLOOKUP($A225,'[1]Inventory Laptop'!A:A,'[1]Inventory Laptop'!H:H,1,0)</f>
        <v>GR8 TECH ENTERPRISE INC.</v>
      </c>
      <c r="X225" t="str">
        <f>VLOOKUP(A:A,'[1]Inventory Laptop'!A:O,11,0)</f>
        <v>PARALLAX, INC.</v>
      </c>
      <c r="Y225" t="str">
        <f>VLOOKUP(A:A,'[1]Inventory Laptop'!A:O,12,0)</f>
        <v>Store - Operations</v>
      </c>
      <c r="Z225" t="str">
        <f>VLOOKUP(A:A,'[1]Inventory Laptop'!A:O,13,0)</f>
        <v>AVPI-OPS-005</v>
      </c>
      <c r="AA225">
        <f>VLOOKUP(A:A,'[1]Inventory Laptop'!A:O,14,0)</f>
        <v>0</v>
      </c>
    </row>
    <row r="226" spans="1:27" x14ac:dyDescent="0.25">
      <c r="A226" t="s">
        <v>727</v>
      </c>
      <c r="B226" t="s">
        <v>45</v>
      </c>
      <c r="C226" t="s">
        <v>717</v>
      </c>
      <c r="D226" t="str">
        <f t="shared" si="3"/>
        <v xml:space="preserve">INTAL, RENEA FAYE </v>
      </c>
      <c r="E226" t="s">
        <v>728</v>
      </c>
      <c r="F226" t="str">
        <f>_xlfn.XLOOKUP(E226,[1]Employee!A:A,[1]Employee!D:D,"Not Found",0,1)</f>
        <v>PARALLAX, INC.</v>
      </c>
      <c r="G226" t="str">
        <f>_xlfn.XLOOKUP(E226,[1]Employee!A:A,[1]Employee!E:E,"Not Found")</f>
        <v>STORE - OPERATIONS</v>
      </c>
      <c r="H226" t="str">
        <f>_xlfn.XLOOKUP(E226,[1]Employee!A:A,[1]Employee!F:F,"not FOund")&amp;", "&amp;_xlfn.XLOOKUP(E226,[1]Employee!A:A,[1]Employee!G:G,"Not Founf")</f>
        <v>BRANCH HEAD -CINEMA MALOLOS, HO LAS PINAS</v>
      </c>
      <c r="I226">
        <f>_xlfn.XLOOKUP(E226,[1]Employee!A:A,[1]Employee!I:I,"Not Found")</f>
        <v>9166544044</v>
      </c>
      <c r="J226">
        <v>45337</v>
      </c>
      <c r="K226" t="str">
        <f>_xlfn.XLOOKUP(E226,[1]Employee!A:A,[1]Employee!H:H,"Not Found")&amp;" "&amp;_xlfn.XLOOKUP(E226,[1]Employee!A:A,[1]Employee!K:K,"Not Found")</f>
        <v>DIRECT Active</v>
      </c>
      <c r="Q226" t="str">
        <f>VLOOKUP(A:A,'[1]Inventory Laptop'!A:B,2,0)</f>
        <v>FUJITSU</v>
      </c>
      <c r="R226" t="str">
        <f>VLOOKUP(A:A,'[1]Inventory Laptop'!A:C,3,0)</f>
        <v>UH-X</v>
      </c>
      <c r="S226" t="str">
        <f>VLOOKUP(A:A,'[1]Inventory Laptop'!A:H,4,0)</f>
        <v>i5/8 GB DDR4/512 GB SSD/12.0"/WIN 11 PRO 64 BIT /CHARGER/3 YRS WARRANTY</v>
      </c>
      <c r="T226" t="str">
        <f>VLOOKUP(A:A,'[1]Inventory Laptop'!A:H,5,0)</f>
        <v>Intel® Iris® Xe Graphics</v>
      </c>
      <c r="U226" t="str">
        <f>VLOOKUP(A:A,'[1]Inventory Laptop'!A:H,6,0)</f>
        <v>W/ BAG</v>
      </c>
      <c r="V226">
        <f>VLOOKUP(A:A,'[1]Inventory Laptop'!A:I,7,0)</f>
        <v>2156</v>
      </c>
      <c r="W226" t="str">
        <f>_xlfn.XLOOKUP($A226,'[1]Inventory Laptop'!A:A,'[1]Inventory Laptop'!H:H,1,0)</f>
        <v>GR8 TECH ENTERPRISE INC.</v>
      </c>
      <c r="X226" t="str">
        <f>VLOOKUP(A:A,'[1]Inventory Laptop'!A:O,11,0)</f>
        <v>PARALLAX, INC.</v>
      </c>
      <c r="Y226" t="str">
        <f>VLOOKUP(A:A,'[1]Inventory Laptop'!A:O,12,0)</f>
        <v>Store - Operations</v>
      </c>
      <c r="Z226" t="str">
        <f>VLOOKUP(A:A,'[1]Inventory Laptop'!A:O,13,0)</f>
        <v>AVPI-OPS-006</v>
      </c>
      <c r="AA226">
        <f>VLOOKUP(A:A,'[1]Inventory Laptop'!A:O,14,0)</f>
        <v>0</v>
      </c>
    </row>
    <row r="227" spans="1:27" x14ac:dyDescent="0.25">
      <c r="A227" t="s">
        <v>729</v>
      </c>
      <c r="B227" t="s">
        <v>45</v>
      </c>
      <c r="C227" t="s">
        <v>717</v>
      </c>
      <c r="D227" t="str">
        <f t="shared" si="3"/>
        <v xml:space="preserve">COOK, JAEN MARIE  </v>
      </c>
      <c r="E227" t="s">
        <v>730</v>
      </c>
      <c r="F227" t="str">
        <f>_xlfn.XLOOKUP(E227,[1]Employee!A:A,[1]Employee!D:D,"Not Found",0,1)</f>
        <v>PARALLAX, INC.</v>
      </c>
      <c r="G227" t="str">
        <f>_xlfn.XLOOKUP(E227,[1]Employee!A:A,[1]Employee!E:E,"Not Found")</f>
        <v>STORE - OPERATIONS</v>
      </c>
      <c r="H227" t="str">
        <f>_xlfn.XLOOKUP(E227,[1]Employee!A:A,[1]Employee!F:F,"not FOund")&amp;", "&amp;_xlfn.XLOOKUP(E227,[1]Employee!A:A,[1]Employee!G:G,"Not Founf")</f>
        <v>BRANCH HEAD -CINEMA MALOLOS, HO LAS PINAS</v>
      </c>
      <c r="I227">
        <f>_xlfn.XLOOKUP(E227,[1]Employee!A:A,[1]Employee!I:I,"Not Found")</f>
        <v>9812790325</v>
      </c>
      <c r="J227">
        <v>45337</v>
      </c>
      <c r="K227" t="str">
        <f>_xlfn.XLOOKUP(E227,[1]Employee!A:A,[1]Employee!H:H,"Not Found")&amp;" "&amp;_xlfn.XLOOKUP(E227,[1]Employee!A:A,[1]Employee!K:K,"Not Found")</f>
        <v>DIRECT Active</v>
      </c>
      <c r="Q227" t="str">
        <f>VLOOKUP(A:A,'[1]Inventory Laptop'!A:B,2,0)</f>
        <v>FUJITSU</v>
      </c>
      <c r="R227" t="str">
        <f>VLOOKUP(A:A,'[1]Inventory Laptop'!A:C,3,0)</f>
        <v>UH-X</v>
      </c>
      <c r="S227" t="str">
        <f>VLOOKUP(A:A,'[1]Inventory Laptop'!A:H,4,0)</f>
        <v>i5/8 GB DDR4/512 GB SSD/12.0"/WIN 11 PRO 64 BIT /CHARGER/3 YRS WARRANTY</v>
      </c>
      <c r="T227" t="str">
        <f>VLOOKUP(A:A,'[1]Inventory Laptop'!A:H,5,0)</f>
        <v>Intel® Iris® Xe Graphics</v>
      </c>
      <c r="U227" t="str">
        <f>VLOOKUP(A:A,'[1]Inventory Laptop'!A:H,6,0)</f>
        <v>W/ BAG</v>
      </c>
      <c r="V227">
        <f>VLOOKUP(A:A,'[1]Inventory Laptop'!A:I,7,0)</f>
        <v>2156</v>
      </c>
      <c r="W227" t="str">
        <f>_xlfn.XLOOKUP($A227,'[1]Inventory Laptop'!A:A,'[1]Inventory Laptop'!H:H,1,0)</f>
        <v>GR8 TECH ENTERPRISE INC.</v>
      </c>
      <c r="X227" t="str">
        <f>VLOOKUP(A:A,'[1]Inventory Laptop'!A:O,11,0)</f>
        <v>PARALLAX, INC.</v>
      </c>
      <c r="Y227" t="str">
        <f>VLOOKUP(A:A,'[1]Inventory Laptop'!A:O,12,0)</f>
        <v>Store - Operations</v>
      </c>
      <c r="Z227" t="str">
        <f>VLOOKUP(A:A,'[1]Inventory Laptop'!A:O,13,0)</f>
        <v>AVPI-OPS-007</v>
      </c>
      <c r="AA227">
        <f>VLOOKUP(A:A,'[1]Inventory Laptop'!A:O,14,0)</f>
        <v>0</v>
      </c>
    </row>
    <row r="228" spans="1:27" x14ac:dyDescent="0.25">
      <c r="A228" t="s">
        <v>731</v>
      </c>
      <c r="B228" t="s">
        <v>45</v>
      </c>
      <c r="C228" t="s">
        <v>732</v>
      </c>
      <c r="D228" t="str">
        <f t="shared" si="3"/>
        <v xml:space="preserve">VILLAR, ANGELICA </v>
      </c>
      <c r="E228" t="s">
        <v>164</v>
      </c>
      <c r="F228" t="str">
        <f>_xlfn.XLOOKUP(E228,[1]Employee!A:A,[1]Employee!D:D,"Not Found",0,1)</f>
        <v>CMSTAR MANAGEMENT, INC.</v>
      </c>
      <c r="G228" t="str">
        <f>_xlfn.XLOOKUP(E228,[1]Employee!A:A,[1]Employee!E:E,"Not Found")</f>
        <v>STORE - OPERATIONS</v>
      </c>
      <c r="H228" t="str">
        <f>_xlfn.XLOOKUP(E228,[1]Employee!A:A,[1]Employee!F:F,"not FOund")&amp;", "&amp;_xlfn.XLOOKUP(E228,[1]Employee!A:A,[1]Employee!G:G,"Not Founf")</f>
        <v>BAKEMYDAY HEAD , HO LAS PINAS</v>
      </c>
      <c r="I228">
        <f>_xlfn.XLOOKUP(E228,[1]Employee!A:A,[1]Employee!I:I,"Not Found")</f>
        <v>0</v>
      </c>
      <c r="J228">
        <v>45342</v>
      </c>
      <c r="K228" t="str">
        <f>_xlfn.XLOOKUP(E228,[1]Employee!A:A,[1]Employee!H:H,"Not Found")&amp;" "&amp;_xlfn.XLOOKUP(E228,[1]Employee!A:A,[1]Employee!K:K,"Not Found")</f>
        <v>DIRECT Active</v>
      </c>
      <c r="Q228" t="str">
        <f>VLOOKUP(A:A,'[1]Inventory Laptop'!A:B,2,0)</f>
        <v>HP</v>
      </c>
      <c r="R228" t="str">
        <f>VLOOKUP(A:A,'[1]Inventory Laptop'!A:C,3,0)</f>
        <v>HP PROBOOK 440 G9</v>
      </c>
      <c r="S228" t="str">
        <f>VLOOKUP(A:A,'[1]Inventory Laptop'!A:H,4,0)</f>
        <v>I5/16GB/512 GB SSD /14''/WIN 11 PRO 64 BIT/CHARGER/3 YRS WARRANTY</v>
      </c>
      <c r="T228" t="str">
        <f>VLOOKUP(A:A,'[1]Inventory Laptop'!A:H,5,0)</f>
        <v>Intel® Iris® Xe Graphics</v>
      </c>
      <c r="U228" t="str">
        <f>VLOOKUP(A:A,'[1]Inventory Laptop'!A:H,6,0)</f>
        <v>W/ BAG</v>
      </c>
      <c r="V228">
        <f>VLOOKUP(A:A,'[1]Inventory Laptop'!A:I,7,0)</f>
        <v>120869</v>
      </c>
      <c r="W228" t="str">
        <f>_xlfn.XLOOKUP($A228,'[1]Inventory Laptop'!A:A,'[1]Inventory Laptop'!H:H,1,0)</f>
        <v>GR8 TECH ENTERPRISE INC.</v>
      </c>
      <c r="X228" t="str">
        <f>VLOOKUP(A:A,'[1]Inventory Laptop'!A:O,11,0)</f>
        <v>CMSTAR MANAGEMENT, INC.</v>
      </c>
      <c r="Y228" t="str">
        <f>VLOOKUP(A:A,'[1]Inventory Laptop'!A:O,12,0)</f>
        <v>Central - Operations</v>
      </c>
      <c r="Z228" t="str">
        <f>VLOOKUP(A:A,'[1]Inventory Laptop'!A:O,13,0)</f>
        <v>AVCMI-OPS-008</v>
      </c>
      <c r="AA228">
        <f>VLOOKUP(A:A,'[1]Inventory Laptop'!A:O,14,0)</f>
        <v>0</v>
      </c>
    </row>
    <row r="229" spans="1:27" x14ac:dyDescent="0.25">
      <c r="A229" t="s">
        <v>733</v>
      </c>
      <c r="B229" t="s">
        <v>45</v>
      </c>
      <c r="C229" t="s">
        <v>732</v>
      </c>
      <c r="D229" t="str">
        <f t="shared" si="3"/>
        <v xml:space="preserve">ARCE, MA. ROSARIO </v>
      </c>
      <c r="E229" t="s">
        <v>577</v>
      </c>
      <c r="F229" t="str">
        <f>_xlfn.XLOOKUP(E229,[1]Employee!A:A,[1]Employee!D:D,"Not Found",0,1)</f>
        <v>THE VILLAGE SERVER, INC.</v>
      </c>
      <c r="G229" t="str">
        <f>_xlfn.XLOOKUP(E229,[1]Employee!A:A,[1]Employee!E:E,"Not Found")</f>
        <v>CENTRAL - OPERATIONS</v>
      </c>
      <c r="H229" t="str">
        <f>_xlfn.XLOOKUP(E229,[1]Employee!A:A,[1]Employee!F:F,"not FOund")&amp;", "&amp;_xlfn.XLOOKUP(E229,[1]Employee!A:A,[1]Employee!G:G,"Not Founf")</f>
        <v>OPERATION HEAD, HO LAS PINAS</v>
      </c>
      <c r="I229">
        <f>_xlfn.XLOOKUP(E229,[1]Employee!A:A,[1]Employee!I:I,"Not Found")</f>
        <v>9190811413</v>
      </c>
      <c r="J229">
        <v>45338</v>
      </c>
      <c r="K229" t="str">
        <f>_xlfn.XLOOKUP(E229,[1]Employee!A:A,[1]Employee!H:H,"Not Found")&amp;" "&amp;_xlfn.XLOOKUP(E229,[1]Employee!A:A,[1]Employee!K:K,"Not Found")</f>
        <v>DIRECT Active</v>
      </c>
      <c r="Q229" t="str">
        <f>VLOOKUP(A:A,'[1]Inventory Laptop'!A:B,2,0)</f>
        <v>HP</v>
      </c>
      <c r="R229" t="str">
        <f>VLOOKUP(A:A,'[1]Inventory Laptop'!A:C,3,0)</f>
        <v>HP PROBOOK 440 G9</v>
      </c>
      <c r="S229" t="str">
        <f>VLOOKUP(A:A,'[1]Inventory Laptop'!A:H,4,0)</f>
        <v>I5/16GB/512 GB SSD /14''/WIN 11 PRO 64 BIT/CHARGER/3 YRS WARRANTY</v>
      </c>
      <c r="T229" t="str">
        <f>VLOOKUP(A:A,'[1]Inventory Laptop'!A:H,5,0)</f>
        <v>Intel® Iris® Xe Graphics</v>
      </c>
      <c r="U229" t="str">
        <f>VLOOKUP(A:A,'[1]Inventory Laptop'!A:H,6,0)</f>
        <v>W/ BAG</v>
      </c>
      <c r="V229">
        <f>VLOOKUP(A:A,'[1]Inventory Laptop'!A:I,7,0)</f>
        <v>120869</v>
      </c>
      <c r="W229" t="str">
        <f>_xlfn.XLOOKUP($A229,'[1]Inventory Laptop'!A:A,'[1]Inventory Laptop'!H:H,1,0)</f>
        <v>GR8 TECH ENTERPRISE INC.</v>
      </c>
      <c r="X229" t="str">
        <f>VLOOKUP(A:A,'[1]Inventory Laptop'!A:O,11,0)</f>
        <v>CMSTAR MANAGEMENT, INC.</v>
      </c>
      <c r="Y229" t="str">
        <f>VLOOKUP(A:A,'[1]Inventory Laptop'!A:O,12,0)</f>
        <v>Central - Operations</v>
      </c>
      <c r="Z229" t="str">
        <f>VLOOKUP(A:A,'[1]Inventory Laptop'!A:O,13,0)</f>
        <v>AVCMI-OPS-009</v>
      </c>
      <c r="AA229">
        <f>VLOOKUP(A:A,'[1]Inventory Laptop'!A:O,14,0)</f>
        <v>0</v>
      </c>
    </row>
    <row r="230" spans="1:27" x14ac:dyDescent="0.25">
      <c r="A230" t="s">
        <v>734</v>
      </c>
      <c r="B230" t="s">
        <v>735</v>
      </c>
      <c r="C230" t="s">
        <v>717</v>
      </c>
      <c r="D230" t="str">
        <f t="shared" si="3"/>
        <v xml:space="preserve">FULE, MARC NICHOLAS </v>
      </c>
      <c r="E230" t="s">
        <v>736</v>
      </c>
      <c r="F230" t="str">
        <f>_xlfn.XLOOKUP(E230,[1]Employee!A:A,[1]Employee!D:D,"Not Found",0,1)</f>
        <v>PARALLAX, INC.</v>
      </c>
      <c r="G230" t="str">
        <f>_xlfn.XLOOKUP(E230,[1]Employee!A:A,[1]Employee!E:E,"Not Found")</f>
        <v>CENTRAL - OPERATIONS</v>
      </c>
      <c r="H230" t="str">
        <f>_xlfn.XLOOKUP(E230,[1]Employee!A:A,[1]Employee!F:F,"not FOund")&amp;", "&amp;_xlfn.XLOOKUP(E230,[1]Employee!A:A,[1]Employee!G:G,"Not Founf")</f>
        <v>BRANCH HEAD, KC EVIA</v>
      </c>
      <c r="I230">
        <f>_xlfn.XLOOKUP(E230,[1]Employee!A:A,[1]Employee!I:I,"Not Found")</f>
        <v>9064817611</v>
      </c>
      <c r="J230">
        <v>45337</v>
      </c>
      <c r="K230" t="str">
        <f>_xlfn.XLOOKUP(E230,[1]Employee!A:A,[1]Employee!H:H,"Not Found")&amp;" "&amp;_xlfn.XLOOKUP(E230,[1]Employee!A:A,[1]Employee!K:K,"Not Found")</f>
        <v>DIRECT Active</v>
      </c>
      <c r="Q230" t="str">
        <f>VLOOKUP(A:A,'[1]Inventory Laptop'!A:B,2,0)</f>
        <v>FUJITSU</v>
      </c>
      <c r="R230" t="str">
        <f>VLOOKUP(A:A,'[1]Inventory Laptop'!A:C,3,0)</f>
        <v>UH-X</v>
      </c>
      <c r="S230" t="str">
        <f>VLOOKUP(A:A,'[1]Inventory Laptop'!A:H,4,0)</f>
        <v>i5/8 GB DDR4/512 GB SSD/12.0"/WIN 11 PRO 64 BIT /CHARGER/3 YRS WARRANTY</v>
      </c>
      <c r="T230" t="str">
        <f>VLOOKUP(A:A,'[1]Inventory Laptop'!A:H,5,0)</f>
        <v>Intel® Iris® Xe Graphics</v>
      </c>
      <c r="U230" t="str">
        <f>VLOOKUP(A:A,'[1]Inventory Laptop'!A:H,6,0)</f>
        <v>W/ BAG</v>
      </c>
      <c r="V230">
        <f>VLOOKUP(A:A,'[1]Inventory Laptop'!A:I,7,0)</f>
        <v>0</v>
      </c>
      <c r="W230" t="str">
        <f>_xlfn.XLOOKUP($A230,'[1]Inventory Laptop'!A:A,'[1]Inventory Laptop'!H:H,1,0)</f>
        <v>GR8 TECH ENTERPRISE INC.</v>
      </c>
      <c r="X230" t="str">
        <f>VLOOKUP(A:A,'[1]Inventory Laptop'!A:O,11,0)</f>
        <v>PARALLAX, INC.</v>
      </c>
      <c r="Y230" t="str">
        <f>VLOOKUP(A:A,'[1]Inventory Laptop'!A:O,12,0)</f>
        <v>Store - Operations</v>
      </c>
      <c r="Z230" t="str">
        <f>VLOOKUP(A:A,'[1]Inventory Laptop'!A:O,13,0)</f>
        <v>AVPI-OPS-011</v>
      </c>
      <c r="AA230">
        <f>VLOOKUP(A:A,'[1]Inventory Laptop'!A:O,14,0)</f>
        <v>0</v>
      </c>
    </row>
    <row r="231" spans="1:27" x14ac:dyDescent="0.25">
      <c r="A231" t="s">
        <v>737</v>
      </c>
      <c r="B231" t="s">
        <v>45</v>
      </c>
      <c r="C231" t="s">
        <v>738</v>
      </c>
      <c r="D231" t="str">
        <f t="shared" si="3"/>
        <v xml:space="preserve">PAKINGAN, OLIVIA KRISTINE </v>
      </c>
      <c r="E231" t="s">
        <v>739</v>
      </c>
      <c r="F231" t="str">
        <f>_xlfn.XLOOKUP(E231,[1]Employee!A:A,[1]Employee!D:D,"Not Found",0,1)</f>
        <v>CMSTAR MANAGEMENT, INC.</v>
      </c>
      <c r="G231" t="str">
        <f>_xlfn.XLOOKUP(E231,[1]Employee!A:A,[1]Employee!E:E,"Not Found")</f>
        <v>CENTRAL OPERATIONS</v>
      </c>
      <c r="H231" t="str">
        <f>_xlfn.XLOOKUP(E231,[1]Employee!A:A,[1]Employee!F:F,"not FOund")&amp;", "&amp;_xlfn.XLOOKUP(E231,[1]Employee!A:A,[1]Employee!G:G,"Not Founf")</f>
        <v>AREA MANAGER, HO LAS PINAS</v>
      </c>
      <c r="I231">
        <f>_xlfn.XLOOKUP(E231,[1]Employee!A:A,[1]Employee!I:I,"Not Found")</f>
        <v>9998871696</v>
      </c>
      <c r="J231">
        <v>45343</v>
      </c>
      <c r="K231" t="str">
        <f>_xlfn.XLOOKUP(E231,[1]Employee!A:A,[1]Employee!H:H,"Not Found")&amp;" "&amp;_xlfn.XLOOKUP(E231,[1]Employee!A:A,[1]Employee!K:K,"Not Found")</f>
        <v>DIRECT Active</v>
      </c>
      <c r="Q231" t="str">
        <f>VLOOKUP(A:A,'[1]Inventory Laptop'!A:B,2,0)</f>
        <v>DELL</v>
      </c>
      <c r="R231" t="str">
        <f>VLOOKUP(A:A,'[1]Inventory Laptop'!A:C,3,0)</f>
        <v>5630 VOSTRO</v>
      </c>
      <c r="S231" t="str">
        <f>VLOOKUP(A:A,'[1]Inventory Laptop'!A:H,4,0)</f>
        <v>i7/16 GB DDR4/512 GB SSD/15.6"/WIN 11 PRO 64 BIT /CHARGER/3 YRS WARRANTY</v>
      </c>
      <c r="T231" t="str">
        <f>VLOOKUP(A:A,'[1]Inventory Laptop'!A:H,5,0)</f>
        <v>NVIDIA RTX 2050 w/ 4GB GDDR6</v>
      </c>
      <c r="U231" t="str">
        <f>VLOOKUP(A:A,'[1]Inventory Laptop'!A:H,6,0)</f>
        <v>W/ BAG</v>
      </c>
      <c r="V231">
        <f>VLOOKUP(A:A,'[1]Inventory Laptop'!A:I,7,0)</f>
        <v>8100034809</v>
      </c>
      <c r="W231" t="str">
        <f>_xlfn.XLOOKUP($A231,'[1]Inventory Laptop'!A:A,'[1]Inventory Laptop'!H:H,1,0)</f>
        <v>YNZAL MARKETING CORP</v>
      </c>
      <c r="X231" t="str">
        <f>VLOOKUP(A:A,'[1]Inventory Laptop'!A:O,11,0)</f>
        <v>FAMILY SHOPPERS UNLIMITED, INC.</v>
      </c>
      <c r="Y231" t="str">
        <f>VLOOKUP(A:A,'[1]Inventory Laptop'!A:O,12,0)</f>
        <v>Merchandising</v>
      </c>
      <c r="Z231" t="str">
        <f>VLOOKUP(A:A,'[1]Inventory Laptop'!A:O,13,0)</f>
        <v>AVFSUI-MER-002</v>
      </c>
      <c r="AA231">
        <f>VLOOKUP(A:A,'[1]Inventory Laptop'!A:O,14,0)</f>
        <v>0</v>
      </c>
    </row>
    <row r="232" spans="1:27" x14ac:dyDescent="0.25">
      <c r="A232" t="s">
        <v>740</v>
      </c>
      <c r="B232" t="s">
        <v>45</v>
      </c>
      <c r="C232" t="s">
        <v>741</v>
      </c>
      <c r="D232" t="str">
        <f t="shared" si="3"/>
        <v xml:space="preserve">PORRAS, KIM </v>
      </c>
      <c r="E232" t="s">
        <v>742</v>
      </c>
      <c r="F232" t="str">
        <f>_xlfn.XLOOKUP(E232,[1]Employee!A:A,[1]Employee!D:D,"Not Found",0,1)</f>
        <v>THE VILLAGE SERVER, INC.</v>
      </c>
      <c r="G232" t="str">
        <f>_xlfn.XLOOKUP(E232,[1]Employee!A:A,[1]Employee!E:E,"Not Found")</f>
        <v>INFORMATION TECHNOLOGY</v>
      </c>
      <c r="H232" t="str">
        <f>_xlfn.XLOOKUP(E232,[1]Employee!A:A,[1]Employee!F:F,"not FOund")&amp;", "&amp;_xlfn.XLOOKUP(E232,[1]Employee!A:A,[1]Employee!G:G,"Not Founf")</f>
        <v>SYSTEM ADMINISTRATOR, HO LAS PINAS</v>
      </c>
      <c r="I232">
        <f>_xlfn.XLOOKUP(E232,[1]Employee!A:A,[1]Employee!I:I,"Not Found")</f>
        <v>9985889693</v>
      </c>
      <c r="J232">
        <v>45343</v>
      </c>
      <c r="K232" t="str">
        <f>_xlfn.XLOOKUP(E232,[1]Employee!A:A,[1]Employee!H:H,"Not Found")&amp;" "&amp;_xlfn.XLOOKUP(E232,[1]Employee!A:A,[1]Employee!K:K,"Not Found")</f>
        <v>DIRECT Active</v>
      </c>
      <c r="Q232" t="str">
        <f>VLOOKUP(A:A,'[1]Inventory Laptop'!A:B,2,0)</f>
        <v>HP</v>
      </c>
      <c r="R232" t="str">
        <f>VLOOKUP(A:A,'[1]Inventory Laptop'!A:C,3,0)</f>
        <v>450 G10 PROBOOK</v>
      </c>
      <c r="S232" t="str">
        <f>VLOOKUP(A:A,'[1]Inventory Laptop'!A:H,4,0)</f>
        <v>i5/16 GB DDR4/512 GB SSD/15.6"/WIN 10 PRO 64 BIT/CHARGER/3 YRS WARRANTY</v>
      </c>
      <c r="T232" t="str">
        <f>VLOOKUP(A:A,'[1]Inventory Laptop'!A:H,5,0)</f>
        <v>Intel UHD Graphics</v>
      </c>
      <c r="U232" t="str">
        <f>VLOOKUP(A:A,'[1]Inventory Laptop'!A:H,6,0)</f>
        <v>W/ BAG</v>
      </c>
      <c r="V232">
        <f>VLOOKUP(A:A,'[1]Inventory Laptop'!A:I,7,0)</f>
        <v>121717</v>
      </c>
      <c r="W232" t="str">
        <f>_xlfn.XLOOKUP($A232,'[1]Inventory Laptop'!A:A,'[1]Inventory Laptop'!H:H,1,0)</f>
        <v>GR8 TECH ENTERPRISE INC.</v>
      </c>
      <c r="X232" t="str">
        <f>VLOOKUP(A:A,'[1]Inventory Laptop'!A:O,11,0)</f>
        <v>THE VILLAGE SERVER, INC.</v>
      </c>
      <c r="Y232" t="str">
        <f>VLOOKUP(A:A,'[1]Inventory Laptop'!A:O,12,0)</f>
        <v>Information Technology</v>
      </c>
      <c r="Z232" t="str">
        <f>VLOOKUP(A:A,'[1]Inventory Laptop'!A:O,13,0)</f>
        <v>AVTVSI-ITG-001</v>
      </c>
      <c r="AA232">
        <f>VLOOKUP(A:A,'[1]Inventory Laptop'!A:O,14,0)</f>
        <v>0</v>
      </c>
    </row>
    <row r="233" spans="1:27" x14ac:dyDescent="0.25">
      <c r="A233" t="s">
        <v>743</v>
      </c>
      <c r="B233" t="s">
        <v>45</v>
      </c>
      <c r="C233" t="s">
        <v>662</v>
      </c>
      <c r="D233" t="str">
        <f t="shared" si="3"/>
        <v xml:space="preserve">ROMA, BEVERLY </v>
      </c>
      <c r="E233" t="s">
        <v>686</v>
      </c>
      <c r="F233" t="str">
        <f>_xlfn.XLOOKUP(E233,[1]Employee!A:A,[1]Employee!D:D,"Not Found",0,1)</f>
        <v>ALLDAY RETAIL CONCEPTS INC.</v>
      </c>
      <c r="G233" t="str">
        <f>_xlfn.XLOOKUP(E233,[1]Employee!A:A,[1]Employee!E:E,"Not Found")</f>
        <v>HUMAN RESOURCES</v>
      </c>
      <c r="H233" t="str">
        <f>_xlfn.XLOOKUP(E233,[1]Employee!A:A,[1]Employee!F:F,"not FOund")&amp;", "&amp;_xlfn.XLOOKUP(E233,[1]Employee!A:A,[1]Employee!G:G,"Not Founf")</f>
        <v>TRAINING ASSISTANT, HO LAS PINAS</v>
      </c>
      <c r="I233">
        <f>_xlfn.XLOOKUP(E233,[1]Employee!A:A,[1]Employee!I:I,"Not Found")</f>
        <v>9611719778</v>
      </c>
      <c r="J233">
        <v>45349</v>
      </c>
      <c r="K233" t="str">
        <f>_xlfn.XLOOKUP(E233,[1]Employee!A:A,[1]Employee!H:H,"Not Found")&amp;" "&amp;_xlfn.XLOOKUP(E233,[1]Employee!A:A,[1]Employee!K:K,"Not Found")</f>
        <v>DIRECT Active</v>
      </c>
      <c r="Q233" t="str">
        <f>VLOOKUP(A:A,'[1]Inventory Laptop'!A:B,2,0)</f>
        <v>HP</v>
      </c>
      <c r="R233" t="str">
        <f>VLOOKUP(A:A,'[1]Inventory Laptop'!A:C,3,0)</f>
        <v>HP PROBOOK 440 G9</v>
      </c>
      <c r="S233" t="str">
        <f>VLOOKUP(A:A,'[1]Inventory Laptop'!A:H,4,0)</f>
        <v>i5/16 GB DDR4/512 GB SSD/14.0"/WIN 10 PRO 64 BIT/CHARGER/3 YRS WARRANTY</v>
      </c>
      <c r="T233" t="str">
        <f>VLOOKUP(A:A,'[1]Inventory Laptop'!A:H,5,0)</f>
        <v>Intel UHD Graphics</v>
      </c>
      <c r="U233" t="str">
        <f>VLOOKUP(A:A,'[1]Inventory Laptop'!A:H,6,0)</f>
        <v>W/ BAG</v>
      </c>
      <c r="V233">
        <f>VLOOKUP(A:A,'[1]Inventory Laptop'!A:I,7,0)</f>
        <v>7900344990</v>
      </c>
      <c r="W233" t="str">
        <f>_xlfn.XLOOKUP($A233,'[1]Inventory Laptop'!A:A,'[1]Inventory Laptop'!H:H,1,0)</f>
        <v>GR8 TECH ENTERPRISE INC.</v>
      </c>
      <c r="X233" t="str">
        <f>VLOOKUP(A:A,'[1]Inventory Laptop'!A:O,11,0)</f>
        <v>ALLGREEN RETAIL, INC.</v>
      </c>
      <c r="Y233" t="str">
        <f>VLOOKUP(A:A,'[1]Inventory Laptop'!A:O,12,0)</f>
        <v>Training</v>
      </c>
      <c r="Z233" t="str">
        <f>VLOOKUP(A:A,'[1]Inventory Laptop'!A:O,13,0)</f>
        <v>AVAGRI-TRA-001</v>
      </c>
      <c r="AA233">
        <f>VLOOKUP(A:A,'[1]Inventory Laptop'!A:O,14,0)</f>
        <v>0</v>
      </c>
    </row>
    <row r="234" spans="1:27" x14ac:dyDescent="0.25">
      <c r="A234" t="s">
        <v>744</v>
      </c>
      <c r="B234" t="s">
        <v>45</v>
      </c>
      <c r="C234" t="s">
        <v>745</v>
      </c>
      <c r="D234" t="str">
        <f t="shared" si="3"/>
        <v xml:space="preserve">JOSE, ELAINE JOYCE </v>
      </c>
      <c r="E234" t="s">
        <v>253</v>
      </c>
      <c r="F234" t="str">
        <f>_xlfn.XLOOKUP(E234,[1]Employee!A:A,[1]Employee!D:D,"Not Found",0,1)</f>
        <v>THE VILLAGE SERVER, INC.</v>
      </c>
      <c r="G234" t="str">
        <f>_xlfn.XLOOKUP(E234,[1]Employee!A:A,[1]Employee!E:E,"Not Found")</f>
        <v>ACCOUNTING</v>
      </c>
      <c r="H234" t="str">
        <f>_xlfn.XLOOKUP(E234,[1]Employee!A:A,[1]Employee!F:F,"not FOund")&amp;", "&amp;_xlfn.XLOOKUP(E234,[1]Employee!A:A,[1]Employee!G:G,"Not Founf")</f>
        <v>JUNIOR COST ACCOUNTANT, HO LAS PINAS</v>
      </c>
      <c r="I234">
        <f>_xlfn.XLOOKUP(E234,[1]Employee!A:A,[1]Employee!I:I,"Not Found")</f>
        <v>9451730272</v>
      </c>
      <c r="J234">
        <v>45350</v>
      </c>
      <c r="K234" t="str">
        <f>_xlfn.XLOOKUP(E234,[1]Employee!A:A,[1]Employee!H:H,"Not Found")&amp;" "&amp;_xlfn.XLOOKUP(E234,[1]Employee!A:A,[1]Employee!K:K,"Not Found")</f>
        <v>DIRECT Active</v>
      </c>
      <c r="Q234" t="str">
        <f>VLOOKUP(A:A,'[1]Inventory Laptop'!A:B,2,0)</f>
        <v>HP</v>
      </c>
      <c r="R234" t="str">
        <f>VLOOKUP(A:A,'[1]Inventory Laptop'!A:C,3,0)</f>
        <v>450 G10 PROBOOK</v>
      </c>
      <c r="S234" t="str">
        <f>VLOOKUP(A:A,'[1]Inventory Laptop'!A:H,4,0)</f>
        <v>i5/16 GB DDR4/512 GB SSD/14.0"/WIN 10 PRO 64 BIT/CHARGER/3 YRS WARRANTY</v>
      </c>
      <c r="T234" t="str">
        <f>VLOOKUP(A:A,'[1]Inventory Laptop'!A:H,5,0)</f>
        <v>Intel UHD Graphics</v>
      </c>
      <c r="U234" t="str">
        <f>VLOOKUP(A:A,'[1]Inventory Laptop'!A:H,6,0)</f>
        <v>W/ BAG</v>
      </c>
      <c r="V234">
        <f>VLOOKUP(A:A,'[1]Inventory Laptop'!A:I,7,0)</f>
        <v>5025</v>
      </c>
      <c r="W234" t="str">
        <f>_xlfn.XLOOKUP($A234,'[1]Inventory Laptop'!A:A,'[1]Inventory Laptop'!H:H,1,0)</f>
        <v>YNZAL MARKETING CORP</v>
      </c>
      <c r="X234" t="str">
        <f>VLOOKUP(A:A,'[1]Inventory Laptop'!A:O,11,0)</f>
        <v>THE VILLAGE SERVER, INC.</v>
      </c>
      <c r="Y234" t="str">
        <f>VLOOKUP(A:A,'[1]Inventory Laptop'!A:O,12,0)</f>
        <v>Accounting</v>
      </c>
      <c r="Z234" t="str">
        <f>VLOOKUP(A:A,'[1]Inventory Laptop'!A:O,13,0)</f>
        <v>AVTVSI-ACC-007</v>
      </c>
      <c r="AA234">
        <f>VLOOKUP(A:A,'[1]Inventory Laptop'!A:O,14,0)</f>
        <v>0</v>
      </c>
    </row>
    <row r="235" spans="1:27" x14ac:dyDescent="0.25">
      <c r="A235" t="s">
        <v>746</v>
      </c>
      <c r="B235" t="s">
        <v>45</v>
      </c>
      <c r="C235" t="s">
        <v>747</v>
      </c>
      <c r="D235" t="str">
        <f t="shared" si="3"/>
        <v xml:space="preserve">MANUEL, JHAEL </v>
      </c>
      <c r="E235" t="s">
        <v>748</v>
      </c>
      <c r="F235" t="str">
        <f>_xlfn.XLOOKUP(E235,[1]Employee!A:A,[1]Employee!D:D,"Not Found",0,1)</f>
        <v>ALLGREEN RETAIL, INC.</v>
      </c>
      <c r="G235" t="str">
        <f>_xlfn.XLOOKUP(E235,[1]Employee!A:A,[1]Employee!E:E,"Not Found")</f>
        <v>CENTRAL OPERATIONS</v>
      </c>
      <c r="H235" t="str">
        <f>_xlfn.XLOOKUP(E235,[1]Employee!A:A,[1]Employee!F:F,"not FOund")&amp;", "&amp;_xlfn.XLOOKUP(E235,[1]Employee!A:A,[1]Employee!G:G,"Not Founf")</f>
        <v>AREA MANAGER, HO LAS PINAS</v>
      </c>
      <c r="I235">
        <f>_xlfn.XLOOKUP(E235,[1]Employee!A:A,[1]Employee!I:I,"Not Found")</f>
        <v>9338192789</v>
      </c>
      <c r="J235">
        <v>45352</v>
      </c>
      <c r="K235" t="str">
        <f>_xlfn.XLOOKUP(E235,[1]Employee!A:A,[1]Employee!H:H,"Not Found")&amp;" "&amp;_xlfn.XLOOKUP(E235,[1]Employee!A:A,[1]Employee!K:K,"Not Found")</f>
        <v>DIRECT Active</v>
      </c>
      <c r="Q235" t="str">
        <f>VLOOKUP(A:A,'[1]Inventory Laptop'!A:B,2,0)</f>
        <v>HP</v>
      </c>
      <c r="R235" t="str">
        <f>VLOOKUP(A:A,'[1]Inventory Laptop'!A:C,3,0)</f>
        <v>HP PROBOOK 440 G9</v>
      </c>
      <c r="S235" t="str">
        <f>VLOOKUP(A:A,'[1]Inventory Laptop'!A:H,4,0)</f>
        <v>i5/16 GB DDR4/512 GB SSD/14.0"/WIN 10 PRO 64 BIT/CHARGER/3 YRS WARRANTY</v>
      </c>
      <c r="T235" t="str">
        <f>VLOOKUP(A:A,'[1]Inventory Laptop'!A:H,5,0)</f>
        <v>Intel UHD Graphics</v>
      </c>
      <c r="U235" t="str">
        <f>VLOOKUP(A:A,'[1]Inventory Laptop'!A:H,6,0)</f>
        <v>W/ BAG</v>
      </c>
      <c r="V235">
        <f>VLOOKUP(A:A,'[1]Inventory Laptop'!A:I,7,0)</f>
        <v>9220060950</v>
      </c>
      <c r="W235" t="str">
        <f>_xlfn.XLOOKUP($A235,'[1]Inventory Laptop'!A:A,'[1]Inventory Laptop'!H:H,1,0)</f>
        <v>GR8 TECH ENTERPRISE INC.</v>
      </c>
      <c r="X235" t="str">
        <f>VLOOKUP(A:A,'[1]Inventory Laptop'!A:O,11,0)</f>
        <v>ALLGREEN RETAIL, INC.</v>
      </c>
      <c r="Y235" t="str">
        <f>VLOOKUP(A:A,'[1]Inventory Laptop'!A:O,12,0)</f>
        <v>Central Operations</v>
      </c>
      <c r="Z235" t="str">
        <f>VLOOKUP(A:A,'[1]Inventory Laptop'!A:O,13,0)</f>
        <v>AVAGRI-OPS-001</v>
      </c>
      <c r="AA235">
        <f>VLOOKUP(A:A,'[1]Inventory Laptop'!A:O,14,0)</f>
        <v>0</v>
      </c>
    </row>
    <row r="236" spans="1:27" x14ac:dyDescent="0.25">
      <c r="A236" t="s">
        <v>749</v>
      </c>
      <c r="B236" t="s">
        <v>45</v>
      </c>
      <c r="C236" t="str">
        <f>VLOOKUP($A236,'[1]Inventory Laptop'!A:N,10,0)</f>
        <v>HR - KRYSTEL NORIEN DALIDA</v>
      </c>
      <c r="D236" t="str">
        <f t="shared" si="3"/>
        <v>BORDEOS, ESPERANZA 45422</v>
      </c>
      <c r="E236" t="s">
        <v>750</v>
      </c>
      <c r="F236" t="str">
        <f>_xlfn.XLOOKUP(E236,[1]Employee!A:A,[1]Employee!D:D,"Not Found",0,1)</f>
        <v>ALLHOME CORP.</v>
      </c>
      <c r="G236" t="str">
        <f>_xlfn.XLOOKUP(E236,[1]Employee!A:A,[1]Employee!E:E,"Not Found")</f>
        <v>ACCOUNTING</v>
      </c>
      <c r="H236" t="str">
        <f>_xlfn.XLOOKUP(E236,[1]Employee!A:A,[1]Employee!F:F,"not FOund")&amp;", "&amp;_xlfn.XLOOKUP(E236,[1]Employee!A:A,[1]Employee!G:G,"Not Founf")</f>
        <v>EXECUTIVE ASSISTANT, HO LAS PINAS</v>
      </c>
      <c r="I236">
        <f>_xlfn.XLOOKUP(E236,[1]Employee!A:A,[1]Employee!I:I,"Not Found")</f>
        <v>9285693152</v>
      </c>
      <c r="J236">
        <v>45364</v>
      </c>
      <c r="K236" t="str">
        <f>_xlfn.XLOOKUP(E236,[1]Employee!A:A,[1]Employee!H:H,"Not Found")&amp;" "&amp;_xlfn.XLOOKUP(E236,[1]Employee!A:A,[1]Employee!K:K,"Not Found")</f>
        <v>DIRECT Resigned</v>
      </c>
      <c r="L236">
        <v>45422</v>
      </c>
      <c r="Q236" t="str">
        <f>VLOOKUP(A:A,'[1]Inventory Laptop'!A:B,2,0)</f>
        <v>HP</v>
      </c>
      <c r="R236" t="str">
        <f>VLOOKUP(A:A,'[1]Inventory Laptop'!A:C,3,0)</f>
        <v>HP PROBOOK 440 G9</v>
      </c>
      <c r="S236" t="str">
        <f>VLOOKUP(A:A,'[1]Inventory Laptop'!A:H,4,0)</f>
        <v>i5/16 GB DDR4/512 GB SSD/14.0"/WIN 10 PRO 64 BIT/CHARGER/3 YRS WARRANTY</v>
      </c>
      <c r="T236" t="str">
        <f>VLOOKUP(A:A,'[1]Inventory Laptop'!A:H,5,0)</f>
        <v>Intel UHD Graphics</v>
      </c>
      <c r="U236" t="str">
        <f>VLOOKUP(A:A,'[1]Inventory Laptop'!A:H,6,0)</f>
        <v>W/ BAG</v>
      </c>
      <c r="V236">
        <f>VLOOKUP(A:A,'[1]Inventory Laptop'!A:I,7,0)</f>
        <v>8000396856</v>
      </c>
      <c r="W236" t="str">
        <f>_xlfn.XLOOKUP($A236,'[1]Inventory Laptop'!A:A,'[1]Inventory Laptop'!H:H,1,0)</f>
        <v>GR8 TECH ENTERPRISE INC.</v>
      </c>
      <c r="X236" t="str">
        <f>VLOOKUP(A:A,'[1]Inventory Laptop'!A:O,11,0)</f>
        <v>ALLHOME CORP.</v>
      </c>
      <c r="Y236" t="str">
        <f>VLOOKUP(A:A,'[1]Inventory Laptop'!A:O,12,0)</f>
        <v>Executive</v>
      </c>
      <c r="Z236" t="str">
        <f>VLOOKUP(A:A,'[1]Inventory Laptop'!A:O,13,0)</f>
        <v>AVAHC-EXEC-001</v>
      </c>
      <c r="AA236">
        <f>VLOOKUP(A:A,'[1]Inventory Laptop'!A:O,14,0)</f>
        <v>0</v>
      </c>
    </row>
    <row r="237" spans="1:27" x14ac:dyDescent="0.25">
      <c r="A237" t="s">
        <v>751</v>
      </c>
      <c r="B237" t="s">
        <v>30</v>
      </c>
      <c r="C237" t="s">
        <v>752</v>
      </c>
      <c r="D237" t="str">
        <f t="shared" si="3"/>
        <v xml:space="preserve">GARDOCE, ILONAH JEAN </v>
      </c>
      <c r="E237" t="s">
        <v>752</v>
      </c>
      <c r="F237" t="str">
        <f>_xlfn.XLOOKUP(E237,[1]Employee!A:A,[1]Employee!D:D,"Not Found",0,1)</f>
        <v>ALLHOME CORP.</v>
      </c>
      <c r="G237" t="str">
        <f>_xlfn.XLOOKUP(E237,[1]Employee!A:A,[1]Employee!E:E,"Not Found")</f>
        <v>MERCHANDISING</v>
      </c>
      <c r="H237" t="str">
        <f>_xlfn.XLOOKUP(E237,[1]Employee!A:A,[1]Employee!F:F,"not FOund")&amp;", "&amp;_xlfn.XLOOKUP(E237,[1]Employee!A:A,[1]Employee!G:G,"Not Founf")</f>
        <v>MERCHANDISING HEAD, HO LAS PINAS</v>
      </c>
      <c r="I237">
        <f>_xlfn.XLOOKUP(E237,[1]Employee!A:A,[1]Employee!I:I,"Not Found")</f>
        <v>9214662862</v>
      </c>
      <c r="J237">
        <v>45362</v>
      </c>
      <c r="K237" t="str">
        <f>_xlfn.XLOOKUP(E237,[1]Employee!A:A,[1]Employee!H:H,"Not Found")&amp;" "&amp;_xlfn.XLOOKUP(E237,[1]Employee!A:A,[1]Employee!K:K,"Not Found")</f>
        <v>DIRECT Active</v>
      </c>
      <c r="M237" t="s">
        <v>753</v>
      </c>
      <c r="N237" t="s">
        <v>754</v>
      </c>
      <c r="O237" t="s">
        <v>143</v>
      </c>
      <c r="P237" t="s">
        <v>755</v>
      </c>
      <c r="Q237" t="str">
        <f>VLOOKUP(A:A,'[1]Inventory Laptop'!A:B,2,0)</f>
        <v>LENOVO</v>
      </c>
      <c r="R237" t="str">
        <f>VLOOKUP(A:A,'[1]Inventory Laptop'!A:C,3,0)</f>
        <v>E14 Gen 4 , 21ECS0MQ00</v>
      </c>
      <c r="S237" t="str">
        <f>VLOOKUP(A:A,'[1]Inventory Laptop'!A:H,4,0)</f>
        <v>AMD Ryzen 5 5625U/16 GB DDR4/512 GB SSD/14.0"/WIN 10 PRO 64 BIT/CHARGER/3 YRS WARRANTY</v>
      </c>
      <c r="T237" t="str">
        <f>VLOOKUP(A:A,'[1]Inventory Laptop'!A:H,5,0)</f>
        <v>AMD Radeon™ Graphics 2.30GHZ</v>
      </c>
      <c r="U237" t="str">
        <f>VLOOKUP(A:A,'[1]Inventory Laptop'!A:H,6,0)</f>
        <v>W/ BAG</v>
      </c>
      <c r="V237">
        <f>VLOOKUP(A:A,'[1]Inventory Laptop'!A:I,7,0)</f>
        <v>0</v>
      </c>
      <c r="W237" t="str">
        <f>_xlfn.XLOOKUP($A237,'[1]Inventory Laptop'!A:A,'[1]Inventory Laptop'!H:H,1,0)</f>
        <v>JUMP SOLUTIONS INC.</v>
      </c>
      <c r="X237" t="str">
        <f>VLOOKUP(A:A,'[1]Inventory Laptop'!A:O,11,0)</f>
        <v>ALLHOME CORP.</v>
      </c>
      <c r="Y237" t="str">
        <f>VLOOKUP(A:A,'[1]Inventory Laptop'!A:O,12,0)</f>
        <v>Merchandising</v>
      </c>
      <c r="Z237" t="str">
        <f>VLOOKUP(A:A,'[1]Inventory Laptop'!A:O,13,0)</f>
        <v>HOF-AHC-MERL005</v>
      </c>
      <c r="AA237" t="str">
        <f>VLOOKUP(A:A,'[1]Inventory Laptop'!A:O,14,0)</f>
        <v>Transfer</v>
      </c>
    </row>
    <row r="238" spans="1:27" x14ac:dyDescent="0.25">
      <c r="A238" t="s">
        <v>756</v>
      </c>
      <c r="B238" t="s">
        <v>45</v>
      </c>
      <c r="C238" t="s">
        <v>757</v>
      </c>
      <c r="D238" t="str">
        <f t="shared" si="3"/>
        <v xml:space="preserve">TALADUA, JOSHUA </v>
      </c>
      <c r="E238" t="s">
        <v>758</v>
      </c>
      <c r="F238" t="str">
        <f>_xlfn.XLOOKUP(E238,[1]Employee!A:A,[1]Employee!D:D,"Not Found",0,1)</f>
        <v>ALLHOME CORP.</v>
      </c>
      <c r="G238" t="str">
        <f>_xlfn.XLOOKUP(E238,[1]Employee!A:A,[1]Employee!E:E,"Not Found")</f>
        <v>MERCHANDISING</v>
      </c>
      <c r="H238" t="str">
        <f>_xlfn.XLOOKUP(E238,[1]Employee!A:A,[1]Employee!F:F,"not FOund")&amp;", "&amp;_xlfn.XLOOKUP(E238,[1]Employee!A:A,[1]Employee!G:G,"Not Founf")</f>
        <v>MERCH BUYER, HO LAS PINAS</v>
      </c>
      <c r="I238">
        <f>_xlfn.XLOOKUP(E238,[1]Employee!A:A,[1]Employee!I:I,"Not Found")</f>
        <v>9771562122</v>
      </c>
      <c r="J238">
        <v>45356</v>
      </c>
      <c r="K238" t="str">
        <f>_xlfn.XLOOKUP(E238,[1]Employee!A:A,[1]Employee!H:H,"Not Found")&amp;" "&amp;_xlfn.XLOOKUP(E238,[1]Employee!A:A,[1]Employee!K:K,"Not Found")</f>
        <v>DIRECT Active</v>
      </c>
      <c r="Q238" t="str">
        <f>VLOOKUP(A:A,'[1]Inventory Laptop'!A:B,2,0)</f>
        <v>LENOVO</v>
      </c>
      <c r="R238" t="str">
        <f>VLOOKUP(A:A,'[1]Inventory Laptop'!A:C,3,0)</f>
        <v>IDEAPAD SLIM 3-15IAH8</v>
      </c>
      <c r="S238" t="str">
        <f>VLOOKUP(A:A,'[1]Inventory Laptop'!A:H,4,0)</f>
        <v>i5/16GB DDR5/512 GB SSD/15.6"/WIN 11 HOME 64 BIT/CHARGER/1 YR WARRANTY</v>
      </c>
      <c r="T238" t="str">
        <f>VLOOKUP(A:A,'[1]Inventory Laptop'!A:H,5,0)</f>
        <v>Intel UHD Graphics</v>
      </c>
      <c r="U238" t="str">
        <f>VLOOKUP(A:A,'[1]Inventory Laptop'!A:H,6,0)</f>
        <v>W/ BAG</v>
      </c>
      <c r="V238">
        <v>8000391024</v>
      </c>
      <c r="W238" t="s">
        <v>59</v>
      </c>
      <c r="X238">
        <v>45334</v>
      </c>
      <c r="Y238" t="s">
        <v>757</v>
      </c>
      <c r="Z238" t="str">
        <f>VLOOKUP(A:A,'[1]Inventory Laptop'!A:O,13,0)</f>
        <v>AVAHC-ACC-006</v>
      </c>
      <c r="AA238">
        <f>VLOOKUP(A:A,'[1]Inventory Laptop'!A:O,14,0)</f>
        <v>0</v>
      </c>
    </row>
    <row r="239" spans="1:27" x14ac:dyDescent="0.25">
      <c r="A239" t="s">
        <v>759</v>
      </c>
      <c r="B239" t="s">
        <v>45</v>
      </c>
      <c r="C239" t="s">
        <v>362</v>
      </c>
      <c r="D239" t="str">
        <f t="shared" si="3"/>
        <v xml:space="preserve">MANGAY, KARMINA LOUDETTE </v>
      </c>
      <c r="E239" t="s">
        <v>760</v>
      </c>
      <c r="F239" t="str">
        <f>_xlfn.XLOOKUP(E239,[1]Employee!A:A,[1]Employee!D:D,"Not Found",0,1)</f>
        <v>ALLHOME CORP.</v>
      </c>
      <c r="G239" t="str">
        <f>_xlfn.XLOOKUP(E239,[1]Employee!A:A,[1]Employee!E:E,"Not Found")</f>
        <v>MERCHANDISING</v>
      </c>
      <c r="H239" t="str">
        <f>_xlfn.XLOOKUP(E239,[1]Employee!A:A,[1]Employee!F:F,"not FOund")&amp;", "&amp;_xlfn.XLOOKUP(E239,[1]Employee!A:A,[1]Employee!G:G,"Not Founf")</f>
        <v>CATEGORY BUYER, HO LAS PINAS</v>
      </c>
      <c r="I239" t="str">
        <f>_xlfn.XLOOKUP(E239,[1]Employee!A:A,[1]Employee!I:I,"Not Found")</f>
        <v>9173170497 &amp; 9771633713</v>
      </c>
      <c r="J239">
        <v>45362</v>
      </c>
      <c r="K239" t="str">
        <f>_xlfn.XLOOKUP(E239,[1]Employee!A:A,[1]Employee!H:H,"Not Found")&amp;" "&amp;_xlfn.XLOOKUP(E239,[1]Employee!A:A,[1]Employee!K:K,"Not Found")</f>
        <v>DIRECT Active</v>
      </c>
      <c r="Q239" t="str">
        <f>VLOOKUP(A:A,'[1]Inventory Laptop'!A:B,2,0)</f>
        <v>ACER</v>
      </c>
      <c r="R239" t="str">
        <f>VLOOKUP(A:A,'[1]Inventory Laptop'!A:C,3,0)</f>
        <v>ACER TMP214-53G-540B I5 LAPTOP BK</v>
      </c>
      <c r="S239" t="str">
        <f>VLOOKUP(A:A,'[1]Inventory Laptop'!A:H,4,0)</f>
        <v>i5/8 GB DDR4 +8GB ADDTL./512 GB SSD/14.0"/WIN 11 PRO 64 BIT /CHARGER/3 YRS WARRANTY</v>
      </c>
      <c r="T239" t="str">
        <f>VLOOKUP(A:A,'[1]Inventory Laptop'!A:H,5,0)</f>
        <v>Intel UHD Graphics</v>
      </c>
      <c r="U239" t="str">
        <f>VLOOKUP(A:A,'[1]Inventory Laptop'!A:H,6,0)</f>
        <v>W/ BAG</v>
      </c>
      <c r="V239">
        <f>VLOOKUP(A:A,'[1]Inventory Laptop'!A:I,7,0)</f>
        <v>8000394882</v>
      </c>
      <c r="W239" t="str">
        <f>_xlfn.XLOOKUP($A239,'[1]Inventory Laptop'!A:A,'[1]Inventory Laptop'!H:H,1,0)</f>
        <v>ALLHOME CORP.</v>
      </c>
      <c r="X239" t="str">
        <f>VLOOKUP(A:A,'[1]Inventory Laptop'!A:O,11,0)</f>
        <v>ALLHOME CORP.</v>
      </c>
      <c r="Y239" t="str">
        <f>VLOOKUP(A:A,'[1]Inventory Laptop'!A:O,12,0)</f>
        <v>Merchandising</v>
      </c>
      <c r="Z239" t="str">
        <f>VLOOKUP(A:A,'[1]Inventory Laptop'!A:O,13,0)</f>
        <v>AVAHC-MER-012</v>
      </c>
      <c r="AA239">
        <f>VLOOKUP(A:A,'[1]Inventory Laptop'!A:O,14,0)</f>
        <v>0</v>
      </c>
    </row>
    <row r="240" spans="1:27" x14ac:dyDescent="0.25">
      <c r="A240" t="s">
        <v>761</v>
      </c>
      <c r="B240" t="s">
        <v>45</v>
      </c>
      <c r="C240" t="s">
        <v>762</v>
      </c>
      <c r="D240" t="str">
        <f t="shared" si="3"/>
        <v>SAMOT, SHIELA MARIE ANN 45412</v>
      </c>
      <c r="E240" t="s">
        <v>294</v>
      </c>
      <c r="F240" t="str">
        <f>_xlfn.XLOOKUP(E240,[1]Employee!A:A,[1]Employee!D:D,"Not Found",0,1)</f>
        <v>ALLHOME CORP.</v>
      </c>
      <c r="G240" t="str">
        <f>_xlfn.XLOOKUP(E240,[1]Employee!A:A,[1]Employee!E:E,"Not Found")</f>
        <v>ACCOUNTING</v>
      </c>
      <c r="H240" t="str">
        <f>_xlfn.XLOOKUP(E240,[1]Employee!A:A,[1]Employee!F:F,"not FOund")&amp;", "&amp;_xlfn.XLOOKUP(E240,[1]Employee!A:A,[1]Employee!G:G,"Not Founf")</f>
        <v>ACCOUNTING ASSISTANT, HO LAS PINAS</v>
      </c>
      <c r="I240">
        <f>_xlfn.XLOOKUP(E240,[1]Employee!A:A,[1]Employee!I:I,"Not Found")</f>
        <v>0</v>
      </c>
      <c r="J240">
        <v>45369</v>
      </c>
      <c r="K240" t="str">
        <f>_xlfn.XLOOKUP(E240,[1]Employee!A:A,[1]Employee!H:H,"Not Found")&amp;" "&amp;_xlfn.XLOOKUP(E240,[1]Employee!A:A,[1]Employee!K:K,"Not Found")</f>
        <v>DIRECT Resigned</v>
      </c>
      <c r="L240">
        <v>45412</v>
      </c>
      <c r="Q240" t="str">
        <f>VLOOKUP(A:A,'[1]Inventory Laptop'!A:B,2,0)</f>
        <v>HP</v>
      </c>
      <c r="R240" t="str">
        <f>VLOOKUP(A:A,'[1]Inventory Laptop'!A:C,3,0)</f>
        <v>450 G10 PROBOOK</v>
      </c>
      <c r="S240" t="str">
        <f>VLOOKUP(A:A,'[1]Inventory Laptop'!A:H,4,0)</f>
        <v>i5/8 GB DDR4 +8GB ADDTL./512 GB SSD/15.6"/WIN 11 PRO 64 BIT/CHARGER/3 YRS WARRANTY</v>
      </c>
      <c r="T240">
        <f>VLOOKUP(A:A,'[1]Inventory Laptop'!A:H,5,0)</f>
        <v>0</v>
      </c>
      <c r="U240" t="str">
        <f>VLOOKUP(A:A,'[1]Inventory Laptop'!A:H,6,0)</f>
        <v>W/ BAG</v>
      </c>
      <c r="V240">
        <f>VLOOKUP(A:A,'[1]Inventory Laptop'!A:I,7,0)</f>
        <v>8000400977</v>
      </c>
      <c r="W240" t="str">
        <f>_xlfn.XLOOKUP($A240,'[1]Inventory Laptop'!A:A,'[1]Inventory Laptop'!H:H,1,0)</f>
        <v>YNZAL MARKETING CORP</v>
      </c>
      <c r="X240" t="str">
        <f>VLOOKUP(A:A,'[1]Inventory Laptop'!A:O,11,0)</f>
        <v>ALLHOME CORP.</v>
      </c>
      <c r="Y240" t="str">
        <f>VLOOKUP(A:A,'[1]Inventory Laptop'!A:O,12,0)</f>
        <v>Accounting</v>
      </c>
      <c r="Z240" t="str">
        <f>VLOOKUP(A:A,'[1]Inventory Laptop'!A:O,13,0)</f>
        <v>AVAHC-ACC-011</v>
      </c>
      <c r="AA240">
        <f>VLOOKUP(A:A,'[1]Inventory Laptop'!A:O,14,0)</f>
        <v>0</v>
      </c>
    </row>
    <row r="241" spans="1:27" x14ac:dyDescent="0.25">
      <c r="A241" t="s">
        <v>763</v>
      </c>
      <c r="B241" t="s">
        <v>45</v>
      </c>
      <c r="C241" t="s">
        <v>764</v>
      </c>
      <c r="D241" t="str">
        <f t="shared" si="3"/>
        <v xml:space="preserve">MIRANDA, KAYLA MARIE </v>
      </c>
      <c r="E241" t="s">
        <v>638</v>
      </c>
      <c r="F241" t="str">
        <f>_xlfn.XLOOKUP(E241,[1]Employee!A:A,[1]Employee!D:D,"Not Found",0,1)</f>
        <v>THE VILLAGE SERVER, INC.</v>
      </c>
      <c r="G241" t="str">
        <f>_xlfn.XLOOKUP(E241,[1]Employee!A:A,[1]Employee!E:E,"Not Found")</f>
        <v>ACCOUNTING</v>
      </c>
      <c r="H241" t="str">
        <f>_xlfn.XLOOKUP(E241,[1]Employee!A:A,[1]Employee!F:F,"not FOund")&amp;", "&amp;_xlfn.XLOOKUP(E241,[1]Employee!A:A,[1]Employee!G:G,"Not Founf")</f>
        <v>ACCOUNTING ASSISTANT, HO LAS PINAS</v>
      </c>
      <c r="I241">
        <f>_xlfn.XLOOKUP(E241,[1]Employee!A:A,[1]Employee!I:I,"Not Found")</f>
        <v>9457987448</v>
      </c>
      <c r="J241">
        <v>45364</v>
      </c>
      <c r="K241" t="str">
        <f>_xlfn.XLOOKUP(E241,[1]Employee!A:A,[1]Employee!H:H,"Not Found")&amp;" "&amp;_xlfn.XLOOKUP(E241,[1]Employee!A:A,[1]Employee!K:K,"Not Found")</f>
        <v>DIRECT Active</v>
      </c>
      <c r="Q241" t="str">
        <f>VLOOKUP(A:A,'[1]Inventory Laptop'!A:B,2,0)</f>
        <v>HP</v>
      </c>
      <c r="R241" t="str">
        <f>VLOOKUP(A:A,'[1]Inventory Laptop'!A:C,3,0)</f>
        <v>450 G10 PROBOOK</v>
      </c>
      <c r="S241" t="str">
        <f>VLOOKUP(A:A,'[1]Inventory Laptop'!A:H,4,0)</f>
        <v>i5/16 GB DDR4/512 GB SSD/15.6"/WIN 11 PRO 64 BIT/CHARGER/3 YRS WARRANTY</v>
      </c>
      <c r="T241" t="str">
        <f>VLOOKUP(A:A,'[1]Inventory Laptop'!A:H,5,0)</f>
        <v>Intel UHD Graphics</v>
      </c>
      <c r="U241" t="str">
        <f>VLOOKUP(A:A,'[1]Inventory Laptop'!A:H,6,0)</f>
        <v>W/ BAG</v>
      </c>
      <c r="V241">
        <f>VLOOKUP(A:A,'[1]Inventory Laptop'!A:I,7,0)</f>
        <v>123723</v>
      </c>
      <c r="W241" t="str">
        <f>_xlfn.XLOOKUP($A241,'[1]Inventory Laptop'!A:A,'[1]Inventory Laptop'!H:H,1,0)</f>
        <v>GR8 TECH ENTERPRISE INC.</v>
      </c>
      <c r="X241" t="str">
        <f>VLOOKUP(A:A,'[1]Inventory Laptop'!A:O,11,0)</f>
        <v>CMSTAR MANAGEMENT, INC.</v>
      </c>
      <c r="Y241" t="str">
        <f>VLOOKUP(A:A,'[1]Inventory Laptop'!A:O,12,0)</f>
        <v>Accounting</v>
      </c>
      <c r="Z241" t="str">
        <f>VLOOKUP(A:A,'[1]Inventory Laptop'!A:O,13,0)</f>
        <v>AVCMI-ACC-004</v>
      </c>
      <c r="AA241">
        <f>VLOOKUP(A:A,'[1]Inventory Laptop'!A:O,14,0)</f>
        <v>0</v>
      </c>
    </row>
    <row r="242" spans="1:27" x14ac:dyDescent="0.25">
      <c r="A242" t="s">
        <v>765</v>
      </c>
      <c r="B242" t="s">
        <v>45</v>
      </c>
      <c r="C242" t="s">
        <v>764</v>
      </c>
      <c r="D242" t="str">
        <f t="shared" si="3"/>
        <v xml:space="preserve">FERIA, JANE VERDIN </v>
      </c>
      <c r="E242" t="s">
        <v>766</v>
      </c>
      <c r="F242" t="str">
        <f>_xlfn.XLOOKUP(E242,[1]Employee!A:A,[1]Employee!D:D,"Not Found",0,1)</f>
        <v>CMSTAR MANAGEMENT, INC.</v>
      </c>
      <c r="G242" t="str">
        <f>_xlfn.XLOOKUP(E242,[1]Employee!A:A,[1]Employee!E:E,"Not Found")</f>
        <v>ACCOUNTING</v>
      </c>
      <c r="H242" t="str">
        <f>_xlfn.XLOOKUP(E242,[1]Employee!A:A,[1]Employee!F:F,"not FOund")&amp;", "&amp;_xlfn.XLOOKUP(E242,[1]Employee!A:A,[1]Employee!G:G,"Not Founf")</f>
        <v>ACCOUNTING ASSISTANT, HO LAS PINAS</v>
      </c>
      <c r="I242">
        <f>_xlfn.XLOOKUP(E242,[1]Employee!A:A,[1]Employee!I:I,"Not Found")</f>
        <v>9362692060</v>
      </c>
      <c r="J242">
        <v>45364</v>
      </c>
      <c r="K242" t="str">
        <f>_xlfn.XLOOKUP(E242,[1]Employee!A:A,[1]Employee!H:H,"Not Found")&amp;" "&amp;_xlfn.XLOOKUP(E242,[1]Employee!A:A,[1]Employee!K:K,"Not Found")</f>
        <v>DIRECT Active</v>
      </c>
      <c r="Q242" t="str">
        <f>VLOOKUP(A:A,'[1]Inventory Laptop'!A:B,2,0)</f>
        <v>HP</v>
      </c>
      <c r="R242" t="str">
        <f>VLOOKUP(A:A,'[1]Inventory Laptop'!A:C,3,0)</f>
        <v>450 G10 PROBOOK</v>
      </c>
      <c r="S242" t="str">
        <f>VLOOKUP(A:A,'[1]Inventory Laptop'!A:H,4,0)</f>
        <v>i5/16 GB DDR4/512 GB SSD/15.6"/WIN 11 PRO 64 BIT/CHARGER/3 YRS WARRANTY</v>
      </c>
      <c r="T242" t="str">
        <f>VLOOKUP(A:A,'[1]Inventory Laptop'!A:H,5,0)</f>
        <v>Intel UHD Graphics</v>
      </c>
      <c r="U242" t="str">
        <f>VLOOKUP(A:A,'[1]Inventory Laptop'!A:H,6,0)</f>
        <v>W/ BAG</v>
      </c>
      <c r="V242">
        <f>VLOOKUP(A:A,'[1]Inventory Laptop'!A:I,7,0)</f>
        <v>123723</v>
      </c>
      <c r="W242" t="str">
        <f>_xlfn.XLOOKUP($A242,'[1]Inventory Laptop'!A:A,'[1]Inventory Laptop'!H:H,1,0)</f>
        <v>GR8 TECH ENTERPRISE INC.</v>
      </c>
      <c r="X242" t="str">
        <f>VLOOKUP(A:A,'[1]Inventory Laptop'!A:O,11,0)</f>
        <v>CMSTAR MANAGEMENT, INC.</v>
      </c>
      <c r="Y242" t="str">
        <f>VLOOKUP(A:A,'[1]Inventory Laptop'!A:O,12,0)</f>
        <v>Accounting</v>
      </c>
      <c r="Z242" t="str">
        <f>VLOOKUP(A:A,'[1]Inventory Laptop'!A:O,13,0)</f>
        <v>AVCMI-ACC-005</v>
      </c>
      <c r="AA242">
        <f>VLOOKUP(A:A,'[1]Inventory Laptop'!A:O,14,0)</f>
        <v>0</v>
      </c>
    </row>
    <row r="243" spans="1:27" x14ac:dyDescent="0.25">
      <c r="A243" t="s">
        <v>767</v>
      </c>
      <c r="B243" t="s">
        <v>45</v>
      </c>
      <c r="C243" t="s">
        <v>631</v>
      </c>
      <c r="D243" t="str">
        <f t="shared" si="3"/>
        <v xml:space="preserve">GUEVARRA, LOUISE </v>
      </c>
      <c r="E243" t="s">
        <v>768</v>
      </c>
      <c r="F243" t="str">
        <f>_xlfn.XLOOKUP(E243,[1]Employee!A:A,[1]Employee!D:D,"Not Found",0,1)</f>
        <v>ALLHOME CORP.</v>
      </c>
      <c r="G243" t="str">
        <f>_xlfn.XLOOKUP(E243,[1]Employee!A:A,[1]Employee!E:E,"Not Found")</f>
        <v>MARKETING</v>
      </c>
      <c r="H243" t="str">
        <f>_xlfn.XLOOKUP(E243,[1]Employee!A:A,[1]Employee!F:F,"not FOund")&amp;", "&amp;_xlfn.XLOOKUP(E243,[1]Employee!A:A,[1]Employee!G:G,"Not Founf")</f>
        <v>MARKETING LEAD, HO LAS PINAS</v>
      </c>
      <c r="I243">
        <f>_xlfn.XLOOKUP(E243,[1]Employee!A:A,[1]Employee!I:I,"Not Found")</f>
        <v>9777669564</v>
      </c>
      <c r="J243">
        <v>45373</v>
      </c>
      <c r="K243" t="str">
        <f>_xlfn.XLOOKUP(E243,[1]Employee!A:A,[1]Employee!H:H,"Not Found")&amp;" "&amp;_xlfn.XLOOKUP(E243,[1]Employee!A:A,[1]Employee!K:K,"Not Found")</f>
        <v>DIRECT Active</v>
      </c>
      <c r="Q243" t="str">
        <f>VLOOKUP(A:A,'[1]Inventory Laptop'!A:B,2,0)</f>
        <v>MSI</v>
      </c>
      <c r="R243" t="str">
        <f>VLOOKUP(A:A,'[1]Inventory Laptop'!A:C,3,0)</f>
        <v>GF63 12VE-088PH</v>
      </c>
      <c r="S243" t="str">
        <f>VLOOKUP(A:A,'[1]Inventory Laptop'!A:H,4,0)</f>
        <v>i7/32 GB DDR5/1TB SSD/15.6"/WIN 11 PRO 64 BIT /CHARGER / MOUSE/3 YRS WARRANTY</v>
      </c>
      <c r="T243" t="str">
        <f>VLOOKUP(A:A,'[1]Inventory Laptop'!A:H,5,0)</f>
        <v>NVIDIA GeForce RTX 4050</v>
      </c>
      <c r="U243" t="str">
        <f>VLOOKUP(A:A,'[1]Inventory Laptop'!A:H,6,0)</f>
        <v>W/ BAG</v>
      </c>
      <c r="V243">
        <f>VLOOKUP(A:A,'[1]Inventory Laptop'!A:I,7,0)</f>
        <v>8000400978</v>
      </c>
      <c r="W243" t="str">
        <f>_xlfn.XLOOKUP($A243,'[1]Inventory Laptop'!A:A,'[1]Inventory Laptop'!H:H,1,0)</f>
        <v>GR8 TECH ENTERPRISE INC.</v>
      </c>
      <c r="X243" t="str">
        <f>VLOOKUP(A:A,'[1]Inventory Laptop'!A:O,11,0)</f>
        <v>ALLHOME CORP.</v>
      </c>
      <c r="Y243" t="str">
        <f>VLOOKUP(A:A,'[1]Inventory Laptop'!A:O,12,0)</f>
        <v>Marketing</v>
      </c>
      <c r="Z243" t="str">
        <f>VLOOKUP(A:A,'[1]Inventory Laptop'!A:O,13,0)</f>
        <v>AVAHC-MAR-005</v>
      </c>
      <c r="AA243">
        <f>VLOOKUP(A:A,'[1]Inventory Laptop'!A:O,14,0)</f>
        <v>0</v>
      </c>
    </row>
    <row r="244" spans="1:27" x14ac:dyDescent="0.25">
      <c r="A244" t="s">
        <v>769</v>
      </c>
      <c r="B244" t="s">
        <v>45</v>
      </c>
      <c r="C244" t="s">
        <v>362</v>
      </c>
      <c r="D244" t="str">
        <f t="shared" si="3"/>
        <v xml:space="preserve">SOLIS, FATIMA JOYCE </v>
      </c>
      <c r="E244" t="s">
        <v>545</v>
      </c>
      <c r="F244" t="str">
        <f>_xlfn.XLOOKUP(E244,[1]Employee!A:A,[1]Employee!D:D,"Not Found",0,1)</f>
        <v>ALLHOME CORP.</v>
      </c>
      <c r="G244" t="str">
        <f>_xlfn.XLOOKUP(E244,[1]Employee!A:A,[1]Employee!E:E,"Not Found")</f>
        <v>AUDIT</v>
      </c>
      <c r="H244" t="str">
        <f>_xlfn.XLOOKUP(E244,[1]Employee!A:A,[1]Employee!F:F,"not FOund")&amp;", "&amp;_xlfn.XLOOKUP(E244,[1]Employee!A:A,[1]Employee!G:G,"Not Founf")</f>
        <v>COMPLIANCE AUDIT LEAD, HO LAS PINAS</v>
      </c>
      <c r="I244">
        <f>_xlfn.XLOOKUP(E244,[1]Employee!A:A,[1]Employee!I:I,"Not Found")</f>
        <v>9061261275</v>
      </c>
      <c r="J244">
        <v>45365</v>
      </c>
      <c r="K244" t="str">
        <f>_xlfn.XLOOKUP(E244,[1]Employee!A:A,[1]Employee!H:H,"Not Found")&amp;" "&amp;_xlfn.XLOOKUP(E244,[1]Employee!A:A,[1]Employee!K:K,"Not Found")</f>
        <v>DIRECT Active</v>
      </c>
      <c r="Q244" t="str">
        <f>VLOOKUP(A:A,'[1]Inventory Laptop'!A:B,2,0)</f>
        <v>HP</v>
      </c>
      <c r="R244" t="str">
        <f>VLOOKUP(A:A,'[1]Inventory Laptop'!A:C,3,0)</f>
        <v>440 G10 PROBOOK</v>
      </c>
      <c r="S244" t="str">
        <f>VLOOKUP(A:A,'[1]Inventory Laptop'!A:H,4,0)</f>
        <v>i5/8 GB DDR4/512 GB SSD/14.0"/WIN 11 PRO 64 BIT /CHARGER/3 YRS WARRANTY</v>
      </c>
      <c r="T244">
        <f>VLOOKUP(A:A,'[1]Inventory Laptop'!A:H,5,0)</f>
        <v>0</v>
      </c>
      <c r="U244" t="str">
        <f>VLOOKUP(A:A,'[1]Inventory Laptop'!A:H,6,0)</f>
        <v>W/ BAG</v>
      </c>
      <c r="V244">
        <f>VLOOKUP(A:A,'[1]Inventory Laptop'!A:I,7,0)</f>
        <v>8000394884</v>
      </c>
      <c r="W244" t="str">
        <f>_xlfn.XLOOKUP($A244,'[1]Inventory Laptop'!A:A,'[1]Inventory Laptop'!H:H,1,0)</f>
        <v>YNZAL MARKETING CORP</v>
      </c>
      <c r="X244" t="str">
        <f>VLOOKUP(A:A,'[1]Inventory Laptop'!A:O,11,0)</f>
        <v>ALLHOME CORP.</v>
      </c>
      <c r="Y244" t="str">
        <f>VLOOKUP(A:A,'[1]Inventory Laptop'!A:O,12,0)</f>
        <v>Audit</v>
      </c>
      <c r="Z244" t="str">
        <f>VLOOKUP(A:A,'[1]Inventory Laptop'!A:O,13,0)</f>
        <v>AVAHC-AUD-001</v>
      </c>
      <c r="AA244">
        <f>VLOOKUP(A:A,'[1]Inventory Laptop'!A:O,14,0)</f>
        <v>0</v>
      </c>
    </row>
    <row r="245" spans="1:27" x14ac:dyDescent="0.25">
      <c r="A245" t="s">
        <v>770</v>
      </c>
      <c r="B245" t="s">
        <v>45</v>
      </c>
      <c r="C245" t="s">
        <v>362</v>
      </c>
      <c r="D245" t="str">
        <f t="shared" si="3"/>
        <v xml:space="preserve">BUENAFLOR, LEIZL </v>
      </c>
      <c r="E245" t="s">
        <v>667</v>
      </c>
      <c r="F245" t="str">
        <f>_xlfn.XLOOKUP(E245,[1]Employee!A:A,[1]Employee!D:D,"Not Found",0,1)</f>
        <v>ALLHOME CORP.</v>
      </c>
      <c r="G245" t="str">
        <f>_xlfn.XLOOKUP(E245,[1]Employee!A:A,[1]Employee!E:E,"Not Found")</f>
        <v>MERCHANDISING</v>
      </c>
      <c r="H245" t="str">
        <f>_xlfn.XLOOKUP(E245,[1]Employee!A:A,[1]Employee!F:F,"not FOund")&amp;", "&amp;_xlfn.XLOOKUP(E245,[1]Employee!A:A,[1]Employee!G:G,"Not Founf")</f>
        <v>MERCHANDISING HEAD, HO LAS PINAS</v>
      </c>
      <c r="I245">
        <f>_xlfn.XLOOKUP(E245,[1]Employee!A:A,[1]Employee!I:I,"Not Found")</f>
        <v>0</v>
      </c>
      <c r="J245">
        <v>45383</v>
      </c>
      <c r="K245" t="str">
        <f>_xlfn.XLOOKUP(E245,[1]Employee!A:A,[1]Employee!H:H,"Not Found")&amp;" "&amp;_xlfn.XLOOKUP(E245,[1]Employee!A:A,[1]Employee!K:K,"Not Found")</f>
        <v>DIRECT Active</v>
      </c>
      <c r="Q245" t="str">
        <f>VLOOKUP(A:A,'[1]Inventory Laptop'!A:B,2,0)</f>
        <v>HP</v>
      </c>
      <c r="R245" t="str">
        <f>VLOOKUP(A:A,'[1]Inventory Laptop'!A:C,3,0)</f>
        <v>440 G10 PROBOOK</v>
      </c>
      <c r="S245" t="str">
        <f>VLOOKUP(A:A,'[1]Inventory Laptop'!A:H,4,0)</f>
        <v>i5/8 GB DDR4/512 GB SSD/14.0"/WIN 11 PRO 64 BIT /CHARGER/3 YRS WARRANTY</v>
      </c>
      <c r="T245">
        <f>VLOOKUP(A:A,'[1]Inventory Laptop'!A:H,5,0)</f>
        <v>0</v>
      </c>
      <c r="U245" t="str">
        <f>VLOOKUP(A:A,'[1]Inventory Laptop'!A:H,6,0)</f>
        <v>W/ BAG</v>
      </c>
      <c r="V245">
        <f>VLOOKUP(A:A,'[1]Inventory Laptop'!A:I,7,0)</f>
        <v>8000294883</v>
      </c>
      <c r="W245" t="str">
        <f>_xlfn.XLOOKUP($A245,'[1]Inventory Laptop'!A:A,'[1]Inventory Laptop'!H:H,1,0)</f>
        <v>YNZAL MARKETING CORP</v>
      </c>
      <c r="X245" t="str">
        <f>VLOOKUP(A:A,'[1]Inventory Laptop'!A:O,11,0)</f>
        <v>ALLHOME CORP.</v>
      </c>
      <c r="Y245" t="str">
        <f>VLOOKUP(A:A,'[1]Inventory Laptop'!A:O,12,0)</f>
        <v>Merchandising</v>
      </c>
      <c r="Z245" t="str">
        <f>VLOOKUP(A:A,'[1]Inventory Laptop'!A:O,13,0)</f>
        <v>AVAHC-MER-011</v>
      </c>
      <c r="AA245">
        <f>VLOOKUP(A:A,'[1]Inventory Laptop'!A:O,14,0)</f>
        <v>0</v>
      </c>
    </row>
    <row r="246" spans="1:27" x14ac:dyDescent="0.25">
      <c r="A246" t="s">
        <v>771</v>
      </c>
      <c r="B246" t="s">
        <v>45</v>
      </c>
      <c r="C246" t="s">
        <v>757</v>
      </c>
      <c r="D246" t="str">
        <f t="shared" si="3"/>
        <v xml:space="preserve">DIMAANO, PATRICIA FEY </v>
      </c>
      <c r="E246" t="s">
        <v>772</v>
      </c>
      <c r="F246" t="str">
        <f>_xlfn.XLOOKUP(E246,[1]Employee!A:A,[1]Employee!D:D,"Not Found",0,1)</f>
        <v>ALLHOME CORP.</v>
      </c>
      <c r="G246" t="str">
        <f>_xlfn.XLOOKUP(E246,[1]Employee!A:A,[1]Employee!E:E,"Not Found")</f>
        <v>ACCOUNTING - INVENTORY</v>
      </c>
      <c r="H246" t="str">
        <f>_xlfn.XLOOKUP(E246,[1]Employee!A:A,[1]Employee!F:F,"not FOund")&amp;", "&amp;_xlfn.XLOOKUP(E246,[1]Employee!A:A,[1]Employee!G:G,"Not Founf")</f>
        <v>INVENTORY CONTROL  , HO LAS PINAS</v>
      </c>
      <c r="I246">
        <f>_xlfn.XLOOKUP(E246,[1]Employee!A:A,[1]Employee!I:I,"Not Found")</f>
        <v>9050726619</v>
      </c>
      <c r="J246">
        <v>45365</v>
      </c>
      <c r="K246" t="str">
        <f>_xlfn.XLOOKUP(E246,[1]Employee!A:A,[1]Employee!H:H,"Not Found")&amp;" "&amp;_xlfn.XLOOKUP(E246,[1]Employee!A:A,[1]Employee!K:K,"Not Found")</f>
        <v>DIRECT Active</v>
      </c>
      <c r="Q246" t="str">
        <f>VLOOKUP(A:A,'[1]Inventory Laptop'!A:B,2,0)</f>
        <v>LENOVO</v>
      </c>
      <c r="R246" t="str">
        <f>VLOOKUP(A:A,'[1]Inventory Laptop'!A:C,3,0)</f>
        <v>IDEAPAD SLIM 3-15IAH8</v>
      </c>
      <c r="S246" t="str">
        <f>VLOOKUP(A:A,'[1]Inventory Laptop'!A:H,4,0)</f>
        <v>i5/16GB DDR5/512 GB SSD/15.6"/WIN 11 HOME 64 BIT/CHARGER/1 YR WARRANTY</v>
      </c>
      <c r="T246" t="str">
        <f>VLOOKUP(A:A,'[1]Inventory Laptop'!A:H,5,0)</f>
        <v>Intel UHD Graphics</v>
      </c>
      <c r="U246" t="str">
        <f>VLOOKUP(A:A,'[1]Inventory Laptop'!A:H,6,0)</f>
        <v>W/ BAG</v>
      </c>
      <c r="V246">
        <f>VLOOKUP(A:A,'[1]Inventory Laptop'!A:I,7,0)</f>
        <v>8000391024</v>
      </c>
      <c r="W246" t="str">
        <f>_xlfn.XLOOKUP($A246,'[1]Inventory Laptop'!A:A,'[1]Inventory Laptop'!H:H,1,0)</f>
        <v>ALLHOME CORP.</v>
      </c>
      <c r="X246" t="str">
        <f>VLOOKUP(A:A,'[1]Inventory Laptop'!A:O,11,0)</f>
        <v>ALLHOME CORP.</v>
      </c>
      <c r="Y246" t="str">
        <f>VLOOKUP(A:A,'[1]Inventory Laptop'!A:O,12,0)</f>
        <v>Accounting - Inventory</v>
      </c>
      <c r="Z246" t="str">
        <f>VLOOKUP(A:A,'[1]Inventory Laptop'!A:O,13,0)</f>
        <v>AVAHC-ACC-002</v>
      </c>
      <c r="AA246">
        <f>VLOOKUP(A:A,'[1]Inventory Laptop'!A:O,14,0)</f>
        <v>0</v>
      </c>
    </row>
    <row r="247" spans="1:27" x14ac:dyDescent="0.25">
      <c r="A247" t="s">
        <v>773</v>
      </c>
      <c r="B247" t="s">
        <v>45</v>
      </c>
      <c r="C247" t="s">
        <v>315</v>
      </c>
      <c r="D247" t="str">
        <f t="shared" si="3"/>
        <v>MANALO, ANDRE JUACQUIM 45425</v>
      </c>
      <c r="E247" t="s">
        <v>245</v>
      </c>
      <c r="F247" t="str">
        <f>_xlfn.XLOOKUP(E247,[1]Employee!A:A,[1]Employee!D:D,"Not Found",0,1)</f>
        <v>THE VILLAGE SERVER, INC.</v>
      </c>
      <c r="G247" t="str">
        <f>_xlfn.XLOOKUP(E247,[1]Employee!A:A,[1]Employee!E:E,"Not Found")</f>
        <v>MARKETING</v>
      </c>
      <c r="H247" t="str">
        <f>_xlfn.XLOOKUP(E247,[1]Employee!A:A,[1]Employee!F:F,"not FOund")&amp;", "&amp;_xlfn.XLOOKUP(E247,[1]Employee!A:A,[1]Employee!G:G,"Not Founf")</f>
        <v>GRAPHIC ARTIST, HQ SOMO</v>
      </c>
      <c r="I247">
        <f>_xlfn.XLOOKUP(E247,[1]Employee!A:A,[1]Employee!I:I,"Not Found")</f>
        <v>9398801686</v>
      </c>
      <c r="J247">
        <v>45370</v>
      </c>
      <c r="K247" t="str">
        <f>_xlfn.XLOOKUP(E247,[1]Employee!A:A,[1]Employee!H:H,"Not Found")&amp;" "&amp;_xlfn.XLOOKUP(E247,[1]Employee!A:A,[1]Employee!K:K,"Not Found")</f>
        <v>DIRECT Resigned</v>
      </c>
      <c r="L247">
        <v>45425</v>
      </c>
      <c r="Q247" t="str">
        <f>VLOOKUP(A:A,'[1]Inventory Laptop'!A:B,2,0)</f>
        <v>MSI</v>
      </c>
      <c r="R247" t="str">
        <f>VLOOKUP(A:A,'[1]Inventory Laptop'!A:C,3,0)</f>
        <v>GF63 12VE-088PH</v>
      </c>
      <c r="S247" t="str">
        <f>VLOOKUP(A:A,'[1]Inventory Laptop'!A:H,4,0)</f>
        <v>i7/32 GB DDR5/1TB SSD/15.6"/WIN 11 PRO 64 BIT /CHARGER / MOUSE/3 YRS WARRANTY</v>
      </c>
      <c r="T247" t="str">
        <f>VLOOKUP(A:A,'[1]Inventory Laptop'!A:H,5,0)</f>
        <v>NVIDIA GeForce RTX 4050</v>
      </c>
      <c r="U247" t="str">
        <f>VLOOKUP(A:A,'[1]Inventory Laptop'!A:H,6,0)</f>
        <v>W/ BAG</v>
      </c>
      <c r="V247">
        <f>VLOOKUP(A:A,'[1]Inventory Laptop'!A:I,7,0)</f>
        <v>7504</v>
      </c>
      <c r="W247" t="str">
        <f>_xlfn.XLOOKUP($A247,'[1]Inventory Laptop'!A:A,'[1]Inventory Laptop'!H:H,1,0)</f>
        <v>GR8 TECH ENTERPRISE INC.</v>
      </c>
      <c r="X247" t="str">
        <f>VLOOKUP(A:A,'[1]Inventory Laptop'!A:O,11,0)</f>
        <v>THE VILLAGE SERVER, INC.</v>
      </c>
      <c r="Y247" t="str">
        <f>VLOOKUP(A:A,'[1]Inventory Laptop'!A:O,12,0)</f>
        <v>Marketing</v>
      </c>
      <c r="Z247" t="str">
        <f>VLOOKUP(A:A,'[1]Inventory Laptop'!A:O,13,0)</f>
        <v>AVTVSI-MAR-002</v>
      </c>
      <c r="AA247">
        <f>VLOOKUP(A:A,'[1]Inventory Laptop'!A:O,14,0)</f>
        <v>0</v>
      </c>
    </row>
    <row r="248" spans="1:27" x14ac:dyDescent="0.25">
      <c r="A248" t="s">
        <v>774</v>
      </c>
      <c r="B248" t="s">
        <v>45</v>
      </c>
      <c r="C248" t="s">
        <v>315</v>
      </c>
      <c r="D248" t="str">
        <f t="shared" si="3"/>
        <v xml:space="preserve">COMIA, MIKHAEL </v>
      </c>
      <c r="E248" t="s">
        <v>316</v>
      </c>
      <c r="F248" t="str">
        <f>_xlfn.XLOOKUP(E248,[1]Employee!A:A,[1]Employee!D:D,"Not Found",0,1)</f>
        <v>THE VILLAGE SERVER, INC.</v>
      </c>
      <c r="G248" t="str">
        <f>_xlfn.XLOOKUP(E248,[1]Employee!A:A,[1]Employee!E:E,"Not Found")</f>
        <v>MARKETING</v>
      </c>
      <c r="H248" t="str">
        <f>_xlfn.XLOOKUP(E248,[1]Employee!A:A,[1]Employee!F:F,"not FOund")&amp;", "&amp;_xlfn.XLOOKUP(E248,[1]Employee!A:A,[1]Employee!G:G,"Not Founf")</f>
        <v>GRAPHIC ARTIST, HO LAS PINAS</v>
      </c>
      <c r="I248">
        <f>_xlfn.XLOOKUP(E248,[1]Employee!A:A,[1]Employee!I:I,"Not Found")</f>
        <v>9063967483</v>
      </c>
      <c r="J248">
        <v>45370</v>
      </c>
      <c r="K248" t="str">
        <f>_xlfn.XLOOKUP(E248,[1]Employee!A:A,[1]Employee!H:H,"Not Found")&amp;" "&amp;_xlfn.XLOOKUP(E248,[1]Employee!A:A,[1]Employee!K:K,"Not Found")</f>
        <v>DIRECT Active</v>
      </c>
      <c r="Q248" t="str">
        <f>VLOOKUP(A:A,'[1]Inventory Laptop'!A:B,2,0)</f>
        <v>MSI</v>
      </c>
      <c r="R248" t="str">
        <f>VLOOKUP(A:A,'[1]Inventory Laptop'!A:C,3,0)</f>
        <v>GF63 12VE-088PH</v>
      </c>
      <c r="S248" t="str">
        <f>VLOOKUP(A:A,'[1]Inventory Laptop'!A:H,4,0)</f>
        <v>i7/32 GB DDR5/1TB SSD/15.6"/WIN 11 PRO 64 BIT /CHARGER / MOUSE/3 YRS WARRANTY</v>
      </c>
      <c r="T248" t="str">
        <f>VLOOKUP(A:A,'[1]Inventory Laptop'!A:H,5,0)</f>
        <v>NVIDIA GeForce RTX 4050</v>
      </c>
      <c r="U248" t="str">
        <f>VLOOKUP(A:A,'[1]Inventory Laptop'!A:H,6,0)</f>
        <v>W/ BAG</v>
      </c>
      <c r="V248">
        <f>VLOOKUP(A:A,'[1]Inventory Laptop'!A:I,7,0)</f>
        <v>7504</v>
      </c>
      <c r="W248" t="str">
        <f>_xlfn.XLOOKUP($A248,'[1]Inventory Laptop'!A:A,'[1]Inventory Laptop'!H:H,1,0)</f>
        <v>GR8 TECH ENTERPRISE INC.</v>
      </c>
      <c r="X248" t="str">
        <f>VLOOKUP(A:A,'[1]Inventory Laptop'!A:O,11,0)</f>
        <v>THE VILLAGE SERVER, INC.</v>
      </c>
      <c r="Y248" t="str">
        <f>VLOOKUP(A:A,'[1]Inventory Laptop'!A:O,12,0)</f>
        <v>Marketing</v>
      </c>
      <c r="Z248" t="str">
        <f>VLOOKUP(A:A,'[1]Inventory Laptop'!A:O,13,0)</f>
        <v>AVTVSI-MAR-001</v>
      </c>
      <c r="AA248">
        <f>VLOOKUP(A:A,'[1]Inventory Laptop'!A:O,14,0)</f>
        <v>0</v>
      </c>
    </row>
    <row r="249" spans="1:27" x14ac:dyDescent="0.25">
      <c r="A249" t="s">
        <v>775</v>
      </c>
      <c r="B249" t="s">
        <v>45</v>
      </c>
      <c r="C249" t="s">
        <v>776</v>
      </c>
      <c r="D249" t="str">
        <f t="shared" si="3"/>
        <v xml:space="preserve">TAPANG, MUAMMAR </v>
      </c>
      <c r="E249" t="s">
        <v>354</v>
      </c>
      <c r="F249" t="str">
        <f>_xlfn.XLOOKUP(E249,[1]Employee!A:A,[1]Employee!D:D,"Not Found",0,1)</f>
        <v>THE VILLAGE SERVER, INC.</v>
      </c>
      <c r="G249" t="str">
        <f>_xlfn.XLOOKUP(E249,[1]Employee!A:A,[1]Employee!E:E,"Not Found")</f>
        <v>MIS</v>
      </c>
      <c r="H249" t="str">
        <f>_xlfn.XLOOKUP(E249,[1]Employee!A:A,[1]Employee!F:F,"not FOund")&amp;", "&amp;_xlfn.XLOOKUP(E249,[1]Employee!A:A,[1]Employee!G:G,"Not Founf")</f>
        <v>SENIOR COST ACCOUNTANT, HO LAS PINAS</v>
      </c>
      <c r="I249">
        <f>_xlfn.XLOOKUP(E249,[1]Employee!A:A,[1]Employee!I:I,"Not Found")</f>
        <v>9073495933</v>
      </c>
      <c r="J249">
        <v>45371</v>
      </c>
      <c r="K249" t="str">
        <f>_xlfn.XLOOKUP(E249,[1]Employee!A:A,[1]Employee!H:H,"Not Found")&amp;" "&amp;_xlfn.XLOOKUP(E249,[1]Employee!A:A,[1]Employee!K:K,"Not Found")</f>
        <v>DIRECT Active</v>
      </c>
      <c r="Q249" t="str">
        <f>VLOOKUP(A:A,'[1]Inventory Laptop'!A:B,2,0)</f>
        <v>LENOVO</v>
      </c>
      <c r="R249" t="str">
        <f>VLOOKUP(A:A,'[1]Inventory Laptop'!A:C,3,0)</f>
        <v>LENOVO L14</v>
      </c>
      <c r="S249" t="str">
        <f>VLOOKUP(A:A,'[1]Inventory Laptop'!A:H,4,0)</f>
        <v>i7/16 GB DDR4/512 GB SSD/13.0"/WIN 10 PRO 64 BIT/CHARGER/3 YRS WARRANTY</v>
      </c>
      <c r="T249">
        <f>VLOOKUP(A:A,'[1]Inventory Laptop'!A:H,5,0)</f>
        <v>0</v>
      </c>
      <c r="U249" t="str">
        <f>VLOOKUP(A:A,'[1]Inventory Laptop'!A:H,6,0)</f>
        <v>W/ BAG</v>
      </c>
      <c r="V249">
        <f>VLOOKUP(A:A,'[1]Inventory Laptop'!A:I,7,0)</f>
        <v>6739</v>
      </c>
      <c r="W249" t="str">
        <f>_xlfn.XLOOKUP($A249,'[1]Inventory Laptop'!A:A,'[1]Inventory Laptop'!H:H,1,0)</f>
        <v>YNZAL MARKETING CORP</v>
      </c>
      <c r="X249" t="str">
        <f>VLOOKUP(A:A,'[1]Inventory Laptop'!A:O,11,0)</f>
        <v>THE VILLAGE SERVER, INC.</v>
      </c>
      <c r="Y249" t="str">
        <f>VLOOKUP(A:A,'[1]Inventory Laptop'!A:O,12,0)</f>
        <v>Accounting</v>
      </c>
      <c r="Z249" t="str">
        <f>VLOOKUP(A:A,'[1]Inventory Laptop'!A:O,13,0)</f>
        <v>AVTVSI-ACC-005</v>
      </c>
      <c r="AA249">
        <f>VLOOKUP(A:A,'[1]Inventory Laptop'!A:O,14,0)</f>
        <v>0</v>
      </c>
    </row>
    <row r="250" spans="1:27" x14ac:dyDescent="0.25">
      <c r="A250" t="s">
        <v>777</v>
      </c>
      <c r="B250" t="s">
        <v>45</v>
      </c>
      <c r="C250" t="s">
        <v>778</v>
      </c>
      <c r="D250" t="str">
        <f t="shared" si="3"/>
        <v xml:space="preserve">PERNITO, GLAIZA </v>
      </c>
      <c r="E250" t="s">
        <v>779</v>
      </c>
      <c r="F250" t="str">
        <f>_xlfn.XLOOKUP(E250,[1]Employee!A:A,[1]Employee!D:D,"Not Found",0,1)</f>
        <v>FAMILY SHOPPERS UNLIMITED, INC.</v>
      </c>
      <c r="G250" t="str">
        <f>_xlfn.XLOOKUP(E250,[1]Employee!A:A,[1]Employee!E:E,"Not Found")</f>
        <v>FINANCE</v>
      </c>
      <c r="H250" t="str">
        <f>_xlfn.XLOOKUP(E250,[1]Employee!A:A,[1]Employee!F:F,"not FOund")&amp;", "&amp;_xlfn.XLOOKUP(E250,[1]Employee!A:A,[1]Employee!G:G,"Not Founf")</f>
        <v>FINANCE CHECKOUT HEAD , HO LAS PINAS</v>
      </c>
      <c r="I250">
        <f>_xlfn.XLOOKUP(E250,[1]Employee!A:A,[1]Employee!I:I,"Not Found")</f>
        <v>9985378874</v>
      </c>
      <c r="J250">
        <v>45390</v>
      </c>
      <c r="K250" t="str">
        <f>_xlfn.XLOOKUP(E250,[1]Employee!A:A,[1]Employee!H:H,"Not Found")&amp;" "&amp;_xlfn.XLOOKUP(E250,[1]Employee!A:A,[1]Employee!K:K,"Not Found")</f>
        <v>DIRECT Active</v>
      </c>
      <c r="Q250" t="str">
        <f>VLOOKUP(A:A,'[1]Inventory Laptop'!A:B,2,0)</f>
        <v>DELL</v>
      </c>
      <c r="R250" t="str">
        <f>VLOOKUP(A:A,'[1]Inventory Laptop'!A:C,3,0)</f>
        <v>5630 VOSTRO</v>
      </c>
      <c r="S250" t="str">
        <f>VLOOKUP(A:A,'[1]Inventory Laptop'!A:H,4,0)</f>
        <v>i7/16GB DDR5/512 GB SSD/16.0"/WIN11 PRO 64 BIT/CHARGER/3 YRS WARRANTY</v>
      </c>
      <c r="T250" t="str">
        <f>VLOOKUP(A:A,'[1]Inventory Laptop'!A:H,5,0)</f>
        <v>NVIDIA GeForce RTX 2050</v>
      </c>
      <c r="U250" t="str">
        <f>VLOOKUP(A:A,'[1]Inventory Laptop'!A:H,6,0)</f>
        <v>W/ BAG</v>
      </c>
      <c r="V250">
        <f>VLOOKUP(A:A,'[1]Inventory Laptop'!A:I,7,0)</f>
        <v>8100036030</v>
      </c>
      <c r="W250" t="str">
        <f>_xlfn.XLOOKUP($A250,'[1]Inventory Laptop'!A:A,'[1]Inventory Laptop'!H:H,1,0)</f>
        <v>GR8 TECH ENTERPRISE INC.</v>
      </c>
      <c r="X250" t="str">
        <f>VLOOKUP(A:A,'[1]Inventory Laptop'!A:O,11,0)</f>
        <v>ALLHOME CORP.</v>
      </c>
      <c r="Y250" t="str">
        <f>VLOOKUP(A:A,'[1]Inventory Laptop'!A:O,12,0)</f>
        <v>Finance</v>
      </c>
      <c r="Z250" t="str">
        <f>VLOOKUP(A:A,'[1]Inventory Laptop'!A:O,13,0)</f>
        <v>AVAHC-FIN-004</v>
      </c>
      <c r="AA250">
        <f>VLOOKUP(A:A,'[1]Inventory Laptop'!A:O,14,0)</f>
        <v>0</v>
      </c>
    </row>
    <row r="251" spans="1:27" x14ac:dyDescent="0.25">
      <c r="A251" t="s">
        <v>780</v>
      </c>
      <c r="B251" t="s">
        <v>45</v>
      </c>
      <c r="C251" t="s">
        <v>315</v>
      </c>
      <c r="D251" t="str">
        <f t="shared" si="3"/>
        <v xml:space="preserve">MORELOS, JOEFRED </v>
      </c>
      <c r="E251" t="s">
        <v>151</v>
      </c>
      <c r="F251" t="str">
        <f>_xlfn.XLOOKUP(E251,[1]Employee!A:A,[1]Employee!D:D,"Not Found",0,1)</f>
        <v>THE VILLAGE SERVER, INC.</v>
      </c>
      <c r="G251" t="str">
        <f>_xlfn.XLOOKUP(E251,[1]Employee!A:A,[1]Employee!E:E,"Not Found")</f>
        <v>MARKETING</v>
      </c>
      <c r="H251" t="str">
        <f>_xlfn.XLOOKUP(E251,[1]Employee!A:A,[1]Employee!F:F,"not FOund")&amp;", "&amp;_xlfn.XLOOKUP(E251,[1]Employee!A:A,[1]Employee!G:G,"Not Founf")</f>
        <v>GRAPHIC ARTIST, HQ SOMO</v>
      </c>
      <c r="I251">
        <f>_xlfn.XLOOKUP(E251,[1]Employee!A:A,[1]Employee!I:I,"Not Found")</f>
        <v>9176396331</v>
      </c>
      <c r="K251" t="str">
        <f>_xlfn.XLOOKUP(E251,[1]Employee!A:A,[1]Employee!H:H,"Not Found")&amp;" "&amp;_xlfn.XLOOKUP(E251,[1]Employee!A:A,[1]Employee!K:K,"Not Found")</f>
        <v>DIRECT Active</v>
      </c>
      <c r="Q251" t="str">
        <f>VLOOKUP(A:A,'[1]Inventory Laptop'!A:B,2,0)</f>
        <v>MSI</v>
      </c>
      <c r="R251" t="str">
        <f>VLOOKUP(A:A,'[1]Inventory Laptop'!A:C,3,0)</f>
        <v>GF63 12VE-088PH</v>
      </c>
      <c r="S251" t="str">
        <f>VLOOKUP(A:A,'[1]Inventory Laptop'!A:H,4,0)</f>
        <v>i7/32 GB DDR5/1TB SSD/15.6"/WIN 11 PRO 64 BIT /CHARGER / MOUSE/3 YRS WARRANTY</v>
      </c>
      <c r="T251" t="str">
        <f>VLOOKUP(A:A,'[1]Inventory Laptop'!A:H,5,0)</f>
        <v>NVIDIA GeForce RTX 4060</v>
      </c>
      <c r="U251" t="str">
        <f>VLOOKUP(A:A,'[1]Inventory Laptop'!A:H,6,0)</f>
        <v>W/ BAG</v>
      </c>
      <c r="V251">
        <f>VLOOKUP(A:A,'[1]Inventory Laptop'!A:I,7,0)</f>
        <v>8174</v>
      </c>
      <c r="W251" t="str">
        <f>_xlfn.XLOOKUP($A251,'[1]Inventory Laptop'!A:A,'[1]Inventory Laptop'!H:H,1,0)</f>
        <v>GR8 TECH ENTERPRISE INC.</v>
      </c>
      <c r="X251" t="str">
        <f>VLOOKUP(A:A,'[1]Inventory Laptop'!A:O,11,0)</f>
        <v>THE VILLAGE SERVER, INC.</v>
      </c>
      <c r="Y251" t="str">
        <f>VLOOKUP(A:A,'[1]Inventory Laptop'!A:O,12,0)</f>
        <v>Marketing</v>
      </c>
      <c r="Z251" t="str">
        <f>VLOOKUP(A:A,'[1]Inventory Laptop'!A:O,13,0)</f>
        <v>AVTVSI-MAR-003</v>
      </c>
      <c r="AA251">
        <f>VLOOKUP(A:A,'[1]Inventory Laptop'!A:O,14,0)</f>
        <v>0</v>
      </c>
    </row>
    <row r="252" spans="1:27" x14ac:dyDescent="0.25">
      <c r="A252" t="s">
        <v>781</v>
      </c>
      <c r="B252" t="s">
        <v>45</v>
      </c>
      <c r="C252" t="s">
        <v>315</v>
      </c>
      <c r="D252" t="str">
        <f t="shared" si="3"/>
        <v xml:space="preserve">COMENDADOR, JERLYN </v>
      </c>
      <c r="E252" t="s">
        <v>206</v>
      </c>
      <c r="F252" t="str">
        <f>_xlfn.XLOOKUP(E252,[1]Employee!A:A,[1]Employee!D:D,"Not Found",0,1)</f>
        <v>THE VILLAGE SERVER, INC.</v>
      </c>
      <c r="G252" t="str">
        <f>_xlfn.XLOOKUP(E252,[1]Employee!A:A,[1]Employee!E:E,"Not Found")</f>
        <v>CENTRAL OPERATIONS</v>
      </c>
      <c r="H252" t="str">
        <f>_xlfn.XLOOKUP(E252,[1]Employee!A:A,[1]Employee!F:F,"not FOund")&amp;", "&amp;_xlfn.XLOOKUP(E252,[1]Employee!A:A,[1]Employee!G:G,"Not Founf")</f>
        <v>OPERATION ASSISTANT, HO LAS PINAS</v>
      </c>
      <c r="I252">
        <f>_xlfn.XLOOKUP(E252,[1]Employee!A:A,[1]Employee!I:I,"Not Found")</f>
        <v>0</v>
      </c>
      <c r="J252">
        <v>45408</v>
      </c>
      <c r="K252" t="str">
        <f>_xlfn.XLOOKUP(E252,[1]Employee!A:A,[1]Employee!H:H,"Not Found")&amp;" "&amp;_xlfn.XLOOKUP(E252,[1]Employee!A:A,[1]Employee!K:K,"Not Found")</f>
        <v>DIRECT Active</v>
      </c>
      <c r="Q252" t="str">
        <f>VLOOKUP(A:A,'[1]Inventory Laptop'!A:B,2,0)</f>
        <v>HP</v>
      </c>
      <c r="R252" t="str">
        <f>VLOOKUP(A:A,'[1]Inventory Laptop'!A:C,3,0)</f>
        <v>HP PROBOOK 440 G9</v>
      </c>
      <c r="S252" t="str">
        <f>VLOOKUP(A:A,'[1]Inventory Laptop'!A:H,4,0)</f>
        <v>i5/16 GB DDR4/512 GB SSD/15.6"/WIN 11 PRO 64 BIT/CHARGER/3 YRS WARRANTY</v>
      </c>
      <c r="T252" t="str">
        <f>VLOOKUP(A:A,'[1]Inventory Laptop'!A:H,5,0)</f>
        <v>Intel UHD Graphics</v>
      </c>
      <c r="U252" t="str">
        <f>VLOOKUP(A:A,'[1]Inventory Laptop'!A:H,6,0)</f>
        <v>W/ BAG</v>
      </c>
      <c r="V252">
        <f>VLOOKUP(A:A,'[1]Inventory Laptop'!A:I,7,0)</f>
        <v>8173</v>
      </c>
      <c r="W252" t="str">
        <f>_xlfn.XLOOKUP($A252,'[1]Inventory Laptop'!A:A,'[1]Inventory Laptop'!H:H,1,0)</f>
        <v>GR8 TECH ENTERPRISE INC.</v>
      </c>
      <c r="X252" t="str">
        <f>VLOOKUP(A:A,'[1]Inventory Laptop'!A:O,11,0)</f>
        <v>THE VILLAGE SERVER, INC.</v>
      </c>
      <c r="Y252" t="str">
        <f>VLOOKUP(A:A,'[1]Inventory Laptop'!A:O,12,0)</f>
        <v>Central - Operations</v>
      </c>
      <c r="Z252" t="str">
        <f>VLOOKUP(A:A,'[1]Inventory Laptop'!A:O,13,0)</f>
        <v>AVTVSI-OPS-006</v>
      </c>
      <c r="AA252">
        <f>VLOOKUP(A:A,'[1]Inventory Laptop'!A:O,14,0)</f>
        <v>0</v>
      </c>
    </row>
    <row r="253" spans="1:27" x14ac:dyDescent="0.25">
      <c r="A253" t="s">
        <v>782</v>
      </c>
      <c r="B253" t="s">
        <v>45</v>
      </c>
      <c r="C253" t="s">
        <v>315</v>
      </c>
      <c r="D253" t="str">
        <f t="shared" si="3"/>
        <v xml:space="preserve">CRUZ, MA. ANGELICA </v>
      </c>
      <c r="E253" t="s">
        <v>468</v>
      </c>
      <c r="F253" t="str">
        <f>_xlfn.XLOOKUP(E253,[1]Employee!A:A,[1]Employee!D:D,"Not Found",0,1)</f>
        <v>THE VILLAGE SERVER, INC.</v>
      </c>
      <c r="G253" t="str">
        <f>_xlfn.XLOOKUP(E253,[1]Employee!A:A,[1]Employee!E:E,"Not Found")</f>
        <v>CENTRAL OPERATIONS</v>
      </c>
      <c r="H253" t="str">
        <f>_xlfn.XLOOKUP(E253,[1]Employee!A:A,[1]Employee!F:F,"not FOund")&amp;", "&amp;_xlfn.XLOOKUP(E253,[1]Employee!A:A,[1]Employee!G:G,"Not Founf")</f>
        <v>OPERATION ASSISTANT, HO LAS PINAS</v>
      </c>
      <c r="I253">
        <f>_xlfn.XLOOKUP(E253,[1]Employee!A:A,[1]Employee!I:I,"Not Found")</f>
        <v>0</v>
      </c>
      <c r="J253">
        <v>45394</v>
      </c>
      <c r="K253" t="str">
        <f>_xlfn.XLOOKUP(E253,[1]Employee!A:A,[1]Employee!H:H,"Not Found")&amp;" "&amp;_xlfn.XLOOKUP(E253,[1]Employee!A:A,[1]Employee!K:K,"Not Found")</f>
        <v>DIRECT Active</v>
      </c>
      <c r="Q253" t="str">
        <f>VLOOKUP(A:A,'[1]Inventory Laptop'!A:B,2,0)</f>
        <v>HP</v>
      </c>
      <c r="R253" t="str">
        <f>VLOOKUP(A:A,'[1]Inventory Laptop'!A:C,3,0)</f>
        <v>HP PROBOOK 440 G9</v>
      </c>
      <c r="S253" t="str">
        <f>VLOOKUP(A:A,'[1]Inventory Laptop'!A:H,4,0)</f>
        <v>i5/16 GB DDR4/512 GB SSD/15.6"/WIN 11 PRO 64 BIT/CHARGER/3 YRS WARRANTY</v>
      </c>
      <c r="T253" t="str">
        <f>VLOOKUP(A:A,'[1]Inventory Laptop'!A:H,5,0)</f>
        <v>Intel UHD Graphics</v>
      </c>
      <c r="U253" t="str">
        <f>VLOOKUP(A:A,'[1]Inventory Laptop'!A:H,6,0)</f>
        <v>W/ BAG</v>
      </c>
      <c r="V253">
        <f>VLOOKUP(A:A,'[1]Inventory Laptop'!A:I,7,0)</f>
        <v>8173</v>
      </c>
      <c r="W253" t="str">
        <f>_xlfn.XLOOKUP($A253,'[1]Inventory Laptop'!A:A,'[1]Inventory Laptop'!H:H,1,0)</f>
        <v>GR8 TECH ENTERPRISE INC.</v>
      </c>
      <c r="X253" t="str">
        <f>VLOOKUP(A:A,'[1]Inventory Laptop'!A:O,11,0)</f>
        <v>THE VILLAGE SERVER, INC.</v>
      </c>
      <c r="Y253" t="str">
        <f>VLOOKUP(A:A,'[1]Inventory Laptop'!A:O,12,0)</f>
        <v>Central - Operations</v>
      </c>
      <c r="Z253" t="str">
        <f>VLOOKUP(A:A,'[1]Inventory Laptop'!A:O,13,0)</f>
        <v>AVTVSI-OPS-005</v>
      </c>
      <c r="AA253">
        <f>VLOOKUP(A:A,'[1]Inventory Laptop'!A:O,14,0)</f>
        <v>0</v>
      </c>
    </row>
    <row r="254" spans="1:27" x14ac:dyDescent="0.25">
      <c r="A254" t="s">
        <v>783</v>
      </c>
      <c r="B254" t="s">
        <v>45</v>
      </c>
      <c r="C254" t="s">
        <v>315</v>
      </c>
      <c r="D254" t="str">
        <f t="shared" si="3"/>
        <v xml:space="preserve">PASUMBAL, CLARISSA JANE </v>
      </c>
      <c r="E254" t="s">
        <v>683</v>
      </c>
      <c r="F254" t="str">
        <f>_xlfn.XLOOKUP(E254,[1]Employee!A:A,[1]Employee!D:D,"Not Found",0,1)</f>
        <v>THE VILLAGE SERVER, INC.</v>
      </c>
      <c r="G254" t="str">
        <f>_xlfn.XLOOKUP(E254,[1]Employee!A:A,[1]Employee!E:E,"Not Found")</f>
        <v>CENTRAL OPERATIONS</v>
      </c>
      <c r="H254" t="str">
        <f>_xlfn.XLOOKUP(E254,[1]Employee!A:A,[1]Employee!F:F,"not FOund")&amp;", "&amp;_xlfn.XLOOKUP(E254,[1]Employee!A:A,[1]Employee!G:G,"Not Founf")</f>
        <v>OPERATION ASSISTANT, HO LAS PINAS</v>
      </c>
      <c r="I254">
        <f>_xlfn.XLOOKUP(E254,[1]Employee!A:A,[1]Employee!I:I,"Not Found")</f>
        <v>0</v>
      </c>
      <c r="K254" t="str">
        <f>_xlfn.XLOOKUP(E254,[1]Employee!A:A,[1]Employee!H:H,"Not Found")&amp;" "&amp;_xlfn.XLOOKUP(E254,[1]Employee!A:A,[1]Employee!K:K,"Not Found")</f>
        <v>DIRECT Active</v>
      </c>
      <c r="Q254" t="str">
        <f>VLOOKUP(A:A,'[1]Inventory Laptop'!A:B,2,0)</f>
        <v>LENOVO</v>
      </c>
      <c r="R254" t="str">
        <f>VLOOKUP(A:A,'[1]Inventory Laptop'!A:C,3,0)</f>
        <v>IDEAPAD SLIM 3-15IAH8</v>
      </c>
      <c r="S254" t="str">
        <f>VLOOKUP(A:A,'[1]Inventory Laptop'!A:H,4,0)</f>
        <v>i5/16GB DDR5/512 GB SSD/15.6"/WIN 11 HOME 64 BIT/CHARGER/1 YR WARRANTY</v>
      </c>
      <c r="T254" t="str">
        <f>VLOOKUP(A:A,'[1]Inventory Laptop'!A:H,5,0)</f>
        <v>Intel UHD Graphics</v>
      </c>
      <c r="U254" t="str">
        <f>VLOOKUP(A:A,'[1]Inventory Laptop'!A:H,6,0)</f>
        <v>W/ BAG</v>
      </c>
      <c r="V254">
        <f>VLOOKUP(A:A,'[1]Inventory Laptop'!A:I,7,0)</f>
        <v>8000391024</v>
      </c>
      <c r="W254" t="str">
        <f>_xlfn.XLOOKUP($A254,'[1]Inventory Laptop'!A:A,'[1]Inventory Laptop'!H:H,1,0)</f>
        <v>ALLHOME CORP.</v>
      </c>
      <c r="X254" t="str">
        <f>VLOOKUP(A:A,'[1]Inventory Laptop'!A:O,11,0)</f>
        <v>ALLHOME CORP.</v>
      </c>
      <c r="Y254" t="str">
        <f>VLOOKUP(A:A,'[1]Inventory Laptop'!A:O,12,0)</f>
        <v>Accounting - Inventory</v>
      </c>
      <c r="Z254" t="str">
        <f>VLOOKUP(A:A,'[1]Inventory Laptop'!A:O,13,0)</f>
        <v>AVAHC-ACC-010</v>
      </c>
      <c r="AA254">
        <f>VLOOKUP(A:A,'[1]Inventory Laptop'!A:O,14,0)</f>
        <v>0</v>
      </c>
    </row>
    <row r="255" spans="1:27" x14ac:dyDescent="0.25">
      <c r="A255" t="s">
        <v>784</v>
      </c>
      <c r="B255" t="s">
        <v>45</v>
      </c>
      <c r="C255" t="s">
        <v>757</v>
      </c>
      <c r="D255" t="str">
        <f t="shared" si="3"/>
        <v xml:space="preserve">SIMPLINA, MICHELLE </v>
      </c>
      <c r="E255" t="s">
        <v>785</v>
      </c>
      <c r="F255" t="str">
        <f>_xlfn.XLOOKUP(E255,[1]Employee!A:A,[1]Employee!D:D,"Not Found",0,1)</f>
        <v>ALLHOME CORP.</v>
      </c>
      <c r="G255" t="str">
        <f>_xlfn.XLOOKUP(E255,[1]Employee!A:A,[1]Employee!E:E,"Not Found")</f>
        <v>ACCOUNTING - INVENTORY</v>
      </c>
      <c r="H255" t="str">
        <f>_xlfn.XLOOKUP(E255,[1]Employee!A:A,[1]Employee!F:F,"not FOund")&amp;", "&amp;_xlfn.XLOOKUP(E255,[1]Employee!A:A,[1]Employee!G:G,"Not Founf")</f>
        <v>INVENTORY CONTROL  , HO LAS PINAS</v>
      </c>
      <c r="I255">
        <f>_xlfn.XLOOKUP(E255,[1]Employee!A:A,[1]Employee!I:I,"Not Found")</f>
        <v>9050726619</v>
      </c>
      <c r="J255">
        <v>45393</v>
      </c>
      <c r="K255" t="str">
        <f>_xlfn.XLOOKUP(E255,[1]Employee!A:A,[1]Employee!H:H,"Not Found")&amp;" "&amp;_xlfn.XLOOKUP(E255,[1]Employee!A:A,[1]Employee!K:K,"Not Found")</f>
        <v>DIRECT Active</v>
      </c>
      <c r="Q255" t="str">
        <f>VLOOKUP(A:A,'[1]Inventory Laptop'!A:B,2,0)</f>
        <v>LENOVO</v>
      </c>
      <c r="R255" t="str">
        <f>VLOOKUP(A:A,'[1]Inventory Laptop'!A:C,3,0)</f>
        <v>IDEAPAD SLIM 3-15IAH8</v>
      </c>
      <c r="S255" t="str">
        <f>VLOOKUP(A:A,'[1]Inventory Laptop'!A:H,4,0)</f>
        <v>i5/16GB DDR5/512 GB SSD/15.6"/WIN 11 HOME 64 BIT/CHARGER/1 YR WARRANTY</v>
      </c>
      <c r="T255" t="str">
        <f>VLOOKUP(A:A,'[1]Inventory Laptop'!A:H,5,0)</f>
        <v>Intel UHD Graphics</v>
      </c>
      <c r="U255" t="str">
        <f>VLOOKUP(A:A,'[1]Inventory Laptop'!A:H,6,0)</f>
        <v>W/ BAG</v>
      </c>
      <c r="V255">
        <f>VLOOKUP(A:A,'[1]Inventory Laptop'!A:I,7,0)</f>
        <v>8000391024</v>
      </c>
      <c r="W255" t="str">
        <f>_xlfn.XLOOKUP($A255,'[1]Inventory Laptop'!A:A,'[1]Inventory Laptop'!H:H,1,0)</f>
        <v>ALLHOME CORP.</v>
      </c>
      <c r="X255" t="str">
        <f>VLOOKUP(A:A,'[1]Inventory Laptop'!A:O,11,0)</f>
        <v>ALLHOME CORP.</v>
      </c>
      <c r="Y255" t="str">
        <f>VLOOKUP(A:A,'[1]Inventory Laptop'!A:O,12,0)</f>
        <v>Accounting - Inventory</v>
      </c>
      <c r="Z255" t="str">
        <f>VLOOKUP(A:A,'[1]Inventory Laptop'!A:O,13,0)</f>
        <v>AVAHC-ACC-007</v>
      </c>
      <c r="AA255">
        <f>VLOOKUP(A:A,'[1]Inventory Laptop'!A:O,14,0)</f>
        <v>0</v>
      </c>
    </row>
    <row r="256" spans="1:27" x14ac:dyDescent="0.25">
      <c r="A256" t="s">
        <v>786</v>
      </c>
      <c r="B256" t="s">
        <v>45</v>
      </c>
      <c r="C256" t="s">
        <v>757</v>
      </c>
      <c r="D256" t="str">
        <f t="shared" si="3"/>
        <v xml:space="preserve">LAVADOR, RHEAMAE CRISTY </v>
      </c>
      <c r="E256" t="s">
        <v>787</v>
      </c>
      <c r="F256" t="str">
        <f>_xlfn.XLOOKUP(E256,[1]Employee!A:A,[1]Employee!D:D,"Not Found",0,1)</f>
        <v>ALLHOME CORP.</v>
      </c>
      <c r="G256" t="str">
        <f>_xlfn.XLOOKUP(E256,[1]Employee!A:A,[1]Employee!E:E,"Not Found")</f>
        <v>ACCOUNTING - INVENTORY</v>
      </c>
      <c r="H256" t="str">
        <f>_xlfn.XLOOKUP(E256,[1]Employee!A:A,[1]Employee!F:F,"not FOund")&amp;", "&amp;_xlfn.XLOOKUP(E256,[1]Employee!A:A,[1]Employee!G:G,"Not Founf")</f>
        <v>INVENTORY CONTROL  , HO LAS PINAS</v>
      </c>
      <c r="I256">
        <f>_xlfn.XLOOKUP(E256,[1]Employee!A:A,[1]Employee!I:I,"Not Found")</f>
        <v>9050726619</v>
      </c>
      <c r="J256">
        <v>45393</v>
      </c>
      <c r="K256" t="str">
        <f>_xlfn.XLOOKUP(E256,[1]Employee!A:A,[1]Employee!H:H,"Not Found")&amp;" "&amp;_xlfn.XLOOKUP(E256,[1]Employee!A:A,[1]Employee!K:K,"Not Found")</f>
        <v>DIRECT Active</v>
      </c>
      <c r="Q256" t="str">
        <f>VLOOKUP(A:A,'[1]Inventory Laptop'!A:B,2,0)</f>
        <v>LENOVO</v>
      </c>
      <c r="R256" t="str">
        <f>VLOOKUP(A:A,'[1]Inventory Laptop'!A:C,3,0)</f>
        <v>IDEAPAD SLIM 3-15IAH8</v>
      </c>
      <c r="S256" t="str">
        <f>VLOOKUP(A:A,'[1]Inventory Laptop'!A:H,4,0)</f>
        <v>i5/16GB DDR5/512 GB SSD/15.6"/WIN 11 HOME 64 BIT/CHARGER/1 YR WARRANTY</v>
      </c>
      <c r="T256" t="str">
        <f>VLOOKUP(A:A,'[1]Inventory Laptop'!A:H,5,0)</f>
        <v>Intel UHD Graphics</v>
      </c>
      <c r="U256" t="str">
        <f>VLOOKUP(A:A,'[1]Inventory Laptop'!A:H,6,0)</f>
        <v>W/ BAG</v>
      </c>
      <c r="V256">
        <f>VLOOKUP(A:A,'[1]Inventory Laptop'!A:I,7,0)</f>
        <v>8000391024</v>
      </c>
      <c r="W256" t="str">
        <f>_xlfn.XLOOKUP($A256,'[1]Inventory Laptop'!A:A,'[1]Inventory Laptop'!H:H,1,0)</f>
        <v>ALLHOME CORP.</v>
      </c>
      <c r="X256" t="str">
        <f>VLOOKUP(A:A,'[1]Inventory Laptop'!A:O,11,0)</f>
        <v>ALLHOME CORP.</v>
      </c>
      <c r="Y256" t="str">
        <f>VLOOKUP(A:A,'[1]Inventory Laptop'!A:O,12,0)</f>
        <v>Accounting - Inventory</v>
      </c>
      <c r="Z256" t="str">
        <f>VLOOKUP(A:A,'[1]Inventory Laptop'!A:O,13,0)</f>
        <v>AVAHC-ACC-008</v>
      </c>
      <c r="AA256">
        <f>VLOOKUP(A:A,'[1]Inventory Laptop'!A:O,14,0)</f>
        <v>0</v>
      </c>
    </row>
    <row r="257" spans="1:27" x14ac:dyDescent="0.25">
      <c r="A257" t="s">
        <v>788</v>
      </c>
      <c r="B257" t="s">
        <v>45</v>
      </c>
      <c r="C257" t="s">
        <v>315</v>
      </c>
      <c r="D257" t="str">
        <f t="shared" si="3"/>
        <v xml:space="preserve">FERNANDEZ, LOVE </v>
      </c>
      <c r="E257" t="s">
        <v>789</v>
      </c>
      <c r="F257" t="str">
        <f>_xlfn.XLOOKUP(E257,[1]Employee!A:A,[1]Employee!D:D,"Not Found",0,1)</f>
        <v>THE VILLAGE SERVER, INC.</v>
      </c>
      <c r="G257" t="str">
        <f>_xlfn.XLOOKUP(E257,[1]Employee!A:A,[1]Employee!E:E,"Not Found")</f>
        <v>MARKETING</v>
      </c>
      <c r="H257" t="str">
        <f>_xlfn.XLOOKUP(E257,[1]Employee!A:A,[1]Employee!F:F,"not FOund")&amp;", "&amp;_xlfn.XLOOKUP(E257,[1]Employee!A:A,[1]Employee!G:G,"Not Founf")</f>
        <v>MARKETING HEAD, HO LAS PINAS</v>
      </c>
      <c r="I257">
        <f>_xlfn.XLOOKUP(E257,[1]Employee!A:A,[1]Employee!I:I,"Not Found")</f>
        <v>9171822983</v>
      </c>
      <c r="J257">
        <v>45385</v>
      </c>
      <c r="K257" t="str">
        <f>_xlfn.XLOOKUP(E257,[1]Employee!A:A,[1]Employee!H:H,"Not Found")&amp;" "&amp;_xlfn.XLOOKUP(E257,[1]Employee!A:A,[1]Employee!K:K,"Not Found")</f>
        <v>DIRECT Active</v>
      </c>
      <c r="Q257" t="str">
        <f>VLOOKUP(A:A,'[1]Inventory Laptop'!A:B,2,0)</f>
        <v>HP</v>
      </c>
      <c r="R257" t="str">
        <f>VLOOKUP(A:A,'[1]Inventory Laptop'!A:C,3,0)</f>
        <v>450 G10 PROBOOK</v>
      </c>
      <c r="S257" t="str">
        <f>VLOOKUP(A:A,'[1]Inventory Laptop'!A:H,4,0)</f>
        <v>i5/16 GB DDR4/512 GB SSD/15.6"/WIN 10 PRO 64 BIT/CHARGER/3 YRS WARRANTY</v>
      </c>
      <c r="T257" t="str">
        <f>VLOOKUP(A:A,'[1]Inventory Laptop'!A:H,5,0)</f>
        <v>Intel UHD Graphics</v>
      </c>
      <c r="U257" t="str">
        <f>VLOOKUP(A:A,'[1]Inventory Laptop'!A:H,6,0)</f>
        <v>W/ BAG</v>
      </c>
      <c r="V257">
        <f>VLOOKUP(A:A,'[1]Inventory Laptop'!A:I,7,0)</f>
        <v>8173</v>
      </c>
      <c r="W257" t="str">
        <f>_xlfn.XLOOKUP($A257,'[1]Inventory Laptop'!A:A,'[1]Inventory Laptop'!H:H,1,0)</f>
        <v>GR8 TECH ENTERPRISE INC.</v>
      </c>
      <c r="X257" t="str">
        <f>VLOOKUP(A:A,'[1]Inventory Laptop'!A:O,11,0)</f>
        <v>THE VILLAGE SERVER, INC.</v>
      </c>
      <c r="Y257" t="str">
        <f>VLOOKUP(A:A,'[1]Inventory Laptop'!A:O,12,0)</f>
        <v>Marketing</v>
      </c>
      <c r="Z257" t="str">
        <f>VLOOKUP(A:A,'[1]Inventory Laptop'!A:O,13,0)</f>
        <v>AVTVSI-MAR-004</v>
      </c>
      <c r="AA257">
        <f>VLOOKUP(A:A,'[1]Inventory Laptop'!A:O,14,0)</f>
        <v>0</v>
      </c>
    </row>
    <row r="258" spans="1:27" x14ac:dyDescent="0.25">
      <c r="A258" t="s">
        <v>790</v>
      </c>
      <c r="B258" t="s">
        <v>45</v>
      </c>
      <c r="C258" t="s">
        <v>791</v>
      </c>
      <c r="D258" t="str">
        <f t="shared" si="3"/>
        <v xml:space="preserve">PROVIDO, IVY </v>
      </c>
      <c r="E258" t="s">
        <v>792</v>
      </c>
      <c r="F258" t="str">
        <f>_xlfn.XLOOKUP(E258,[1]Employee!A:A,[1]Employee!D:D,"Not Found",0,1)</f>
        <v>ALLDAY MARTS INC.</v>
      </c>
      <c r="G258" t="str">
        <f>_xlfn.XLOOKUP(E258,[1]Employee!A:A,[1]Employee!E:E,"Not Found")</f>
        <v>STORE - OPERATIONS</v>
      </c>
      <c r="H258" t="str">
        <f>_xlfn.XLOOKUP(E258,[1]Employee!A:A,[1]Employee!F:F,"not FOund")&amp;", "&amp;_xlfn.XLOOKUP(E258,[1]Employee!A:A,[1]Employee!G:G,"Not Founf")</f>
        <v>AREA MANAGER, HO LAS PINAS</v>
      </c>
      <c r="I258">
        <f>_xlfn.XLOOKUP(E258,[1]Employee!A:A,[1]Employee!I:I,"Not Found")</f>
        <v>9998864104</v>
      </c>
      <c r="J258">
        <v>45390</v>
      </c>
      <c r="K258" t="str">
        <f>_xlfn.XLOOKUP(E258,[1]Employee!A:A,[1]Employee!H:H,"Not Found")&amp;" "&amp;_xlfn.XLOOKUP(E258,[1]Employee!A:A,[1]Employee!K:K,"Not Found")</f>
        <v>DIRECT Active</v>
      </c>
      <c r="Q258" t="str">
        <f>VLOOKUP(A:A,'[1]Inventory Laptop'!A:B,2,0)</f>
        <v>HP</v>
      </c>
      <c r="R258" t="str">
        <f>VLOOKUP(A:A,'[1]Inventory Laptop'!A:C,3,0)</f>
        <v>450 G10 PROBOOK</v>
      </c>
      <c r="S258" t="str">
        <f>VLOOKUP(A:A,'[1]Inventory Laptop'!A:H,4,0)</f>
        <v>i5/16 GB DDR4/512 GB SSD/15.6"/WIN 11 PRO 64 BIT/CHARGER/3 YRS WARRANTY</v>
      </c>
      <c r="T258" t="str">
        <f>VLOOKUP(A:A,'[1]Inventory Laptop'!A:H,5,0)</f>
        <v>Intel UHD Graphics</v>
      </c>
      <c r="U258" t="str">
        <f>VLOOKUP(A:A,'[1]Inventory Laptop'!A:H,6,0)</f>
        <v>W/ BAG</v>
      </c>
      <c r="V258">
        <f>VLOOKUP(A:A,'[1]Inventory Laptop'!A:I,7,0)</f>
        <v>8871192427</v>
      </c>
      <c r="W258" t="str">
        <f>_xlfn.XLOOKUP($A258,'[1]Inventory Laptop'!A:A,'[1]Inventory Laptop'!H:H,1,0)</f>
        <v>GR8 TECH ENTERPRISE INC.</v>
      </c>
      <c r="X258" t="str">
        <f>VLOOKUP(A:A,'[1]Inventory Laptop'!A:O,11,0)</f>
        <v>ALLDAY MARTS INC.</v>
      </c>
      <c r="Y258" t="str">
        <f>VLOOKUP(A:A,'[1]Inventory Laptop'!A:O,12,0)</f>
        <v>Store - Operations</v>
      </c>
      <c r="Z258" t="str">
        <f>VLOOKUP(A:A,'[1]Inventory Laptop'!A:O,13,0)</f>
        <v>AVAMI-OPS-002</v>
      </c>
      <c r="AA258">
        <f>VLOOKUP(A:A,'[1]Inventory Laptop'!A:O,14,0)</f>
        <v>0</v>
      </c>
    </row>
    <row r="259" spans="1:27" x14ac:dyDescent="0.25">
      <c r="A259" t="s">
        <v>793</v>
      </c>
      <c r="B259" t="s">
        <v>45</v>
      </c>
      <c r="C259" t="s">
        <v>791</v>
      </c>
      <c r="D259" t="str">
        <f t="shared" si="3"/>
        <v xml:space="preserve">REYES, MICHAEL </v>
      </c>
      <c r="E259" t="s">
        <v>794</v>
      </c>
      <c r="F259" t="str">
        <f>_xlfn.XLOOKUP(E259,[1]Employee!A:A,[1]Employee!D:D,"Not Found",0,1)</f>
        <v>ALLDAY MARTS INC.</v>
      </c>
      <c r="G259" t="str">
        <f>_xlfn.XLOOKUP(E259,[1]Employee!A:A,[1]Employee!E:E,"Not Found")</f>
        <v>STORE - OPERATIONS</v>
      </c>
      <c r="H259" t="str">
        <f>_xlfn.XLOOKUP(E259,[1]Employee!A:A,[1]Employee!F:F,"not FOund")&amp;", "&amp;_xlfn.XLOOKUP(E259,[1]Employee!A:A,[1]Employee!G:G,"Not Founf")</f>
        <v>AREA MANAGER, HO LAS PINAS</v>
      </c>
      <c r="I259">
        <f>_xlfn.XLOOKUP(E259,[1]Employee!A:A,[1]Employee!I:I,"Not Found")</f>
        <v>9176740909</v>
      </c>
      <c r="J259">
        <v>45390</v>
      </c>
      <c r="K259" t="str">
        <f>_xlfn.XLOOKUP(E259,[1]Employee!A:A,[1]Employee!H:H,"Not Found")&amp;" "&amp;_xlfn.XLOOKUP(E259,[1]Employee!A:A,[1]Employee!K:K,"Not Found")</f>
        <v>DIRECT Active</v>
      </c>
      <c r="Q259" t="str">
        <f>VLOOKUP(A:A,'[1]Inventory Laptop'!A:B,2,0)</f>
        <v>HP</v>
      </c>
      <c r="R259" t="str">
        <f>VLOOKUP(A:A,'[1]Inventory Laptop'!A:C,3,0)</f>
        <v>450 G10 PROBOOK</v>
      </c>
      <c r="S259" t="str">
        <f>VLOOKUP(A:A,'[1]Inventory Laptop'!A:H,4,0)</f>
        <v>i5/16 GB DDR4/512 GB SSD/15.6"/WIN 11 PRO 64 BIT/CHARGER/3 YRS WARRANTY</v>
      </c>
      <c r="T259" t="str">
        <f>VLOOKUP(A:A,'[1]Inventory Laptop'!A:H,5,0)</f>
        <v>Intel UHD Graphics</v>
      </c>
      <c r="U259" t="str">
        <f>VLOOKUP(A:A,'[1]Inventory Laptop'!A:H,6,0)</f>
        <v>W/ BAG</v>
      </c>
      <c r="V259">
        <f>VLOOKUP(A:A,'[1]Inventory Laptop'!A:I,7,0)</f>
        <v>8871192427</v>
      </c>
      <c r="W259" t="str">
        <f>_xlfn.XLOOKUP($A259,'[1]Inventory Laptop'!A:A,'[1]Inventory Laptop'!H:H,1,0)</f>
        <v>GR8 TECH ENTERPRISE INC.</v>
      </c>
      <c r="X259" t="str">
        <f>VLOOKUP(A:A,'[1]Inventory Laptop'!A:O,11,0)</f>
        <v>ALLDAY MARTS INC.</v>
      </c>
      <c r="Y259" t="str">
        <f>VLOOKUP(A:A,'[1]Inventory Laptop'!A:O,12,0)</f>
        <v>Store - Operations</v>
      </c>
      <c r="Z259" t="str">
        <f>VLOOKUP(A:A,'[1]Inventory Laptop'!A:O,13,0)</f>
        <v>AVAMI-OPS-003</v>
      </c>
      <c r="AA259">
        <f>VLOOKUP(A:A,'[1]Inventory Laptop'!A:O,14,0)</f>
        <v>0</v>
      </c>
    </row>
    <row r="260" spans="1:27" x14ac:dyDescent="0.25">
      <c r="A260" t="s">
        <v>795</v>
      </c>
      <c r="B260" t="s">
        <v>45</v>
      </c>
      <c r="C260" t="s">
        <v>757</v>
      </c>
      <c r="D260" t="str">
        <f t="shared" ref="D260:D300" si="4">E260&amp;" "&amp;L260</f>
        <v xml:space="preserve">SIBONGA, KYLA MARIZ </v>
      </c>
      <c r="E260" t="s">
        <v>796</v>
      </c>
      <c r="F260" t="str">
        <f>_xlfn.XLOOKUP(E260,[1]Employee!A:A,[1]Employee!D:D,"Not Found",0,1)</f>
        <v>ALLHOME CORP.</v>
      </c>
      <c r="G260" t="str">
        <f>_xlfn.XLOOKUP(E260,[1]Employee!A:A,[1]Employee!E:E,"Not Found")</f>
        <v>ACCOUNTING - INVENTORY</v>
      </c>
      <c r="H260" t="str">
        <f>_xlfn.XLOOKUP(E260,[1]Employee!A:A,[1]Employee!F:F,"not FOund")&amp;", "&amp;_xlfn.XLOOKUP(E260,[1]Employee!A:A,[1]Employee!G:G,"Not Founf")</f>
        <v>INVENTORY CONTROL  , HO LAS PINAS</v>
      </c>
      <c r="I260">
        <f>_xlfn.XLOOKUP(E260,[1]Employee!A:A,[1]Employee!I:I,"Not Found")</f>
        <v>9050726619</v>
      </c>
      <c r="K260" t="str">
        <f>_xlfn.XLOOKUP(E260,[1]Employee!A:A,[1]Employee!H:H,"Not Found")&amp;" "&amp;_xlfn.XLOOKUP(E260,[1]Employee!A:A,[1]Employee!K:K,"Not Found")</f>
        <v>DIRECT Active</v>
      </c>
      <c r="Q260" t="str">
        <f>VLOOKUP(A:A,'[1]Inventory Laptop'!A:B,2,0)</f>
        <v>LENOVO</v>
      </c>
      <c r="R260" t="str">
        <f>VLOOKUP(A:A,'[1]Inventory Laptop'!A:C,3,0)</f>
        <v>IDEAPAD SLIM 3-15IAH8</v>
      </c>
      <c r="S260" t="str">
        <f>VLOOKUP(A:A,'[1]Inventory Laptop'!A:H,4,0)</f>
        <v>i5/16GB DDR5/512 GB SSD/15.6"/WIN 11 HOME 64 BIT/CHARGER/1 YR WARRANTY</v>
      </c>
      <c r="T260" t="str">
        <f>VLOOKUP(A:A,'[1]Inventory Laptop'!A:H,5,0)</f>
        <v>Intel UHD Graphics</v>
      </c>
      <c r="U260" t="str">
        <f>VLOOKUP(A:A,'[1]Inventory Laptop'!A:H,6,0)</f>
        <v>W/ BAG</v>
      </c>
      <c r="V260">
        <v>8000391024</v>
      </c>
      <c r="W260" t="s">
        <v>59</v>
      </c>
      <c r="X260">
        <v>45334</v>
      </c>
      <c r="Y260" t="s">
        <v>757</v>
      </c>
      <c r="Z260" t="str">
        <f>VLOOKUP(A:A,'[1]Inventory Laptop'!A:O,13,0)</f>
        <v>AVAHC-ACC-004</v>
      </c>
      <c r="AA260">
        <f>VLOOKUP(A:A,'[1]Inventory Laptop'!A:O,14,0)</f>
        <v>0</v>
      </c>
    </row>
    <row r="261" spans="1:27" x14ac:dyDescent="0.25">
      <c r="A261" t="s">
        <v>797</v>
      </c>
      <c r="B261" t="s">
        <v>45</v>
      </c>
      <c r="C261" t="s">
        <v>757</v>
      </c>
      <c r="D261" t="str">
        <f t="shared" si="4"/>
        <v xml:space="preserve">AMIHAN, ANGEL MARIE GRACE </v>
      </c>
      <c r="E261" t="s">
        <v>798</v>
      </c>
      <c r="F261" t="str">
        <f>_xlfn.XLOOKUP(E261,[1]Employee!A:A,[1]Employee!D:D,"Not Found",0,1)</f>
        <v>ALLHOME CORP.</v>
      </c>
      <c r="G261" t="str">
        <f>_xlfn.XLOOKUP(E261,[1]Employee!A:A,[1]Employee!E:E,"Not Found")</f>
        <v>ACCOUNTING - INVENTORY</v>
      </c>
      <c r="H261" t="str">
        <f>_xlfn.XLOOKUP(E261,[1]Employee!A:A,[1]Employee!F:F,"not FOund")&amp;", "&amp;_xlfn.XLOOKUP(E261,[1]Employee!A:A,[1]Employee!G:G,"Not Founf")</f>
        <v>INVENTORY CONTROL  , HO LAS PINAS</v>
      </c>
      <c r="I261">
        <f>_xlfn.XLOOKUP(E261,[1]Employee!A:A,[1]Employee!I:I,"Not Found")</f>
        <v>9050726619</v>
      </c>
      <c r="J261">
        <v>45393</v>
      </c>
      <c r="K261" t="str">
        <f>_xlfn.XLOOKUP(E261,[1]Employee!A:A,[1]Employee!H:H,"Not Found")&amp;" "&amp;_xlfn.XLOOKUP(E261,[1]Employee!A:A,[1]Employee!K:K,"Not Found")</f>
        <v>DIRECT Active</v>
      </c>
      <c r="Q261" t="str">
        <f>VLOOKUP(A:A,'[1]Inventory Laptop'!A:B,2,0)</f>
        <v>LENOVO</v>
      </c>
      <c r="R261" t="str">
        <f>VLOOKUP(A:A,'[1]Inventory Laptop'!A:C,3,0)</f>
        <v>IDEAPAD SLIM 3-15IAH8</v>
      </c>
      <c r="S261" t="str">
        <f>VLOOKUP(A:A,'[1]Inventory Laptop'!A:H,4,0)</f>
        <v>i5/16GB DDR5/512 GB SSD/15.6"/WIN 11 HOME 64 BIT/CHARGER/1 YR WARRANTY</v>
      </c>
      <c r="T261" t="str">
        <f>VLOOKUP(A:A,'[1]Inventory Laptop'!A:H,5,0)</f>
        <v>Intel UHD Graphics</v>
      </c>
      <c r="U261" t="str">
        <f>VLOOKUP(A:A,'[1]Inventory Laptop'!A:H,6,0)</f>
        <v>W/ BAG</v>
      </c>
      <c r="V261">
        <v>8000391024</v>
      </c>
      <c r="W261" t="s">
        <v>59</v>
      </c>
      <c r="X261">
        <v>45334</v>
      </c>
      <c r="Y261" t="s">
        <v>757</v>
      </c>
      <c r="Z261" t="str">
        <f>VLOOKUP(A:A,'[1]Inventory Laptop'!A:O,13,0)</f>
        <v>AVAHC-ACC-003</v>
      </c>
      <c r="AA261">
        <f>VLOOKUP(A:A,'[1]Inventory Laptop'!A:O,14,0)</f>
        <v>0</v>
      </c>
    </row>
    <row r="262" spans="1:27" x14ac:dyDescent="0.25">
      <c r="A262" t="s">
        <v>799</v>
      </c>
      <c r="B262" t="s">
        <v>45</v>
      </c>
      <c r="C262" t="s">
        <v>757</v>
      </c>
      <c r="D262" t="str">
        <f t="shared" si="4"/>
        <v xml:space="preserve">BONDOC, BERNARD </v>
      </c>
      <c r="E262" t="s">
        <v>236</v>
      </c>
      <c r="F262" t="str">
        <f>_xlfn.XLOOKUP(E262,[1]Employee!A:A,[1]Employee!D:D,"Not Found",0,1)</f>
        <v>ALLHOME CORP.</v>
      </c>
      <c r="G262" t="str">
        <f>_xlfn.XLOOKUP(E262,[1]Employee!A:A,[1]Employee!E:E,"Not Found")</f>
        <v>ACCOUNTING - INVENTORY</v>
      </c>
      <c r="H262" t="str">
        <f>_xlfn.XLOOKUP(E262,[1]Employee!A:A,[1]Employee!F:F,"not FOund")&amp;", "&amp;_xlfn.XLOOKUP(E262,[1]Employee!A:A,[1]Employee!G:G,"Not Founf")</f>
        <v>INVENTORY CONTROL ANALYST, HO LAS PINAS</v>
      </c>
      <c r="I262">
        <f>_xlfn.XLOOKUP(E262,[1]Employee!A:A,[1]Employee!I:I,"Not Found")</f>
        <v>9050726619</v>
      </c>
      <c r="J262">
        <v>45425</v>
      </c>
      <c r="K262" t="str">
        <f>_xlfn.XLOOKUP(E262,[1]Employee!A:A,[1]Employee!H:H,"Not Found")&amp;" "&amp;_xlfn.XLOOKUP(E262,[1]Employee!A:A,[1]Employee!K:K,"Not Found")</f>
        <v>DIRECT Active</v>
      </c>
      <c r="Q262" t="s">
        <v>800</v>
      </c>
      <c r="R262" t="s">
        <v>801</v>
      </c>
      <c r="S262" t="s">
        <v>802</v>
      </c>
      <c r="T262" t="s">
        <v>803</v>
      </c>
      <c r="U262" t="s">
        <v>804</v>
      </c>
      <c r="V262">
        <v>8000391024</v>
      </c>
      <c r="W262" t="s">
        <v>59</v>
      </c>
      <c r="X262">
        <v>45334</v>
      </c>
      <c r="Y262" t="s">
        <v>757</v>
      </c>
      <c r="Z262" t="s">
        <v>805</v>
      </c>
      <c r="AA262">
        <v>0</v>
      </c>
    </row>
    <row r="263" spans="1:27" x14ac:dyDescent="0.25">
      <c r="A263" t="s">
        <v>806</v>
      </c>
      <c r="B263" t="s">
        <v>45</v>
      </c>
      <c r="C263" t="s">
        <v>757</v>
      </c>
      <c r="D263" t="str">
        <f t="shared" si="4"/>
        <v xml:space="preserve">FIGUERA, JAN ROSE </v>
      </c>
      <c r="E263" t="s">
        <v>807</v>
      </c>
      <c r="F263" t="str">
        <f>_xlfn.XLOOKUP(E263,[1]Employee!A:A,[1]Employee!D:D,"Not Found",0,1)</f>
        <v>ALLHOME CORP.</v>
      </c>
      <c r="G263" t="str">
        <f>_xlfn.XLOOKUP(E263,[1]Employee!A:A,[1]Employee!E:E,"Not Found")</f>
        <v>ACCOUNTING - INVENTORY</v>
      </c>
      <c r="H263" t="str">
        <f>_xlfn.XLOOKUP(E263,[1]Employee!A:A,[1]Employee!F:F,"not FOund")&amp;", "&amp;_xlfn.XLOOKUP(E263,[1]Employee!A:A,[1]Employee!G:G,"Not Founf")</f>
        <v>INVENTORY CONTROL, HO LAS PINAS</v>
      </c>
      <c r="I263">
        <f>_xlfn.XLOOKUP(E263,[1]Employee!A:A,[1]Employee!I:I,"Not Found")</f>
        <v>9050726619</v>
      </c>
      <c r="J263">
        <v>45425</v>
      </c>
      <c r="K263" t="str">
        <f>_xlfn.XLOOKUP(E263,[1]Employee!A:A,[1]Employee!H:H,"Not Found")&amp;" "&amp;_xlfn.XLOOKUP(E263,[1]Employee!A:A,[1]Employee!K:K,"Not Found")</f>
        <v>DIRECT Active</v>
      </c>
      <c r="P263" t="s">
        <v>808</v>
      </c>
      <c r="Q263" t="s">
        <v>800</v>
      </c>
      <c r="R263" t="s">
        <v>801</v>
      </c>
      <c r="S263" t="s">
        <v>802</v>
      </c>
      <c r="T263" t="s">
        <v>803</v>
      </c>
      <c r="U263" t="s">
        <v>804</v>
      </c>
      <c r="W263" t="s">
        <v>59</v>
      </c>
      <c r="X263" t="s">
        <v>59</v>
      </c>
      <c r="Y263" t="s">
        <v>238</v>
      </c>
      <c r="Z263" t="s">
        <v>809</v>
      </c>
      <c r="AA263">
        <v>0</v>
      </c>
    </row>
  </sheetData>
  <mergeCells count="2">
    <mergeCell ref="M1:P1"/>
    <mergeCell ref="Q1:AA1"/>
  </mergeCells>
  <dataValidations count="5">
    <dataValidation type="list" allowBlank="1" showInputMessage="1" showErrorMessage="1" sqref="O260:O261 O4:O254" xr:uid="{E7475E74-0BC8-4F82-9D39-AF48C53B25CC}">
      <formula1>INDIRECT("Departments[Department]")</formula1>
    </dataValidation>
    <dataValidation type="list" allowBlank="1" showInputMessage="1" showErrorMessage="1" sqref="N260:N261 N5:N254" xr:uid="{669647D4-F716-4699-87A9-C6FAEC6AF0C4}">
      <formula1>INDIRECT("BusinessUnit[Business Unit]")</formula1>
    </dataValidation>
    <dataValidation allowBlank="1" showInputMessage="1" showErrorMessage="1" sqref="C1:D1 A1:A2" xr:uid="{9296DAB2-289F-4088-8606-479BF292183A}"/>
    <dataValidation type="list" allowBlank="1" showInputMessage="1" showErrorMessage="1" sqref="A41:A221 A3:A39" xr:uid="{062C1D93-1626-41F0-94AB-1411B183B0A6}">
      <formula1>INDIRECT("Serial[Serial No]")</formula1>
    </dataValidation>
    <dataValidation type="list" allowBlank="1" showInputMessage="1" showErrorMessage="1" sqref="B4:B261" xr:uid="{59969BFF-2174-43B3-A7DE-C82FCCB5A384}">
      <formula1>INDIRECT("Stat[Status]")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Bernal</dc:creator>
  <cp:lastModifiedBy>Lance Bernal</cp:lastModifiedBy>
  <dcterms:created xsi:type="dcterms:W3CDTF">2025-03-14T03:21:20Z</dcterms:created>
  <dcterms:modified xsi:type="dcterms:W3CDTF">2025-03-14T03:28:12Z</dcterms:modified>
</cp:coreProperties>
</file>